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K:\Division\Accounting\WUTC\2020\Kent Meridian - Div 4176\"/>
    </mc:Choice>
  </mc:AlternateContent>
  <xr:revisionPtr revIDLastSave="0" documentId="13_ncr:1_{4D3DC53E-01E1-4DEC-AF11-41C4998775F8}" xr6:coauthVersionLast="44" xr6:coauthVersionMax="45" xr10:uidLastSave="{00000000-0000-0000-0000-000000000000}"/>
  <bookViews>
    <workbookView xWindow="-120" yWindow="-120" windowWidth="25440" windowHeight="15390" tabRatio="898" xr2:uid="{00000000-000D-0000-FFFF-FFFF00000000}"/>
  </bookViews>
  <sheets>
    <sheet name="Res Priceout" sheetId="5" r:id="rId1"/>
    <sheet name="IND Priceout" sheetId="24" r:id="rId2"/>
    <sheet name="Comm Priceout" sheetId="23" r:id="rId3"/>
    <sheet name="Company Rev" sheetId="3" r:id="rId4"/>
    <sheet name="Customer Counts - per Republic" sheetId="29" r:id="rId5"/>
    <sheet name="Cust Allocation" sheetId="6" r:id="rId6"/>
    <sheet name="Disposal Summary" sheetId="9" r:id="rId7"/>
    <sheet name="Disp tons Cedar Grove" sheetId="1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Key1" hidden="1">#REF!</definedName>
    <definedName name="_Order1" hidden="1">255</definedName>
    <definedName name="_Sort" hidden="1">#REF!</definedName>
    <definedName name="AprSun1">DATEVALUE("4/1/"&amp;TheYear)-WEEKDAY(DATEVALUE("4/1/"&amp;TheYear))+1</definedName>
    <definedName name="AugSun1">DATEVALUE("8/1/"&amp;TheYear)-WEEKDAY(DATEVALUE("8/1/"&amp;TheYear))+1</definedName>
    <definedName name="autemplate">'[1]AU Mapping TEMPLATE'!$A$1:$B$335</definedName>
    <definedName name="coa">'[2]lawson extract'!$D$2:$E$2761</definedName>
    <definedName name="colist">'[1]AW Co''s - Mapped only 10-23-08'!$A$2:$L$2107</definedName>
    <definedName name="DecSun1">DATEVALUE("12/1/"&amp;TheYear)-WEEKDAY(DATEVALUE("12/1/"&amp;TheYear))+1</definedName>
    <definedName name="delete">'[3]Excluded divisions'!$C$2:$C$108</definedName>
    <definedName name="DivNo">[4]Data!$C$3</definedName>
    <definedName name="INPUT">#REF!</definedName>
    <definedName name="INPUTc">#REF!</definedName>
    <definedName name="JulSun1">DATEVALUE("7/1/"&amp;TheYear)-WEEKDAY(DATEVALUE("7/1/"&amp;TheYear))+1</definedName>
    <definedName name="MEDate">[5]Calcuation!$I$3</definedName>
    <definedName name="NovSun1">DATEVALUE("11/1/"&amp;TheYear)-WEEKDAY(DATEVALUE("11/1/"&amp;TheYear))+1</definedName>
    <definedName name="OctSun1">DATEVALUE("10/1/"&amp;TheYear)-WEEKDAY(DATEVALUE("10/1/"&amp;TheYear))+1</definedName>
    <definedName name="Print_Area_MI">#REF!</definedName>
    <definedName name="Print_Area_MIc">#REF!</definedName>
    <definedName name="search1" hidden="1">#REF!</definedName>
    <definedName name="search2" hidden="1">#REF!</definedName>
    <definedName name="SepSun1">DATEVALUE("9/1/"&amp;TheYear)-WEEKDAY(DATEVALUE("9/1/"&amp;TheYear))+1</definedName>
    <definedName name="slope">'[6]LG Nonpublic 2018 V5.0'!$X$58</definedName>
    <definedName name="SPECIAL1" hidden="1">#REF!</definedName>
    <definedName name="SPECIAL2" hidden="1">#REF!</definedName>
    <definedName name="y_inter1">'[6]LG Nonpublic 2018 V5.0'!$W$55</definedName>
    <definedName name="y_inter2">'[6]LG Nonpublic 2018 V5.0'!$W$56</definedName>
    <definedName name="y_inter3">'[6]LG Nonpublic 2018 V5.0'!$Y$55</definedName>
    <definedName name="y_inter4">'[6]LG Nonpublic 2018 V5.0'!$Y$56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5" l="1"/>
  <c r="H29" i="5"/>
  <c r="H43" i="5" l="1"/>
  <c r="L43" i="5" l="1"/>
  <c r="O32" i="5"/>
  <c r="L32" i="5"/>
  <c r="L30" i="5"/>
  <c r="O30" i="5" s="1"/>
  <c r="O31" i="5" s="1"/>
  <c r="T17" i="10"/>
  <c r="T16" i="10"/>
  <c r="T14" i="10"/>
  <c r="T13" i="10"/>
  <c r="T12" i="10"/>
  <c r="Q9" i="10"/>
  <c r="O29" i="5"/>
  <c r="L29" i="5"/>
  <c r="L31" i="5"/>
  <c r="B5" i="5" l="1"/>
  <c r="R164" i="23" l="1"/>
  <c r="F5" i="23"/>
  <c r="F7" i="23" s="1"/>
  <c r="F4" i="23"/>
  <c r="N19" i="23" s="1"/>
  <c r="B5" i="24"/>
  <c r="B4" i="24"/>
  <c r="I18" i="24" s="1"/>
  <c r="N169" i="23" l="1"/>
  <c r="N178" i="23"/>
  <c r="N186" i="23"/>
  <c r="N195" i="23"/>
  <c r="N208" i="23"/>
  <c r="N214" i="23"/>
  <c r="N223" i="23"/>
  <c r="N227" i="23"/>
  <c r="N237" i="23"/>
  <c r="N241" i="23"/>
  <c r="N250" i="23"/>
  <c r="N254" i="23"/>
  <c r="N259" i="23"/>
  <c r="N264" i="23"/>
  <c r="N268" i="23"/>
  <c r="N273" i="23"/>
  <c r="N278" i="23"/>
  <c r="N282" i="23"/>
  <c r="N287" i="23"/>
  <c r="N166" i="23"/>
  <c r="N170" i="23"/>
  <c r="N174" i="23"/>
  <c r="N179" i="23"/>
  <c r="N183" i="23"/>
  <c r="N188" i="23"/>
  <c r="N192" i="23"/>
  <c r="N196" i="23"/>
  <c r="N201" i="23"/>
  <c r="N205" i="23"/>
  <c r="N209" i="23"/>
  <c r="N215" i="23"/>
  <c r="N219" i="23"/>
  <c r="N224" i="23"/>
  <c r="N229" i="23"/>
  <c r="N233" i="23"/>
  <c r="N238" i="23"/>
  <c r="N242" i="23"/>
  <c r="N251" i="23"/>
  <c r="N256" i="23"/>
  <c r="N260" i="23"/>
  <c r="N265" i="23"/>
  <c r="N270" i="23"/>
  <c r="N274" i="23"/>
  <c r="N284" i="23"/>
  <c r="N163" i="23"/>
  <c r="N176" i="23"/>
  <c r="N184" i="23"/>
  <c r="N193" i="23"/>
  <c r="N202" i="23"/>
  <c r="N216" i="23"/>
  <c r="N230" i="23"/>
  <c r="N239" i="23"/>
  <c r="N257" i="23"/>
  <c r="N266" i="23"/>
  <c r="N280" i="23"/>
  <c r="N289" i="23"/>
  <c r="N165" i="23"/>
  <c r="N173" i="23"/>
  <c r="N182" i="23"/>
  <c r="N191" i="23"/>
  <c r="N200" i="23"/>
  <c r="N204" i="23"/>
  <c r="N218" i="23"/>
  <c r="N232" i="23"/>
  <c r="N279" i="23"/>
  <c r="N288" i="23"/>
  <c r="N167" i="23"/>
  <c r="N171" i="23"/>
  <c r="N180" i="23"/>
  <c r="N189" i="23"/>
  <c r="N197" i="23"/>
  <c r="N206" i="23"/>
  <c r="N210" i="23"/>
  <c r="N221" i="23"/>
  <c r="N225" i="23"/>
  <c r="N234" i="23"/>
  <c r="N243" i="23"/>
  <c r="N252" i="23"/>
  <c r="N261" i="23"/>
  <c r="N271" i="23"/>
  <c r="N275" i="23"/>
  <c r="N285" i="23"/>
  <c r="N164" i="23"/>
  <c r="N168" i="23"/>
  <c r="N172" i="23"/>
  <c r="N177" i="23"/>
  <c r="N181" i="23"/>
  <c r="N185" i="23"/>
  <c r="N190" i="23"/>
  <c r="N194" i="23"/>
  <c r="N198" i="23"/>
  <c r="N203" i="23"/>
  <c r="N207" i="23"/>
  <c r="N213" i="23"/>
  <c r="N217" i="23"/>
  <c r="N222" i="23"/>
  <c r="N226" i="23"/>
  <c r="N231" i="23"/>
  <c r="N235" i="23"/>
  <c r="N240" i="23"/>
  <c r="N249" i="23"/>
  <c r="N253" i="23"/>
  <c r="N258" i="23"/>
  <c r="N263" i="23"/>
  <c r="N267" i="23"/>
  <c r="N272" i="23"/>
  <c r="N277" i="23"/>
  <c r="N281" i="23"/>
  <c r="N286" i="23"/>
  <c r="H59" i="5"/>
  <c r="H58" i="5"/>
  <c r="H57" i="5"/>
  <c r="H56" i="5"/>
  <c r="H55" i="5"/>
  <c r="H54" i="5"/>
  <c r="H53" i="5"/>
  <c r="H52" i="5"/>
  <c r="H51" i="5"/>
  <c r="H50" i="5"/>
  <c r="H49" i="5"/>
  <c r="H42" i="5"/>
  <c r="H41" i="5"/>
  <c r="H40" i="5"/>
  <c r="H39" i="5"/>
  <c r="H38" i="5"/>
  <c r="H37" i="5"/>
  <c r="H36" i="5"/>
  <c r="H35" i="5"/>
  <c r="H34" i="5"/>
  <c r="H33" i="5"/>
  <c r="H16" i="5"/>
  <c r="I97" i="29" l="1"/>
  <c r="H97" i="29"/>
  <c r="F97" i="29"/>
  <c r="E97" i="29"/>
  <c r="D97" i="29"/>
  <c r="F85" i="29"/>
  <c r="E85" i="29" s="1"/>
  <c r="E84" i="29"/>
  <c r="F83" i="29"/>
  <c r="E83" i="29" s="1"/>
  <c r="F82" i="29"/>
  <c r="E82" i="29" s="1"/>
  <c r="F81" i="29"/>
  <c r="D81" i="29" s="1"/>
  <c r="F80" i="29"/>
  <c r="D80" i="29" s="1"/>
  <c r="F79" i="29"/>
  <c r="E74" i="29"/>
  <c r="F73" i="29"/>
  <c r="E73" i="29" s="1"/>
  <c r="F72" i="29"/>
  <c r="E72" i="29" s="1"/>
  <c r="F71" i="29"/>
  <c r="F70" i="29"/>
  <c r="D70" i="29" s="1"/>
  <c r="F69" i="29"/>
  <c r="D69" i="29" s="1"/>
  <c r="F68" i="29"/>
  <c r="E68" i="29" s="1"/>
  <c r="E63" i="29"/>
  <c r="F62" i="29"/>
  <c r="E62" i="29" s="1"/>
  <c r="F61" i="29"/>
  <c r="E61" i="29" s="1"/>
  <c r="F60" i="29"/>
  <c r="E60" i="29" s="1"/>
  <c r="F59" i="29"/>
  <c r="D59" i="29" s="1"/>
  <c r="F58" i="29"/>
  <c r="D58" i="29" s="1"/>
  <c r="F57" i="29"/>
  <c r="E57" i="29" s="1"/>
  <c r="F52" i="29"/>
  <c r="E52" i="29" s="1"/>
  <c r="E51" i="29"/>
  <c r="F50" i="29"/>
  <c r="E50" i="29" s="1"/>
  <c r="F49" i="29"/>
  <c r="E49" i="29" s="1"/>
  <c r="F48" i="29"/>
  <c r="D48" i="29" s="1"/>
  <c r="F47" i="29"/>
  <c r="F46" i="29"/>
  <c r="E41" i="29"/>
  <c r="F40" i="29"/>
  <c r="E40" i="29" s="1"/>
  <c r="F39" i="29"/>
  <c r="F38" i="29"/>
  <c r="E38" i="29" s="1"/>
  <c r="F37" i="29"/>
  <c r="D37" i="29" s="1"/>
  <c r="F36" i="29"/>
  <c r="D36" i="29" s="1"/>
  <c r="F35" i="29"/>
  <c r="E35" i="29" s="1"/>
  <c r="F31" i="29"/>
  <c r="I29" i="29" s="1"/>
  <c r="E30" i="29"/>
  <c r="E29" i="29"/>
  <c r="E28" i="29"/>
  <c r="E27" i="29"/>
  <c r="D26" i="29"/>
  <c r="D25" i="29"/>
  <c r="D31" i="29" s="1"/>
  <c r="E24" i="29"/>
  <c r="F20" i="29"/>
  <c r="I19" i="29" s="1"/>
  <c r="E19" i="29"/>
  <c r="E18" i="29"/>
  <c r="E17" i="29"/>
  <c r="I16" i="29"/>
  <c r="E16" i="29"/>
  <c r="D15" i="29"/>
  <c r="D14" i="29"/>
  <c r="E13" i="29"/>
  <c r="F9" i="29"/>
  <c r="H4" i="29" s="1"/>
  <c r="E9" i="29"/>
  <c r="D9" i="29"/>
  <c r="I5" i="29"/>
  <c r="H3" i="29"/>
  <c r="I2" i="29"/>
  <c r="I6" i="29" l="1"/>
  <c r="E20" i="29"/>
  <c r="D20" i="29"/>
  <c r="H14" i="29"/>
  <c r="H20" i="29" s="1"/>
  <c r="D86" i="29"/>
  <c r="F53" i="29"/>
  <c r="I49" i="29" s="1"/>
  <c r="E31" i="29"/>
  <c r="I18" i="29"/>
  <c r="E64" i="29"/>
  <c r="E105" i="29" s="1"/>
  <c r="D75" i="29"/>
  <c r="F75" i="29"/>
  <c r="H70" i="29" s="1"/>
  <c r="F64" i="29"/>
  <c r="I61" i="29" s="1"/>
  <c r="D42" i="29"/>
  <c r="E46" i="29"/>
  <c r="E53" i="29" s="1"/>
  <c r="D64" i="29"/>
  <c r="D105" i="29" s="1"/>
  <c r="H9" i="29"/>
  <c r="H26" i="29"/>
  <c r="I30" i="29"/>
  <c r="F86" i="29"/>
  <c r="I79" i="29" s="1"/>
  <c r="I7" i="29"/>
  <c r="I13" i="29"/>
  <c r="I17" i="29"/>
  <c r="I8" i="29"/>
  <c r="I27" i="29"/>
  <c r="E39" i="29"/>
  <c r="E42" i="29" s="1"/>
  <c r="D47" i="29"/>
  <c r="D53" i="29" s="1"/>
  <c r="E71" i="29"/>
  <c r="E75" i="29" s="1"/>
  <c r="E79" i="29"/>
  <c r="E86" i="29" s="1"/>
  <c r="I24" i="29"/>
  <c r="I28" i="29"/>
  <c r="F42" i="29"/>
  <c r="H37" i="29" s="1"/>
  <c r="H15" i="29"/>
  <c r="H25" i="29"/>
  <c r="E103" i="29" l="1"/>
  <c r="I52" i="29"/>
  <c r="I46" i="29"/>
  <c r="I68" i="29"/>
  <c r="D104" i="29"/>
  <c r="H58" i="29"/>
  <c r="I60" i="29"/>
  <c r="I73" i="29"/>
  <c r="I57" i="29"/>
  <c r="H47" i="29"/>
  <c r="I63" i="29"/>
  <c r="H69" i="29"/>
  <c r="H75" i="29" s="1"/>
  <c r="H48" i="29"/>
  <c r="H53" i="29" s="1"/>
  <c r="E102" i="29"/>
  <c r="I71" i="29"/>
  <c r="H59" i="29"/>
  <c r="I51" i="29"/>
  <c r="I50" i="29"/>
  <c r="D99" i="29"/>
  <c r="H105" i="29" s="1"/>
  <c r="I82" i="29"/>
  <c r="H81" i="29"/>
  <c r="I35" i="29"/>
  <c r="D102" i="29"/>
  <c r="I38" i="29"/>
  <c r="F104" i="29"/>
  <c r="H31" i="29"/>
  <c r="F99" i="29"/>
  <c r="I105" i="29" s="1"/>
  <c r="I83" i="29"/>
  <c r="I9" i="29"/>
  <c r="D103" i="29"/>
  <c r="E99" i="29"/>
  <c r="F105" i="29"/>
  <c r="F103" i="29" s="1"/>
  <c r="I74" i="29"/>
  <c r="I72" i="29"/>
  <c r="I62" i="29"/>
  <c r="E104" i="29"/>
  <c r="I31" i="29"/>
  <c r="I53" i="29"/>
  <c r="I20" i="29"/>
  <c r="H36" i="29"/>
  <c r="H42" i="29" s="1"/>
  <c r="I41" i="29"/>
  <c r="F102" i="29"/>
  <c r="I40" i="29"/>
  <c r="I84" i="29"/>
  <c r="H80" i="29"/>
  <c r="H86" i="29" s="1"/>
  <c r="I85" i="29"/>
  <c r="I39" i="29"/>
  <c r="I104" i="29" l="1"/>
  <c r="H104" i="29"/>
  <c r="I103" i="29"/>
  <c r="I64" i="29"/>
  <c r="H64" i="29"/>
  <c r="I75" i="29"/>
  <c r="H99" i="29"/>
  <c r="H102" i="29"/>
  <c r="I99" i="29"/>
  <c r="I102" i="29"/>
  <c r="I86" i="29"/>
  <c r="I42" i="29"/>
  <c r="H103" i="29"/>
  <c r="S131" i="9" l="1"/>
  <c r="S139" i="9"/>
  <c r="F142" i="9"/>
  <c r="F166" i="9"/>
  <c r="D105" i="3" l="1"/>
  <c r="E105" i="3"/>
  <c r="F105" i="3"/>
  <c r="G105" i="3"/>
  <c r="H105" i="3"/>
  <c r="I105" i="3"/>
  <c r="J105" i="3"/>
  <c r="K105" i="3"/>
  <c r="L105" i="3"/>
  <c r="M105" i="3"/>
  <c r="N105" i="3"/>
  <c r="O105" i="3"/>
  <c r="O106" i="3" s="1"/>
  <c r="Q12" i="3" l="1"/>
  <c r="Q221" i="3"/>
  <c r="Q80" i="3"/>
  <c r="Q87" i="3" l="1"/>
  <c r="G179" i="24"/>
  <c r="E179" i="24"/>
  <c r="H179" i="24" s="1"/>
  <c r="G178" i="24"/>
  <c r="E178" i="24"/>
  <c r="G177" i="24"/>
  <c r="E177" i="24"/>
  <c r="H177" i="24" s="1"/>
  <c r="G176" i="24"/>
  <c r="E176" i="24"/>
  <c r="G175" i="24"/>
  <c r="E175" i="24"/>
  <c r="H175" i="24" s="1"/>
  <c r="G174" i="24"/>
  <c r="E174" i="24"/>
  <c r="G173" i="24"/>
  <c r="E173" i="24"/>
  <c r="H173" i="24" s="1"/>
  <c r="E171" i="24"/>
  <c r="G170" i="24"/>
  <c r="E170" i="24"/>
  <c r="H170" i="24" s="1"/>
  <c r="G169" i="24"/>
  <c r="E169" i="24"/>
  <c r="H169" i="24" s="1"/>
  <c r="G168" i="24"/>
  <c r="E168" i="24"/>
  <c r="H168" i="24" s="1"/>
  <c r="G167" i="24"/>
  <c r="E167" i="24"/>
  <c r="G166" i="24"/>
  <c r="E166" i="24"/>
  <c r="H166" i="24" s="1"/>
  <c r="G165" i="24"/>
  <c r="E165" i="24"/>
  <c r="H165" i="24" s="1"/>
  <c r="H159" i="24"/>
  <c r="G159" i="24"/>
  <c r="H158" i="24"/>
  <c r="G158" i="24"/>
  <c r="H157" i="24"/>
  <c r="G157" i="24"/>
  <c r="H156" i="24"/>
  <c r="G156" i="24"/>
  <c r="H155" i="24"/>
  <c r="G155" i="24"/>
  <c r="H154" i="24"/>
  <c r="G154" i="24"/>
  <c r="H153" i="24"/>
  <c r="G153" i="24"/>
  <c r="E151" i="24"/>
  <c r="G150" i="24"/>
  <c r="E150" i="24"/>
  <c r="H150" i="24" s="1"/>
  <c r="G149" i="24"/>
  <c r="E149" i="24"/>
  <c r="H149" i="24" s="1"/>
  <c r="G148" i="24"/>
  <c r="E148" i="24"/>
  <c r="H148" i="24" s="1"/>
  <c r="G147" i="24"/>
  <c r="E147" i="24"/>
  <c r="G146" i="24"/>
  <c r="E146" i="24"/>
  <c r="H146" i="24" s="1"/>
  <c r="G145" i="24"/>
  <c r="E145" i="24"/>
  <c r="H145" i="24" s="1"/>
  <c r="H143" i="24"/>
  <c r="G143" i="24"/>
  <c r="H141" i="24"/>
  <c r="G141" i="24"/>
  <c r="H139" i="24"/>
  <c r="G139" i="24"/>
  <c r="H137" i="24"/>
  <c r="G137" i="24"/>
  <c r="H133" i="24"/>
  <c r="G133" i="24"/>
  <c r="H132" i="24"/>
  <c r="G132" i="24"/>
  <c r="H131" i="24"/>
  <c r="G131" i="24"/>
  <c r="H130" i="24"/>
  <c r="G130" i="24"/>
  <c r="H129" i="24"/>
  <c r="G129" i="24"/>
  <c r="H128" i="24"/>
  <c r="G128" i="24"/>
  <c r="H127" i="24"/>
  <c r="G127" i="24"/>
  <c r="G125" i="24"/>
  <c r="E125" i="24"/>
  <c r="H125" i="24" s="1"/>
  <c r="G124" i="24"/>
  <c r="E124" i="24"/>
  <c r="H124" i="24" s="1"/>
  <c r="G123" i="24"/>
  <c r="E123" i="24"/>
  <c r="H123" i="24" s="1"/>
  <c r="G122" i="24"/>
  <c r="E122" i="24"/>
  <c r="H122" i="24" s="1"/>
  <c r="G121" i="24"/>
  <c r="E121" i="24"/>
  <c r="H121" i="24" s="1"/>
  <c r="G120" i="24"/>
  <c r="E120" i="24"/>
  <c r="H120" i="24" s="1"/>
  <c r="G119" i="24"/>
  <c r="E119" i="24"/>
  <c r="H119" i="24" s="1"/>
  <c r="G117" i="24"/>
  <c r="E117" i="24"/>
  <c r="H117" i="24" s="1"/>
  <c r="G116" i="24"/>
  <c r="E116" i="24"/>
  <c r="H116" i="24" s="1"/>
  <c r="G115" i="24"/>
  <c r="E115" i="24"/>
  <c r="H115" i="24" s="1"/>
  <c r="G114" i="24"/>
  <c r="E114" i="24"/>
  <c r="H114" i="24" s="1"/>
  <c r="G113" i="24"/>
  <c r="E113" i="24"/>
  <c r="H113" i="24" s="1"/>
  <c r="G112" i="24"/>
  <c r="E112" i="24"/>
  <c r="H112" i="24" s="1"/>
  <c r="G111" i="24"/>
  <c r="E111" i="24"/>
  <c r="H111" i="24" s="1"/>
  <c r="G109" i="24"/>
  <c r="E109" i="24"/>
  <c r="H109" i="24" s="1"/>
  <c r="G108" i="24"/>
  <c r="E108" i="24"/>
  <c r="H108" i="24" s="1"/>
  <c r="G107" i="24"/>
  <c r="E107" i="24"/>
  <c r="G106" i="24"/>
  <c r="E106" i="24"/>
  <c r="H106" i="24" s="1"/>
  <c r="G105" i="24"/>
  <c r="E105" i="24"/>
  <c r="G104" i="24"/>
  <c r="E104" i="24"/>
  <c r="H104" i="24" s="1"/>
  <c r="G103" i="24"/>
  <c r="E103" i="24"/>
  <c r="G93" i="24"/>
  <c r="E93" i="24"/>
  <c r="H93" i="24" s="1"/>
  <c r="G92" i="24"/>
  <c r="E92" i="24"/>
  <c r="H92" i="24" s="1"/>
  <c r="G91" i="24"/>
  <c r="E91" i="24"/>
  <c r="H91" i="24" s="1"/>
  <c r="G90" i="24"/>
  <c r="E90" i="24"/>
  <c r="H90" i="24" s="1"/>
  <c r="G89" i="24"/>
  <c r="E89" i="24"/>
  <c r="H89" i="24" s="1"/>
  <c r="G88" i="24"/>
  <c r="E88" i="24"/>
  <c r="H88" i="24" s="1"/>
  <c r="G87" i="24"/>
  <c r="E87" i="24"/>
  <c r="H87" i="24" s="1"/>
  <c r="G85" i="24"/>
  <c r="E85" i="24"/>
  <c r="E84" i="24"/>
  <c r="G83" i="24"/>
  <c r="E83" i="24"/>
  <c r="G82" i="24"/>
  <c r="E82" i="24"/>
  <c r="G81" i="24"/>
  <c r="E81" i="24"/>
  <c r="H81" i="24" s="1"/>
  <c r="G80" i="24"/>
  <c r="E80" i="24"/>
  <c r="E79" i="24"/>
  <c r="G73" i="24"/>
  <c r="G72" i="24"/>
  <c r="G71" i="24"/>
  <c r="G70" i="24"/>
  <c r="G69" i="24"/>
  <c r="G68" i="24"/>
  <c r="G67" i="24"/>
  <c r="G65" i="24"/>
  <c r="E65" i="24"/>
  <c r="G64" i="24"/>
  <c r="E64" i="24"/>
  <c r="H64" i="24" s="1"/>
  <c r="G63" i="24"/>
  <c r="E63" i="24"/>
  <c r="E62" i="24"/>
  <c r="G61" i="24"/>
  <c r="E61" i="24"/>
  <c r="G60" i="24"/>
  <c r="E60" i="24"/>
  <c r="H60" i="24" s="1"/>
  <c r="G59" i="24"/>
  <c r="E59" i="24"/>
  <c r="G57" i="24"/>
  <c r="G56" i="24"/>
  <c r="G55" i="24"/>
  <c r="G54" i="24"/>
  <c r="G53" i="24"/>
  <c r="H48" i="24"/>
  <c r="G48" i="24"/>
  <c r="H47" i="24"/>
  <c r="G47" i="24"/>
  <c r="G46" i="24"/>
  <c r="H45" i="24"/>
  <c r="G45" i="24"/>
  <c r="H44" i="24"/>
  <c r="G44" i="24"/>
  <c r="G43" i="24"/>
  <c r="G42" i="24"/>
  <c r="G40" i="24"/>
  <c r="E40" i="24"/>
  <c r="H40" i="24" s="1"/>
  <c r="G39" i="24"/>
  <c r="E39" i="24"/>
  <c r="H39" i="24" s="1"/>
  <c r="G38" i="24"/>
  <c r="E38" i="24"/>
  <c r="H38" i="24" s="1"/>
  <c r="G37" i="24"/>
  <c r="E37" i="24"/>
  <c r="H37" i="24" s="1"/>
  <c r="G36" i="24"/>
  <c r="E36" i="24"/>
  <c r="H36" i="24" s="1"/>
  <c r="G35" i="24"/>
  <c r="E35" i="24"/>
  <c r="H35" i="24" s="1"/>
  <c r="G34" i="24"/>
  <c r="E34" i="24"/>
  <c r="H34" i="24" s="1"/>
  <c r="G32" i="24"/>
  <c r="E32" i="24"/>
  <c r="H32" i="24" s="1"/>
  <c r="G31" i="24"/>
  <c r="E31" i="24"/>
  <c r="H31" i="24" s="1"/>
  <c r="G30" i="24"/>
  <c r="E30" i="24"/>
  <c r="H30" i="24" s="1"/>
  <c r="G29" i="24"/>
  <c r="E29" i="24"/>
  <c r="H29" i="24" s="1"/>
  <c r="G28" i="24"/>
  <c r="E28" i="24"/>
  <c r="H28" i="24" s="1"/>
  <c r="H27" i="24"/>
  <c r="G27" i="24"/>
  <c r="E27" i="24"/>
  <c r="G26" i="24"/>
  <c r="E26" i="24"/>
  <c r="H26" i="24" s="1"/>
  <c r="G24" i="24"/>
  <c r="E24" i="24"/>
  <c r="E23" i="24"/>
  <c r="E22" i="24"/>
  <c r="G21" i="24"/>
  <c r="E21" i="24"/>
  <c r="G20" i="24"/>
  <c r="E20" i="24"/>
  <c r="H20" i="24" s="1"/>
  <c r="G19" i="24"/>
  <c r="E19" i="24"/>
  <c r="H19" i="24" s="1"/>
  <c r="E18" i="24"/>
  <c r="I289" i="23"/>
  <c r="I288" i="23"/>
  <c r="I287" i="23"/>
  <c r="I286" i="23"/>
  <c r="I285" i="23"/>
  <c r="I284" i="23"/>
  <c r="I282" i="23"/>
  <c r="I281" i="23"/>
  <c r="I280" i="23"/>
  <c r="I279" i="23"/>
  <c r="I278" i="23"/>
  <c r="I277" i="23"/>
  <c r="I275" i="23"/>
  <c r="D275" i="23"/>
  <c r="I274" i="23"/>
  <c r="D274" i="23"/>
  <c r="I273" i="23"/>
  <c r="D273" i="23"/>
  <c r="I272" i="23"/>
  <c r="D272" i="23"/>
  <c r="I271" i="23"/>
  <c r="D271" i="23"/>
  <c r="I270" i="23"/>
  <c r="D270" i="23"/>
  <c r="I268" i="23"/>
  <c r="I267" i="23"/>
  <c r="I266" i="23"/>
  <c r="I265" i="23"/>
  <c r="I264" i="23"/>
  <c r="I263" i="23"/>
  <c r="I261" i="23"/>
  <c r="I260" i="23"/>
  <c r="I259" i="23"/>
  <c r="I258" i="23"/>
  <c r="I257" i="23"/>
  <c r="I256" i="23"/>
  <c r="I254" i="23"/>
  <c r="D254" i="23"/>
  <c r="I253" i="23"/>
  <c r="D253" i="23"/>
  <c r="I252" i="23"/>
  <c r="D252" i="23"/>
  <c r="I251" i="23"/>
  <c r="D251" i="23"/>
  <c r="I250" i="23"/>
  <c r="D250" i="23"/>
  <c r="I249" i="23"/>
  <c r="D249" i="23"/>
  <c r="I227" i="23"/>
  <c r="I226" i="23"/>
  <c r="I225" i="23"/>
  <c r="I224" i="23"/>
  <c r="I223" i="23"/>
  <c r="I222" i="23"/>
  <c r="I221" i="23"/>
  <c r="I198" i="23"/>
  <c r="I197" i="23"/>
  <c r="I196" i="23"/>
  <c r="I195" i="23"/>
  <c r="I194" i="23"/>
  <c r="I193" i="23"/>
  <c r="I192" i="23"/>
  <c r="I191" i="23"/>
  <c r="I190" i="23"/>
  <c r="I189" i="23"/>
  <c r="I188" i="23"/>
  <c r="I186" i="23"/>
  <c r="I185" i="23"/>
  <c r="I184" i="23"/>
  <c r="I183" i="23"/>
  <c r="I182" i="23"/>
  <c r="I181" i="23"/>
  <c r="I180" i="23"/>
  <c r="I179" i="23"/>
  <c r="I178" i="23"/>
  <c r="I177" i="23"/>
  <c r="I176" i="23"/>
  <c r="I174" i="23"/>
  <c r="D174" i="23"/>
  <c r="I173" i="23"/>
  <c r="D173" i="23"/>
  <c r="I172" i="23"/>
  <c r="D172" i="23"/>
  <c r="I171" i="23"/>
  <c r="D171" i="23"/>
  <c r="I170" i="23"/>
  <c r="D170" i="23"/>
  <c r="L170" i="23" s="1"/>
  <c r="I169" i="23"/>
  <c r="D169" i="23"/>
  <c r="I168" i="23"/>
  <c r="D168" i="23"/>
  <c r="D167" i="23"/>
  <c r="I166" i="23"/>
  <c r="D166" i="23"/>
  <c r="I165" i="23"/>
  <c r="D165" i="23"/>
  <c r="D164" i="23"/>
  <c r="I163" i="23"/>
  <c r="D163" i="23"/>
  <c r="I156" i="23"/>
  <c r="I155" i="23"/>
  <c r="I154" i="23"/>
  <c r="I153" i="23"/>
  <c r="I152" i="23"/>
  <c r="I151" i="23"/>
  <c r="I149" i="23"/>
  <c r="I148" i="23"/>
  <c r="I147" i="23"/>
  <c r="I146" i="23"/>
  <c r="I145" i="23"/>
  <c r="I144" i="23"/>
  <c r="I142" i="23"/>
  <c r="D142" i="23"/>
  <c r="I141" i="23"/>
  <c r="D141" i="23"/>
  <c r="I140" i="23"/>
  <c r="D140" i="23"/>
  <c r="I139" i="23"/>
  <c r="D139" i="23"/>
  <c r="L139" i="23" s="1"/>
  <c r="I138" i="23"/>
  <c r="D138" i="23"/>
  <c r="I137" i="23"/>
  <c r="D137" i="23"/>
  <c r="I135" i="23"/>
  <c r="I134" i="23"/>
  <c r="I133" i="23"/>
  <c r="I132" i="23"/>
  <c r="I131" i="23"/>
  <c r="I130" i="23"/>
  <c r="I128" i="23"/>
  <c r="I127" i="23"/>
  <c r="I126" i="23"/>
  <c r="I125" i="23"/>
  <c r="I124" i="23"/>
  <c r="I123" i="23"/>
  <c r="I121" i="23"/>
  <c r="D121" i="23"/>
  <c r="I120" i="23"/>
  <c r="D120" i="23"/>
  <c r="I119" i="23"/>
  <c r="D119" i="23"/>
  <c r="I118" i="23"/>
  <c r="D118" i="23"/>
  <c r="I117" i="23"/>
  <c r="D117" i="23"/>
  <c r="I116" i="23"/>
  <c r="D116" i="23"/>
  <c r="I110" i="23"/>
  <c r="I109" i="23"/>
  <c r="I108" i="23"/>
  <c r="I106" i="23"/>
  <c r="I105" i="23"/>
  <c r="I104" i="23"/>
  <c r="I102" i="23"/>
  <c r="D102" i="23"/>
  <c r="I101" i="23"/>
  <c r="D101" i="23"/>
  <c r="I100" i="23"/>
  <c r="D100" i="23"/>
  <c r="I78" i="23"/>
  <c r="I77" i="23"/>
  <c r="I76" i="23"/>
  <c r="I75" i="23"/>
  <c r="I74" i="23"/>
  <c r="I73" i="23"/>
  <c r="I72" i="23"/>
  <c r="I50" i="23"/>
  <c r="I49" i="23"/>
  <c r="I48" i="23"/>
  <c r="I47" i="23"/>
  <c r="I46" i="23"/>
  <c r="I45" i="23"/>
  <c r="I44" i="23"/>
  <c r="I43" i="23"/>
  <c r="I42" i="23"/>
  <c r="I41" i="23"/>
  <c r="I39" i="23"/>
  <c r="I38" i="23"/>
  <c r="I37" i="23"/>
  <c r="I36" i="23"/>
  <c r="I35" i="23"/>
  <c r="I34" i="23"/>
  <c r="I33" i="23"/>
  <c r="I32" i="23"/>
  <c r="I31" i="23"/>
  <c r="I30" i="23"/>
  <c r="I28" i="23"/>
  <c r="D28" i="23"/>
  <c r="I27" i="23"/>
  <c r="D27" i="23"/>
  <c r="I26" i="23"/>
  <c r="D26" i="23"/>
  <c r="I25" i="23"/>
  <c r="D25" i="23"/>
  <c r="I24" i="23"/>
  <c r="D24" i="23"/>
  <c r="I23" i="23"/>
  <c r="D23" i="23"/>
  <c r="I22" i="23"/>
  <c r="D22" i="23"/>
  <c r="I21" i="23"/>
  <c r="D21" i="23"/>
  <c r="I20" i="23"/>
  <c r="D20" i="23"/>
  <c r="I19" i="23"/>
  <c r="D19" i="23"/>
  <c r="S13" i="23"/>
  <c r="H22" i="24" l="1"/>
  <c r="H21" i="24"/>
  <c r="G22" i="24"/>
  <c r="H61" i="24"/>
  <c r="H65" i="24"/>
  <c r="G79" i="24"/>
  <c r="G23" i="24"/>
  <c r="H18" i="24"/>
  <c r="G18" i="24"/>
  <c r="G51" i="24"/>
  <c r="G62" i="24"/>
  <c r="H82" i="24"/>
  <c r="H23" i="24"/>
  <c r="H24" i="24"/>
  <c r="H43" i="24"/>
  <c r="G52" i="24"/>
  <c r="H85" i="24"/>
  <c r="H138" i="24"/>
  <c r="G138" i="24"/>
  <c r="H176" i="24"/>
  <c r="H171" i="24"/>
  <c r="G171" i="24"/>
  <c r="H42" i="24"/>
  <c r="H46" i="24"/>
  <c r="H59" i="24"/>
  <c r="H63" i="24"/>
  <c r="H80" i="24"/>
  <c r="G84" i="24"/>
  <c r="H105" i="24"/>
  <c r="H107" i="24"/>
  <c r="H142" i="24"/>
  <c r="G142" i="24"/>
  <c r="H174" i="24"/>
  <c r="H178" i="24"/>
  <c r="H62" i="24"/>
  <c r="H79" i="24"/>
  <c r="H83" i="24"/>
  <c r="H84" i="24"/>
  <c r="H103" i="24"/>
  <c r="H140" i="24"/>
  <c r="G140" i="24"/>
  <c r="H151" i="24"/>
  <c r="G151" i="24"/>
  <c r="J8" i="24" s="1"/>
  <c r="H147" i="24"/>
  <c r="H167" i="24"/>
  <c r="L21" i="23"/>
  <c r="L25" i="23"/>
  <c r="L44" i="23"/>
  <c r="L49" i="23"/>
  <c r="L67" i="23"/>
  <c r="L74" i="23"/>
  <c r="L80" i="23"/>
  <c r="L89" i="23"/>
  <c r="L101" i="23"/>
  <c r="L104" i="23"/>
  <c r="L108" i="23"/>
  <c r="L166" i="23"/>
  <c r="R281" i="23"/>
  <c r="L20" i="23"/>
  <c r="L24" i="23"/>
  <c r="L28" i="23"/>
  <c r="L116" i="23"/>
  <c r="L118" i="23"/>
  <c r="L120" i="23"/>
  <c r="L125" i="23"/>
  <c r="L131" i="23"/>
  <c r="L151" i="23"/>
  <c r="R168" i="23"/>
  <c r="R169" i="23"/>
  <c r="R179" i="23"/>
  <c r="R194" i="23"/>
  <c r="R223" i="23"/>
  <c r="L223" i="23"/>
  <c r="L263" i="23"/>
  <c r="L282" i="23"/>
  <c r="L281" i="23"/>
  <c r="L280" i="23"/>
  <c r="L279" i="23"/>
  <c r="L278" i="23"/>
  <c r="L277" i="23"/>
  <c r="L261" i="23"/>
  <c r="L259" i="23"/>
  <c r="L257" i="23"/>
  <c r="R243" i="23"/>
  <c r="L242" i="23"/>
  <c r="L241" i="23"/>
  <c r="R235" i="23"/>
  <c r="R234" i="23"/>
  <c r="L234" i="23"/>
  <c r="R232" i="23"/>
  <c r="L232" i="23"/>
  <c r="R230" i="23"/>
  <c r="L230" i="23"/>
  <c r="R216" i="23"/>
  <c r="L216" i="23"/>
  <c r="R210" i="23"/>
  <c r="L210" i="23"/>
  <c r="R206" i="23"/>
  <c r="L206" i="23"/>
  <c r="R202" i="23"/>
  <c r="L202" i="23"/>
  <c r="L260" i="23"/>
  <c r="L240" i="23"/>
  <c r="R237" i="23"/>
  <c r="R231" i="23"/>
  <c r="L229" i="23"/>
  <c r="R218" i="23"/>
  <c r="L217" i="23"/>
  <c r="R215" i="23"/>
  <c r="L214" i="23"/>
  <c r="L209" i="23"/>
  <c r="R203" i="23"/>
  <c r="R200" i="23"/>
  <c r="L272" i="23"/>
  <c r="L256" i="23"/>
  <c r="R241" i="23"/>
  <c r="R238" i="23"/>
  <c r="L237" i="23"/>
  <c r="L231" i="23"/>
  <c r="R229" i="23"/>
  <c r="L219" i="23"/>
  <c r="L218" i="23"/>
  <c r="L215" i="23"/>
  <c r="L185" i="23"/>
  <c r="L183" i="23"/>
  <c r="L181" i="23"/>
  <c r="L179" i="23"/>
  <c r="L177" i="23"/>
  <c r="L148" i="23"/>
  <c r="L146" i="23"/>
  <c r="L144" i="23"/>
  <c r="L128" i="23"/>
  <c r="L126" i="23"/>
  <c r="L124" i="23"/>
  <c r="R217" i="23"/>
  <c r="R214" i="23"/>
  <c r="R213" i="23"/>
  <c r="R209" i="23"/>
  <c r="R208" i="23"/>
  <c r="R207" i="23"/>
  <c r="R205" i="23"/>
  <c r="R204" i="23"/>
  <c r="R201" i="23"/>
  <c r="R278" i="23"/>
  <c r="R277" i="23"/>
  <c r="L258" i="23"/>
  <c r="L243" i="23"/>
  <c r="R239" i="23"/>
  <c r="L233" i="23"/>
  <c r="L239" i="23"/>
  <c r="L235" i="23"/>
  <c r="L213" i="23"/>
  <c r="L207" i="23"/>
  <c r="L205" i="23"/>
  <c r="L203" i="23"/>
  <c r="L201" i="23"/>
  <c r="L184" i="23"/>
  <c r="L147" i="23"/>
  <c r="L123" i="23"/>
  <c r="L94" i="23"/>
  <c r="L90" i="23"/>
  <c r="L85" i="23"/>
  <c r="L81" i="23"/>
  <c r="L145" i="23"/>
  <c r="L180" i="23"/>
  <c r="R176" i="23"/>
  <c r="L105" i="23"/>
  <c r="R264" i="23"/>
  <c r="L238" i="23"/>
  <c r="L182" i="23"/>
  <c r="L176" i="23"/>
  <c r="L106" i="23"/>
  <c r="L91" i="23"/>
  <c r="L86" i="23"/>
  <c r="L82" i="23"/>
  <c r="L127" i="23"/>
  <c r="L92" i="23"/>
  <c r="L88" i="23"/>
  <c r="L83" i="23"/>
  <c r="R287" i="23"/>
  <c r="R256" i="23"/>
  <c r="R240" i="23"/>
  <c r="R233" i="23"/>
  <c r="L208" i="23"/>
  <c r="L204" i="23"/>
  <c r="L200" i="23"/>
  <c r="L69" i="23"/>
  <c r="L77" i="23"/>
  <c r="L19" i="23"/>
  <c r="L23" i="23"/>
  <c r="L27" i="23"/>
  <c r="L84" i="23"/>
  <c r="L93" i="23"/>
  <c r="L109" i="23"/>
  <c r="L133" i="23"/>
  <c r="L134" i="23"/>
  <c r="L135" i="23"/>
  <c r="L137" i="23"/>
  <c r="L138" i="23"/>
  <c r="L154" i="23"/>
  <c r="L155" i="23"/>
  <c r="L156" i="23"/>
  <c r="R180" i="23"/>
  <c r="L190" i="23"/>
  <c r="L191" i="23"/>
  <c r="R242" i="23"/>
  <c r="R258" i="23"/>
  <c r="L132" i="23"/>
  <c r="L141" i="23"/>
  <c r="L142" i="23"/>
  <c r="L178" i="23"/>
  <c r="L188" i="23"/>
  <c r="R190" i="23"/>
  <c r="L195" i="23"/>
  <c r="L227" i="23"/>
  <c r="L22" i="23"/>
  <c r="L26" i="23"/>
  <c r="L41" i="23"/>
  <c r="L65" i="23"/>
  <c r="L140" i="23"/>
  <c r="L149" i="23"/>
  <c r="R165" i="23"/>
  <c r="L169" i="23"/>
  <c r="R170" i="23"/>
  <c r="L186" i="23"/>
  <c r="R219" i="23"/>
  <c r="L224" i="23"/>
  <c r="R224" i="23"/>
  <c r="R272" i="23"/>
  <c r="R198" i="23"/>
  <c r="L198" i="23"/>
  <c r="R222" i="23"/>
  <c r="L222" i="23"/>
  <c r="L253" i="23"/>
  <c r="L268" i="23"/>
  <c r="R268" i="23"/>
  <c r="L102" i="23"/>
  <c r="L110" i="23"/>
  <c r="L117" i="23"/>
  <c r="L119" i="23"/>
  <c r="L121" i="23"/>
  <c r="L130" i="23"/>
  <c r="R163" i="23"/>
  <c r="L164" i="23"/>
  <c r="L172" i="23"/>
  <c r="R184" i="23"/>
  <c r="L249" i="23"/>
  <c r="L251" i="23"/>
  <c r="R251" i="23"/>
  <c r="R252" i="23"/>
  <c r="L252" i="23"/>
  <c r="R259" i="23"/>
  <c r="L267" i="23"/>
  <c r="L271" i="23"/>
  <c r="R271" i="23"/>
  <c r="R172" i="23"/>
  <c r="R173" i="23"/>
  <c r="R181" i="23"/>
  <c r="R182" i="23"/>
  <c r="L189" i="23"/>
  <c r="L197" i="23"/>
  <c r="R197" i="23"/>
  <c r="L152" i="23"/>
  <c r="L168" i="23"/>
  <c r="R183" i="23"/>
  <c r="L48" i="23"/>
  <c r="L64" i="23"/>
  <c r="L66" i="23"/>
  <c r="L68" i="23"/>
  <c r="L70" i="23"/>
  <c r="L73" i="23"/>
  <c r="L153" i="23"/>
  <c r="R166" i="23"/>
  <c r="R177" i="23"/>
  <c r="R178" i="23"/>
  <c r="R185" i="23"/>
  <c r="R186" i="23"/>
  <c r="R192" i="23"/>
  <c r="L192" i="23"/>
  <c r="L194" i="23"/>
  <c r="R225" i="23"/>
  <c r="R254" i="23"/>
  <c r="L254" i="23"/>
  <c r="R260" i="23"/>
  <c r="R266" i="23"/>
  <c r="L266" i="23"/>
  <c r="L273" i="23"/>
  <c r="R273" i="23"/>
  <c r="L286" i="23"/>
  <c r="R257" i="23"/>
  <c r="L264" i="23"/>
  <c r="R280" i="23"/>
  <c r="R284" i="23"/>
  <c r="R289" i="23"/>
  <c r="R191" i="23"/>
  <c r="R195" i="23"/>
  <c r="L221" i="23"/>
  <c r="R221" i="23"/>
  <c r="R226" i="23"/>
  <c r="L226" i="23"/>
  <c r="R227" i="23"/>
  <c r="R267" i="23"/>
  <c r="R282" i="23"/>
  <c r="R261" i="23"/>
  <c r="R263" i="23"/>
  <c r="L265" i="23"/>
  <c r="R265" i="23"/>
  <c r="R279" i="23"/>
  <c r="L287" i="23"/>
  <c r="R285" i="23"/>
  <c r="L285" i="23"/>
  <c r="R286" i="23"/>
  <c r="L288" i="23"/>
  <c r="R288" i="23"/>
  <c r="L289" i="23"/>
  <c r="J9" i="24" l="1"/>
  <c r="J6" i="24"/>
  <c r="N6" i="24" s="1"/>
  <c r="J7" i="24"/>
  <c r="N7" i="24" s="1"/>
  <c r="L275" i="23"/>
  <c r="R275" i="23"/>
  <c r="L193" i="23"/>
  <c r="R193" i="23"/>
  <c r="L78" i="23"/>
  <c r="L55" i="23"/>
  <c r="L52" i="23"/>
  <c r="L60" i="23"/>
  <c r="L100" i="23"/>
  <c r="L42" i="23"/>
  <c r="L167" i="23"/>
  <c r="R167" i="23"/>
  <c r="R274" i="23"/>
  <c r="L274" i="23"/>
  <c r="R188" i="23"/>
  <c r="L61" i="23"/>
  <c r="L53" i="23"/>
  <c r="L54" i="23"/>
  <c r="R174" i="23"/>
  <c r="L174" i="23"/>
  <c r="L196" i="23"/>
  <c r="L76" i="23"/>
  <c r="L163" i="23"/>
  <c r="R189" i="23"/>
  <c r="R196" i="23"/>
  <c r="L165" i="23"/>
  <c r="L46" i="23"/>
  <c r="L72" i="23"/>
  <c r="L47" i="23"/>
  <c r="L59" i="23"/>
  <c r="L56" i="23"/>
  <c r="L43" i="23"/>
  <c r="L171" i="23"/>
  <c r="R171" i="23"/>
  <c r="L284" i="23"/>
  <c r="R249" i="23"/>
  <c r="L225" i="23"/>
  <c r="L75" i="23"/>
  <c r="L50" i="23"/>
  <c r="L173" i="23"/>
  <c r="R253" i="23"/>
  <c r="R270" i="23"/>
  <c r="L270" i="23"/>
  <c r="L57" i="23"/>
  <c r="L58" i="23"/>
  <c r="O9" i="23"/>
  <c r="R250" i="23"/>
  <c r="L250" i="23"/>
  <c r="L45" i="23"/>
  <c r="O6" i="23" l="1"/>
  <c r="O7" i="23"/>
  <c r="O8" i="23"/>
  <c r="L71" i="3" l="1"/>
  <c r="D102" i="6" l="1"/>
  <c r="E96" i="6" s="1"/>
  <c r="F96" i="6" s="1"/>
  <c r="E95" i="6" l="1"/>
  <c r="G95" i="6" s="1"/>
  <c r="E101" i="6"/>
  <c r="G101" i="6" s="1"/>
  <c r="E97" i="6"/>
  <c r="F97" i="6" s="1"/>
  <c r="F102" i="6" s="1"/>
  <c r="E99" i="6"/>
  <c r="G99" i="6" s="1"/>
  <c r="E100" i="6"/>
  <c r="G100" i="6" s="1"/>
  <c r="E98" i="6"/>
  <c r="G98" i="6" s="1"/>
  <c r="G102" i="6" l="1"/>
  <c r="E102" i="6"/>
  <c r="E163" i="9" l="1"/>
  <c r="E174" i="9" s="1"/>
  <c r="E162" i="9"/>
  <c r="E173" i="9" s="1"/>
  <c r="E161" i="9"/>
  <c r="E172" i="9" s="1"/>
  <c r="E160" i="9"/>
  <c r="E171" i="9" s="1"/>
  <c r="E159" i="9"/>
  <c r="E170" i="9" s="1"/>
  <c r="E158" i="9"/>
  <c r="E169" i="9" s="1"/>
  <c r="G150" i="9"/>
  <c r="H150" i="9" s="1"/>
  <c r="I150" i="9" s="1"/>
  <c r="J150" i="9" s="1"/>
  <c r="K150" i="9" s="1"/>
  <c r="L150" i="9" s="1"/>
  <c r="M150" i="9" s="1"/>
  <c r="N150" i="9" s="1"/>
  <c r="O150" i="9" s="1"/>
  <c r="P150" i="9" s="1"/>
  <c r="Q150" i="9" s="1"/>
  <c r="E150" i="9"/>
  <c r="G149" i="9"/>
  <c r="H149" i="9" s="1"/>
  <c r="I149" i="9" s="1"/>
  <c r="J149" i="9" s="1"/>
  <c r="K149" i="9" s="1"/>
  <c r="L149" i="9" s="1"/>
  <c r="M149" i="9" s="1"/>
  <c r="N149" i="9" s="1"/>
  <c r="O149" i="9" s="1"/>
  <c r="P149" i="9" s="1"/>
  <c r="Q149" i="9" s="1"/>
  <c r="E149" i="9"/>
  <c r="G148" i="9"/>
  <c r="H148" i="9" s="1"/>
  <c r="I148" i="9" s="1"/>
  <c r="J148" i="9" s="1"/>
  <c r="K148" i="9" s="1"/>
  <c r="L148" i="9" s="1"/>
  <c r="M148" i="9" s="1"/>
  <c r="N148" i="9" s="1"/>
  <c r="O148" i="9" s="1"/>
  <c r="P148" i="9" s="1"/>
  <c r="Q148" i="9" s="1"/>
  <c r="E148" i="9"/>
  <c r="G147" i="9"/>
  <c r="H147" i="9" s="1"/>
  <c r="I147" i="9" s="1"/>
  <c r="J147" i="9" s="1"/>
  <c r="K147" i="9" s="1"/>
  <c r="L147" i="9" s="1"/>
  <c r="M147" i="9" s="1"/>
  <c r="N147" i="9" s="1"/>
  <c r="O147" i="9" s="1"/>
  <c r="P147" i="9" s="1"/>
  <c r="Q147" i="9" s="1"/>
  <c r="E147" i="9"/>
  <c r="G146" i="9"/>
  <c r="H146" i="9" s="1"/>
  <c r="I146" i="9" s="1"/>
  <c r="J146" i="9" s="1"/>
  <c r="K146" i="9" s="1"/>
  <c r="L146" i="9" s="1"/>
  <c r="M146" i="9" s="1"/>
  <c r="N146" i="9" s="1"/>
  <c r="O146" i="9" s="1"/>
  <c r="P146" i="9" s="1"/>
  <c r="Q146" i="9" s="1"/>
  <c r="E146" i="9"/>
  <c r="G145" i="9"/>
  <c r="H145" i="9" s="1"/>
  <c r="I145" i="9" s="1"/>
  <c r="E145" i="9"/>
  <c r="S134" i="9"/>
  <c r="D103" i="9"/>
  <c r="C103" i="9"/>
  <c r="B103" i="9"/>
  <c r="A103" i="9"/>
  <c r="A105" i="9" s="1"/>
  <c r="C100" i="9"/>
  <c r="F99" i="9"/>
  <c r="P92" i="9"/>
  <c r="O92" i="9"/>
  <c r="N92" i="9"/>
  <c r="L92" i="9"/>
  <c r="K92" i="9"/>
  <c r="J92" i="9"/>
  <c r="H92" i="9"/>
  <c r="G92" i="9"/>
  <c r="F92" i="9"/>
  <c r="E86" i="9"/>
  <c r="E120" i="9" s="1"/>
  <c r="F85" i="9"/>
  <c r="F86" i="9" s="1"/>
  <c r="G86" i="9" s="1"/>
  <c r="H86" i="9" s="1"/>
  <c r="I86" i="9" s="1"/>
  <c r="J86" i="9" s="1"/>
  <c r="K86" i="9" s="1"/>
  <c r="L86" i="9" s="1"/>
  <c r="M86" i="9" s="1"/>
  <c r="N86" i="9" s="1"/>
  <c r="O86" i="9" s="1"/>
  <c r="P86" i="9" s="1"/>
  <c r="E85" i="9"/>
  <c r="E119" i="9" s="1"/>
  <c r="F84" i="9"/>
  <c r="G84" i="9" s="1"/>
  <c r="H84" i="9" s="1"/>
  <c r="I84" i="9" s="1"/>
  <c r="J84" i="9" s="1"/>
  <c r="K84" i="9" s="1"/>
  <c r="L84" i="9" s="1"/>
  <c r="E84" i="9"/>
  <c r="E118" i="9" s="1"/>
  <c r="G83" i="9"/>
  <c r="H83" i="9" s="1"/>
  <c r="I83" i="9" s="1"/>
  <c r="J83" i="9" s="1"/>
  <c r="K83" i="9" s="1"/>
  <c r="L83" i="9" s="1"/>
  <c r="M83" i="9" s="1"/>
  <c r="N83" i="9" s="1"/>
  <c r="O83" i="9" s="1"/>
  <c r="P83" i="9" s="1"/>
  <c r="Q83" i="9" s="1"/>
  <c r="E83" i="9"/>
  <c r="E117" i="9" s="1"/>
  <c r="E82" i="9"/>
  <c r="E116" i="9" s="1"/>
  <c r="F81" i="9"/>
  <c r="G81" i="9" s="1"/>
  <c r="H81" i="9" s="1"/>
  <c r="I81" i="9" s="1"/>
  <c r="J81" i="9" s="1"/>
  <c r="E81" i="9"/>
  <c r="E115" i="9" s="1"/>
  <c r="E80" i="9"/>
  <c r="E114" i="9" s="1"/>
  <c r="E78" i="9"/>
  <c r="E111" i="9" s="1"/>
  <c r="F77" i="9"/>
  <c r="F78" i="9" s="1"/>
  <c r="G78" i="9" s="1"/>
  <c r="H78" i="9" s="1"/>
  <c r="I78" i="9" s="1"/>
  <c r="J78" i="9" s="1"/>
  <c r="K78" i="9" s="1"/>
  <c r="L78" i="9" s="1"/>
  <c r="M78" i="9" s="1"/>
  <c r="N78" i="9" s="1"/>
  <c r="O78" i="9" s="1"/>
  <c r="P78" i="9" s="1"/>
  <c r="Q78" i="9" s="1"/>
  <c r="E77" i="9"/>
  <c r="E110" i="9" s="1"/>
  <c r="E76" i="9"/>
  <c r="E109" i="9" s="1"/>
  <c r="F75" i="9"/>
  <c r="G75" i="9" s="1"/>
  <c r="H75" i="9" s="1"/>
  <c r="I75" i="9" s="1"/>
  <c r="J75" i="9" s="1"/>
  <c r="K75" i="9" s="1"/>
  <c r="L75" i="9" s="1"/>
  <c r="M75" i="9" s="1"/>
  <c r="N75" i="9" s="1"/>
  <c r="O75" i="9" s="1"/>
  <c r="P75" i="9" s="1"/>
  <c r="Q75" i="9" s="1"/>
  <c r="E75" i="9"/>
  <c r="E108" i="9" s="1"/>
  <c r="E74" i="9"/>
  <c r="E107" i="9" s="1"/>
  <c r="F69" i="9"/>
  <c r="G69" i="9" s="1"/>
  <c r="H69" i="9" s="1"/>
  <c r="I69" i="9" s="1"/>
  <c r="J69" i="9" s="1"/>
  <c r="K69" i="9" s="1"/>
  <c r="L69" i="9" s="1"/>
  <c r="M69" i="9" s="1"/>
  <c r="N69" i="9" s="1"/>
  <c r="O69" i="9" s="1"/>
  <c r="P69" i="9" s="1"/>
  <c r="Q69" i="9" s="1"/>
  <c r="E69" i="9"/>
  <c r="E100" i="9" s="1"/>
  <c r="G68" i="9"/>
  <c r="G99" i="9" s="1"/>
  <c r="E68" i="9"/>
  <c r="E99" i="9" s="1"/>
  <c r="F67" i="9"/>
  <c r="E67" i="9"/>
  <c r="E98" i="9" s="1"/>
  <c r="G66" i="9"/>
  <c r="H66" i="9" s="1"/>
  <c r="I66" i="9" s="1"/>
  <c r="J66" i="9" s="1"/>
  <c r="K66" i="9" s="1"/>
  <c r="L66" i="9" s="1"/>
  <c r="M66" i="9" s="1"/>
  <c r="N66" i="9" s="1"/>
  <c r="O66" i="9" s="1"/>
  <c r="E66" i="9"/>
  <c r="E97" i="9" s="1"/>
  <c r="E65" i="9"/>
  <c r="E96" i="9" s="1"/>
  <c r="E52" i="9"/>
  <c r="E121" i="9" s="1"/>
  <c r="E51" i="9"/>
  <c r="E50" i="9"/>
  <c r="A50" i="9"/>
  <c r="E47" i="9"/>
  <c r="F118" i="9"/>
  <c r="L58" i="9"/>
  <c r="E44" i="9"/>
  <c r="E38" i="9"/>
  <c r="E112" i="9" s="1"/>
  <c r="E37" i="9"/>
  <c r="E36" i="9"/>
  <c r="A36" i="9"/>
  <c r="E33" i="9"/>
  <c r="F108" i="9"/>
  <c r="E28" i="9"/>
  <c r="E105" i="9" s="1"/>
  <c r="A28" i="9"/>
  <c r="E23" i="9"/>
  <c r="E101" i="9" s="1"/>
  <c r="B22" i="9"/>
  <c r="B100" i="9" s="1"/>
  <c r="J57" i="9"/>
  <c r="C21" i="9"/>
  <c r="S20" i="9"/>
  <c r="C20" i="9"/>
  <c r="B19" i="9"/>
  <c r="E19" i="9" s="1"/>
  <c r="A19" i="9"/>
  <c r="A20" i="9" s="1"/>
  <c r="A22" i="9" s="1"/>
  <c r="O26" i="9"/>
  <c r="N26" i="9"/>
  <c r="L26" i="9"/>
  <c r="K26" i="9"/>
  <c r="J26" i="9"/>
  <c r="G26" i="9"/>
  <c r="G27" i="9" s="1"/>
  <c r="F26" i="9"/>
  <c r="Q14" i="9"/>
  <c r="P14" i="9"/>
  <c r="O14" i="9"/>
  <c r="M14" i="9"/>
  <c r="L14" i="9"/>
  <c r="K14" i="9"/>
  <c r="I14" i="9"/>
  <c r="H14" i="9"/>
  <c r="G14" i="9"/>
  <c r="F4" i="9"/>
  <c r="G3" i="9"/>
  <c r="G4" i="9" s="1"/>
  <c r="F110" i="9" l="1"/>
  <c r="G85" i="9"/>
  <c r="H85" i="9" s="1"/>
  <c r="I85" i="9" s="1"/>
  <c r="J85" i="9" s="1"/>
  <c r="K85" i="9" s="1"/>
  <c r="L85" i="9" s="1"/>
  <c r="M85" i="9" s="1"/>
  <c r="N85" i="9" s="1"/>
  <c r="O85" i="9" s="1"/>
  <c r="P85" i="9" s="1"/>
  <c r="Q85" i="9" s="1"/>
  <c r="F119" i="9"/>
  <c r="H97" i="9"/>
  <c r="P66" i="9"/>
  <c r="Q66" i="9" s="1"/>
  <c r="O97" i="9"/>
  <c r="J38" i="9"/>
  <c r="J39" i="9" s="1"/>
  <c r="G118" i="9"/>
  <c r="H117" i="9"/>
  <c r="I118" i="9"/>
  <c r="G108" i="9"/>
  <c r="H108" i="9"/>
  <c r="I108" i="9"/>
  <c r="F120" i="9"/>
  <c r="H3" i="9"/>
  <c r="I3" i="9" s="1"/>
  <c r="I4" i="9" s="1"/>
  <c r="K108" i="9"/>
  <c r="F111" i="9"/>
  <c r="J111" i="9"/>
  <c r="N111" i="9"/>
  <c r="J52" i="9"/>
  <c r="J53" i="9" s="1"/>
  <c r="H120" i="9"/>
  <c r="G77" i="9"/>
  <c r="H77" i="9" s="1"/>
  <c r="I77" i="9" s="1"/>
  <c r="J77" i="9" s="1"/>
  <c r="K77" i="9" s="1"/>
  <c r="L77" i="9" s="1"/>
  <c r="M77" i="9" s="1"/>
  <c r="N77" i="9" s="1"/>
  <c r="O77" i="9" s="1"/>
  <c r="P77" i="9" s="1"/>
  <c r="P110" i="9" s="1"/>
  <c r="L108" i="9"/>
  <c r="P108" i="9"/>
  <c r="G111" i="9"/>
  <c r="K111" i="9"/>
  <c r="H68" i="9"/>
  <c r="N100" i="9"/>
  <c r="M108" i="9"/>
  <c r="H111" i="9"/>
  <c r="E22" i="9"/>
  <c r="N108" i="9"/>
  <c r="I111" i="9"/>
  <c r="Q111" i="9"/>
  <c r="P117" i="9"/>
  <c r="S8" i="9"/>
  <c r="S9" i="9"/>
  <c r="S11" i="9"/>
  <c r="S12" i="9"/>
  <c r="S13" i="9"/>
  <c r="F14" i="9"/>
  <c r="J14" i="9"/>
  <c r="N14" i="9"/>
  <c r="P58" i="9"/>
  <c r="S21" i="9"/>
  <c r="A100" i="9"/>
  <c r="Q77" i="9"/>
  <c r="Q110" i="9" s="1"/>
  <c r="K81" i="9"/>
  <c r="L81" i="9" s="1"/>
  <c r="M81" i="9" s="1"/>
  <c r="N81" i="9" s="1"/>
  <c r="O81" i="9" s="1"/>
  <c r="P81" i="9" s="1"/>
  <c r="J115" i="9"/>
  <c r="Q86" i="9"/>
  <c r="P120" i="9"/>
  <c r="M84" i="9"/>
  <c r="N84" i="9" s="1"/>
  <c r="O84" i="9" s="1"/>
  <c r="P84" i="9" s="1"/>
  <c r="Q84" i="9" s="1"/>
  <c r="Q118" i="9" s="1"/>
  <c r="L118" i="9"/>
  <c r="G176" i="9"/>
  <c r="G175" i="9"/>
  <c r="G174" i="9"/>
  <c r="G171" i="9"/>
  <c r="G71" i="9"/>
  <c r="P119" i="9"/>
  <c r="S10" i="9"/>
  <c r="S32" i="9"/>
  <c r="O110" i="9"/>
  <c r="S35" i="9"/>
  <c r="G38" i="9"/>
  <c r="G39" i="9" s="1"/>
  <c r="K38" i="9"/>
  <c r="K39" i="9" s="1"/>
  <c r="O38" i="9"/>
  <c r="O39" i="9" s="1"/>
  <c r="I115" i="9"/>
  <c r="I52" i="9"/>
  <c r="I53" i="9" s="1"/>
  <c r="M52" i="9"/>
  <c r="M53" i="9" s="1"/>
  <c r="Q52" i="9"/>
  <c r="Q53" i="9" s="1"/>
  <c r="S43" i="9"/>
  <c r="G58" i="9"/>
  <c r="G117" i="9"/>
  <c r="K117" i="9"/>
  <c r="K58" i="9"/>
  <c r="O58" i="9"/>
  <c r="O117" i="9"/>
  <c r="Q119" i="9"/>
  <c r="M120" i="9"/>
  <c r="Q120" i="9"/>
  <c r="N57" i="9"/>
  <c r="S90" i="9"/>
  <c r="I97" i="9"/>
  <c r="F97" i="9"/>
  <c r="J97" i="9"/>
  <c r="N97" i="9"/>
  <c r="S17" i="9"/>
  <c r="G100" i="9"/>
  <c r="G57" i="9"/>
  <c r="K100" i="9"/>
  <c r="K57" i="9"/>
  <c r="O100" i="9"/>
  <c r="O57" i="9"/>
  <c r="Q108" i="9"/>
  <c r="O111" i="9"/>
  <c r="H38" i="9"/>
  <c r="H39" i="9" s="1"/>
  <c r="L38" i="9"/>
  <c r="L39" i="9" s="1"/>
  <c r="P38" i="9"/>
  <c r="P39" i="9" s="1"/>
  <c r="F115" i="9"/>
  <c r="S42" i="9"/>
  <c r="J118" i="9"/>
  <c r="S46" i="9"/>
  <c r="J120" i="9"/>
  <c r="N120" i="9"/>
  <c r="S49" i="9"/>
  <c r="F52" i="9"/>
  <c r="F53" i="9" s="1"/>
  <c r="F82" i="9"/>
  <c r="G82" i="9" s="1"/>
  <c r="H82" i="9" s="1"/>
  <c r="I82" i="9" s="1"/>
  <c r="J82" i="9" s="1"/>
  <c r="K82" i="9" s="1"/>
  <c r="L82" i="9" s="1"/>
  <c r="M82" i="9" s="1"/>
  <c r="N82" i="9" s="1"/>
  <c r="O82" i="9" s="1"/>
  <c r="P82" i="9" s="1"/>
  <c r="Q82" i="9" s="1"/>
  <c r="Q116" i="9" s="1"/>
  <c r="G67" i="9"/>
  <c r="H67" i="9" s="1"/>
  <c r="I67" i="9" s="1"/>
  <c r="J67" i="9" s="1"/>
  <c r="K67" i="9" s="1"/>
  <c r="L67" i="9" s="1"/>
  <c r="M67" i="9" s="1"/>
  <c r="N67" i="9" s="1"/>
  <c r="O67" i="9" s="1"/>
  <c r="P67" i="9" s="1"/>
  <c r="Q67" i="9" s="1"/>
  <c r="S91" i="9"/>
  <c r="M97" i="9"/>
  <c r="F100" i="9"/>
  <c r="J108" i="9"/>
  <c r="H100" i="9"/>
  <c r="H57" i="9"/>
  <c r="L100" i="9"/>
  <c r="L57" i="9"/>
  <c r="L59" i="9" s="1"/>
  <c r="P100" i="9"/>
  <c r="P57" i="9"/>
  <c r="H26" i="9"/>
  <c r="P26" i="9"/>
  <c r="S31" i="9"/>
  <c r="M110" i="9"/>
  <c r="L111" i="9"/>
  <c r="P111" i="9"/>
  <c r="I38" i="9"/>
  <c r="I39" i="9" s="1"/>
  <c r="M38" i="9"/>
  <c r="M39" i="9" s="1"/>
  <c r="Q38" i="9"/>
  <c r="Q39" i="9" s="1"/>
  <c r="G115" i="9"/>
  <c r="G52" i="9"/>
  <c r="G53" i="9" s="1"/>
  <c r="K52" i="9"/>
  <c r="K53" i="9" s="1"/>
  <c r="O52" i="9"/>
  <c r="O53" i="9" s="1"/>
  <c r="I117" i="9"/>
  <c r="I58" i="9"/>
  <c r="M117" i="9"/>
  <c r="M58" i="9"/>
  <c r="Q117" i="9"/>
  <c r="Q58" i="9"/>
  <c r="K118" i="9"/>
  <c r="G119" i="9"/>
  <c r="K119" i="9"/>
  <c r="O119" i="9"/>
  <c r="F57" i="9"/>
  <c r="H58" i="9"/>
  <c r="F76" i="9"/>
  <c r="G76" i="9" s="1"/>
  <c r="H76" i="9" s="1"/>
  <c r="I76" i="9" s="1"/>
  <c r="J76" i="9" s="1"/>
  <c r="K76" i="9" s="1"/>
  <c r="Q97" i="9"/>
  <c r="J100" i="9"/>
  <c r="L117" i="9"/>
  <c r="I119" i="9"/>
  <c r="G97" i="9"/>
  <c r="K97" i="9"/>
  <c r="L97" i="9"/>
  <c r="P97" i="9"/>
  <c r="I100" i="9"/>
  <c r="I57" i="9"/>
  <c r="M100" i="9"/>
  <c r="M57" i="9"/>
  <c r="Q100" i="9"/>
  <c r="Q57" i="9"/>
  <c r="I26" i="9"/>
  <c r="M26" i="9"/>
  <c r="Q26" i="9"/>
  <c r="O108" i="9"/>
  <c r="S34" i="9"/>
  <c r="M111" i="9"/>
  <c r="F38" i="9"/>
  <c r="F39" i="9" s="1"/>
  <c r="N38" i="9"/>
  <c r="N39" i="9" s="1"/>
  <c r="H115" i="9"/>
  <c r="H52" i="9"/>
  <c r="H53" i="9" s="1"/>
  <c r="L52" i="9"/>
  <c r="L53" i="9" s="1"/>
  <c r="P52" i="9"/>
  <c r="P53" i="9" s="1"/>
  <c r="M116" i="9"/>
  <c r="F117" i="9"/>
  <c r="F58" i="9"/>
  <c r="J117" i="9"/>
  <c r="J58" i="9"/>
  <c r="J59" i="9" s="1"/>
  <c r="N117" i="9"/>
  <c r="N58" i="9"/>
  <c r="S45" i="9"/>
  <c r="H118" i="9"/>
  <c r="H119" i="9"/>
  <c r="L119" i="9"/>
  <c r="L120" i="9"/>
  <c r="N52" i="9"/>
  <c r="N53" i="9" s="1"/>
  <c r="I92" i="9"/>
  <c r="M92" i="9"/>
  <c r="Q92" i="9"/>
  <c r="M119" i="9"/>
  <c r="G120" i="9"/>
  <c r="K120" i="9"/>
  <c r="O120" i="9"/>
  <c r="J145" i="9"/>
  <c r="J119" i="9"/>
  <c r="N119" i="9"/>
  <c r="S48" i="9"/>
  <c r="I120" i="9"/>
  <c r="G153" i="9"/>
  <c r="G154" i="9" s="1"/>
  <c r="G155" i="9" s="1"/>
  <c r="D89" i="6"/>
  <c r="E83" i="6" s="1"/>
  <c r="F83" i="6" s="1"/>
  <c r="D78" i="6"/>
  <c r="E75" i="6" s="1"/>
  <c r="G75" i="6" s="1"/>
  <c r="D67" i="6"/>
  <c r="E65" i="6" s="1"/>
  <c r="G65" i="6" s="1"/>
  <c r="D56" i="6"/>
  <c r="E55" i="6" s="1"/>
  <c r="G55" i="6" s="1"/>
  <c r="D45" i="6"/>
  <c r="E43" i="6" s="1"/>
  <c r="G43" i="6" s="1"/>
  <c r="E33" i="6"/>
  <c r="G33" i="6" s="1"/>
  <c r="E32" i="6"/>
  <c r="G32" i="6" s="1"/>
  <c r="E31" i="6"/>
  <c r="G31" i="6" s="1"/>
  <c r="E30" i="6"/>
  <c r="G30" i="6" s="1"/>
  <c r="E29" i="6"/>
  <c r="F29" i="6" s="1"/>
  <c r="E28" i="6"/>
  <c r="F28" i="6" s="1"/>
  <c r="E27" i="6"/>
  <c r="E22" i="6"/>
  <c r="G22" i="6" s="1"/>
  <c r="E21" i="6"/>
  <c r="G21" i="6" s="1"/>
  <c r="E20" i="6"/>
  <c r="G20" i="6" s="1"/>
  <c r="E19" i="6"/>
  <c r="G19" i="6" s="1"/>
  <c r="E18" i="6"/>
  <c r="F18" i="6" s="1"/>
  <c r="E17" i="6"/>
  <c r="F17" i="6" s="1"/>
  <c r="E16" i="6"/>
  <c r="E11" i="6"/>
  <c r="G11" i="6" s="1"/>
  <c r="N10" i="6"/>
  <c r="E10" i="6"/>
  <c r="G10" i="6" s="1"/>
  <c r="L9" i="6"/>
  <c r="E9" i="6"/>
  <c r="G9" i="6" s="1"/>
  <c r="L8" i="6"/>
  <c r="E8" i="6"/>
  <c r="G8" i="6" s="1"/>
  <c r="L7" i="6"/>
  <c r="E7" i="6"/>
  <c r="F7" i="6" s="1"/>
  <c r="L6" i="6"/>
  <c r="E6" i="6"/>
  <c r="F6" i="6" s="1"/>
  <c r="E5" i="6"/>
  <c r="G5" i="6" s="1"/>
  <c r="E71" i="6" l="1"/>
  <c r="P118" i="9"/>
  <c r="N118" i="9"/>
  <c r="M118" i="9"/>
  <c r="S118" i="9" s="1"/>
  <c r="O118" i="9"/>
  <c r="F34" i="6"/>
  <c r="I110" i="9"/>
  <c r="H4" i="9"/>
  <c r="L115" i="9"/>
  <c r="N110" i="9"/>
  <c r="J3" i="9"/>
  <c r="K3" i="9" s="1"/>
  <c r="K115" i="9"/>
  <c r="I116" i="9"/>
  <c r="I109" i="9"/>
  <c r="E49" i="6"/>
  <c r="P59" i="9"/>
  <c r="M59" i="9"/>
  <c r="S97" i="9"/>
  <c r="O59" i="9"/>
  <c r="G59" i="9"/>
  <c r="G173" i="9"/>
  <c r="E50" i="6"/>
  <c r="F50" i="6" s="1"/>
  <c r="E53" i="6"/>
  <c r="G53" i="6" s="1"/>
  <c r="K110" i="9"/>
  <c r="E54" i="6"/>
  <c r="G54" i="6" s="1"/>
  <c r="E51" i="6"/>
  <c r="F51" i="6" s="1"/>
  <c r="H116" i="9"/>
  <c r="P116" i="9"/>
  <c r="H59" i="9"/>
  <c r="E73" i="6"/>
  <c r="F73" i="6" s="1"/>
  <c r="E52" i="6"/>
  <c r="G52" i="6" s="1"/>
  <c r="E74" i="6"/>
  <c r="G74" i="6" s="1"/>
  <c r="L116" i="9"/>
  <c r="L121" i="9" s="1"/>
  <c r="J116" i="9"/>
  <c r="L110" i="9"/>
  <c r="G110" i="9"/>
  <c r="G123" i="9" s="1"/>
  <c r="H110" i="9"/>
  <c r="E72" i="6"/>
  <c r="F72" i="6" s="1"/>
  <c r="G116" i="9"/>
  <c r="G121" i="9" s="1"/>
  <c r="E63" i="6"/>
  <c r="G63" i="6" s="1"/>
  <c r="E77" i="6"/>
  <c r="G77" i="6" s="1"/>
  <c r="E76" i="6"/>
  <c r="G76" i="6" s="1"/>
  <c r="E41" i="6"/>
  <c r="G41" i="6" s="1"/>
  <c r="E85" i="6"/>
  <c r="G85" i="6" s="1"/>
  <c r="E87" i="6"/>
  <c r="G87" i="6" s="1"/>
  <c r="E39" i="6"/>
  <c r="F39" i="6" s="1"/>
  <c r="J110" i="9"/>
  <c r="E12" i="6"/>
  <c r="G12" i="6"/>
  <c r="S119" i="9"/>
  <c r="O116" i="9"/>
  <c r="H99" i="9"/>
  <c r="I68" i="9"/>
  <c r="S92" i="9"/>
  <c r="U46" i="9"/>
  <c r="S26" i="9"/>
  <c r="V26" i="9" s="1"/>
  <c r="S120" i="9"/>
  <c r="S111" i="9"/>
  <c r="S14" i="9"/>
  <c r="F172" i="9"/>
  <c r="F175" i="9"/>
  <c r="I121" i="9"/>
  <c r="J109" i="9"/>
  <c r="J112" i="9" s="1"/>
  <c r="I175" i="9"/>
  <c r="I171" i="9"/>
  <c r="I174" i="9"/>
  <c r="I173" i="9"/>
  <c r="I71" i="9"/>
  <c r="I176" i="9"/>
  <c r="I27" i="9"/>
  <c r="I104" i="9"/>
  <c r="Q81" i="9"/>
  <c r="Q115" i="9" s="1"/>
  <c r="Q121" i="9" s="1"/>
  <c r="P115" i="9"/>
  <c r="U48" i="9"/>
  <c r="X49" i="9"/>
  <c r="K145" i="9"/>
  <c r="F173" i="9"/>
  <c r="F24" i="9"/>
  <c r="F18" i="9"/>
  <c r="S100" i="9"/>
  <c r="V42" i="9"/>
  <c r="U42" i="9"/>
  <c r="S52" i="9"/>
  <c r="S53" i="9" s="1"/>
  <c r="K59" i="9"/>
  <c r="N116" i="9"/>
  <c r="M115" i="9"/>
  <c r="K116" i="9"/>
  <c r="K121" i="9" s="1"/>
  <c r="F116" i="9"/>
  <c r="G18" i="9"/>
  <c r="G24" i="9"/>
  <c r="S117" i="9"/>
  <c r="L76" i="9"/>
  <c r="K109" i="9"/>
  <c r="U45" i="9"/>
  <c r="F71" i="9"/>
  <c r="F169" i="9"/>
  <c r="F59" i="9"/>
  <c r="S57" i="9"/>
  <c r="U57" i="9" s="1"/>
  <c r="O115" i="9"/>
  <c r="H109" i="9"/>
  <c r="S108" i="9"/>
  <c r="N115" i="9"/>
  <c r="G109" i="9"/>
  <c r="F27" i="9"/>
  <c r="F123" i="9"/>
  <c r="N59" i="9"/>
  <c r="F176" i="9"/>
  <c r="F174" i="9"/>
  <c r="F171" i="9"/>
  <c r="S58" i="9"/>
  <c r="H121" i="9"/>
  <c r="Q59" i="9"/>
  <c r="I59" i="9"/>
  <c r="F170" i="9"/>
  <c r="F153" i="9"/>
  <c r="S38" i="9"/>
  <c r="S39" i="9" s="1"/>
  <c r="V31" i="9"/>
  <c r="H172" i="9"/>
  <c r="H173" i="9"/>
  <c r="H71" i="9"/>
  <c r="H27" i="9"/>
  <c r="G170" i="9"/>
  <c r="G142" i="9"/>
  <c r="G104" i="9"/>
  <c r="G72" i="9" s="1"/>
  <c r="G172" i="9"/>
  <c r="G166" i="9"/>
  <c r="G169" i="9"/>
  <c r="J121" i="9"/>
  <c r="F109" i="9"/>
  <c r="L10" i="6"/>
  <c r="E23" i="6"/>
  <c r="E34" i="6"/>
  <c r="G27" i="6"/>
  <c r="G34" i="6" s="1"/>
  <c r="G16" i="6"/>
  <c r="G23" i="6" s="1"/>
  <c r="G49" i="6"/>
  <c r="E66" i="6"/>
  <c r="G66" i="6" s="1"/>
  <c r="E64" i="6"/>
  <c r="G64" i="6" s="1"/>
  <c r="E62" i="6"/>
  <c r="F62" i="6" s="1"/>
  <c r="E60" i="6"/>
  <c r="F12" i="6"/>
  <c r="F23" i="6"/>
  <c r="E44" i="6"/>
  <c r="G44" i="6" s="1"/>
  <c r="E42" i="6"/>
  <c r="G42" i="6" s="1"/>
  <c r="E40" i="6"/>
  <c r="F40" i="6" s="1"/>
  <c r="E38" i="6"/>
  <c r="E61" i="6"/>
  <c r="F61" i="6" s="1"/>
  <c r="G71" i="6"/>
  <c r="E88" i="6"/>
  <c r="G88" i="6" s="1"/>
  <c r="E86" i="6"/>
  <c r="G86" i="6" s="1"/>
  <c r="E84" i="6"/>
  <c r="F84" i="6" s="1"/>
  <c r="F89" i="6" s="1"/>
  <c r="E82" i="6"/>
  <c r="M121" i="9" l="1"/>
  <c r="V120" i="9"/>
  <c r="X120" i="9" s="1"/>
  <c r="F56" i="6"/>
  <c r="I112" i="9"/>
  <c r="H123" i="9"/>
  <c r="F67" i="6"/>
  <c r="K112" i="9"/>
  <c r="H112" i="9"/>
  <c r="J4" i="9"/>
  <c r="O121" i="9"/>
  <c r="F45" i="6"/>
  <c r="E56" i="6"/>
  <c r="G78" i="6"/>
  <c r="E78" i="6"/>
  <c r="G56" i="6"/>
  <c r="P121" i="9"/>
  <c r="H175" i="9"/>
  <c r="G112" i="9"/>
  <c r="G177" i="9"/>
  <c r="H174" i="9"/>
  <c r="F78" i="6"/>
  <c r="S110" i="9"/>
  <c r="V111" i="9" s="1"/>
  <c r="X111" i="9" s="1"/>
  <c r="I99" i="9"/>
  <c r="I123" i="9" s="1"/>
  <c r="J68" i="9"/>
  <c r="H104" i="9"/>
  <c r="H72" i="9" s="1"/>
  <c r="I72" i="9"/>
  <c r="N121" i="9"/>
  <c r="F177" i="9"/>
  <c r="S116" i="9"/>
  <c r="F98" i="9"/>
  <c r="F55" i="9"/>
  <c r="F112" i="9"/>
  <c r="H176" i="9"/>
  <c r="S115" i="9"/>
  <c r="M76" i="9"/>
  <c r="L109" i="9"/>
  <c r="L112" i="9" s="1"/>
  <c r="V118" i="9"/>
  <c r="X118" i="9" s="1"/>
  <c r="G98" i="9"/>
  <c r="G101" i="9" s="1"/>
  <c r="G55" i="9"/>
  <c r="I172" i="9"/>
  <c r="H170" i="9"/>
  <c r="H153" i="9"/>
  <c r="H154" i="9" s="1"/>
  <c r="H155" i="9" s="1"/>
  <c r="H142" i="9"/>
  <c r="H169" i="9"/>
  <c r="H166" i="9"/>
  <c r="I24" i="9"/>
  <c r="I18" i="9"/>
  <c r="H24" i="9"/>
  <c r="H18" i="9"/>
  <c r="H171" i="9"/>
  <c r="F121" i="9"/>
  <c r="F154" i="9"/>
  <c r="J172" i="9"/>
  <c r="J27" i="9"/>
  <c r="I170" i="9"/>
  <c r="I142" i="9"/>
  <c r="I153" i="9"/>
  <c r="I154" i="9" s="1"/>
  <c r="I155" i="9" s="1"/>
  <c r="S59" i="9"/>
  <c r="U20" i="9"/>
  <c r="K4" i="9"/>
  <c r="L3" i="9"/>
  <c r="L145" i="9"/>
  <c r="I169" i="9"/>
  <c r="I166" i="9"/>
  <c r="G60" i="6"/>
  <c r="G67" i="6" s="1"/>
  <c r="E67" i="6"/>
  <c r="O10" i="6"/>
  <c r="M7" i="6"/>
  <c r="M9" i="6"/>
  <c r="G38" i="6"/>
  <c r="G45" i="6" s="1"/>
  <c r="E45" i="6"/>
  <c r="M8" i="6"/>
  <c r="G82" i="6"/>
  <c r="G89" i="6" s="1"/>
  <c r="E89" i="6"/>
  <c r="M6" i="6"/>
  <c r="G125" i="9" l="1"/>
  <c r="G126" i="9" s="1"/>
  <c r="F91" i="6"/>
  <c r="J174" i="9"/>
  <c r="V116" i="9"/>
  <c r="X116" i="9" s="1"/>
  <c r="G91" i="6"/>
  <c r="H91" i="6" s="1"/>
  <c r="J99" i="9"/>
  <c r="J123" i="9" s="1"/>
  <c r="K68" i="9"/>
  <c r="S121" i="9"/>
  <c r="J175" i="9"/>
  <c r="J71" i="9"/>
  <c r="J170" i="9"/>
  <c r="J142" i="9"/>
  <c r="J153" i="9"/>
  <c r="J154" i="9" s="1"/>
  <c r="J155" i="9" s="1"/>
  <c r="I98" i="9"/>
  <c r="I101" i="9" s="1"/>
  <c r="I125" i="9" s="1"/>
  <c r="I126" i="9" s="1"/>
  <c r="I55" i="9"/>
  <c r="G60" i="9"/>
  <c r="G61" i="9" s="1"/>
  <c r="G56" i="9"/>
  <c r="F101" i="9"/>
  <c r="I177" i="9"/>
  <c r="K176" i="9"/>
  <c r="K172" i="9"/>
  <c r="K171" i="9"/>
  <c r="K27" i="9"/>
  <c r="K71" i="9"/>
  <c r="J104" i="9"/>
  <c r="N76" i="9"/>
  <c r="M109" i="9"/>
  <c r="M112" i="9" s="1"/>
  <c r="M3" i="9"/>
  <c r="L4" i="9"/>
  <c r="J24" i="9"/>
  <c r="J18" i="9"/>
  <c r="J171" i="9"/>
  <c r="J166" i="9"/>
  <c r="J169" i="9"/>
  <c r="H98" i="9"/>
  <c r="H101" i="9" s="1"/>
  <c r="H125" i="9" s="1"/>
  <c r="H126" i="9" s="1"/>
  <c r="H55" i="9"/>
  <c r="F56" i="9"/>
  <c r="F60" i="9"/>
  <c r="M145" i="9"/>
  <c r="J176" i="9"/>
  <c r="J173" i="9"/>
  <c r="F155" i="9"/>
  <c r="H177" i="9"/>
  <c r="L68" i="9" l="1"/>
  <c r="K99" i="9"/>
  <c r="K123" i="9" s="1"/>
  <c r="L174" i="9"/>
  <c r="L71" i="9"/>
  <c r="L173" i="9"/>
  <c r="K104" i="9"/>
  <c r="K72" i="9" s="1"/>
  <c r="F61" i="9"/>
  <c r="H60" i="9"/>
  <c r="H61" i="9" s="1"/>
  <c r="H56" i="9"/>
  <c r="J98" i="9"/>
  <c r="J101" i="9" s="1"/>
  <c r="J125" i="9" s="1"/>
  <c r="J126" i="9" s="1"/>
  <c r="J55" i="9"/>
  <c r="K174" i="9"/>
  <c r="K166" i="9"/>
  <c r="K169" i="9"/>
  <c r="F125" i="9"/>
  <c r="F126" i="9" s="1"/>
  <c r="K18" i="9"/>
  <c r="K24" i="9"/>
  <c r="N145" i="9"/>
  <c r="O145" i="9" s="1"/>
  <c r="K175" i="9"/>
  <c r="I60" i="9"/>
  <c r="I61" i="9" s="1"/>
  <c r="I56" i="9"/>
  <c r="J177" i="9"/>
  <c r="N3" i="9"/>
  <c r="M4" i="9"/>
  <c r="O76" i="9"/>
  <c r="N109" i="9"/>
  <c r="N112" i="9" s="1"/>
  <c r="J72" i="9"/>
  <c r="K170" i="9"/>
  <c r="K142" i="9"/>
  <c r="K153" i="9"/>
  <c r="K173" i="9"/>
  <c r="I91" i="6"/>
  <c r="L99" i="9" l="1"/>
  <c r="L123" i="9" s="1"/>
  <c r="M68" i="9"/>
  <c r="L169" i="9"/>
  <c r="L166" i="9"/>
  <c r="L171" i="9"/>
  <c r="L176" i="9"/>
  <c r="P76" i="9"/>
  <c r="O109" i="9"/>
  <c r="O112" i="9" s="1"/>
  <c r="K177" i="9"/>
  <c r="M171" i="9"/>
  <c r="M71" i="9"/>
  <c r="M173" i="9"/>
  <c r="M27" i="9"/>
  <c r="M172" i="9"/>
  <c r="J56" i="9"/>
  <c r="J60" i="9"/>
  <c r="J61" i="9" s="1"/>
  <c r="L24" i="9"/>
  <c r="L18" i="9"/>
  <c r="L27" i="9"/>
  <c r="L104" i="9"/>
  <c r="L175" i="9"/>
  <c r="L172" i="9"/>
  <c r="K154" i="9"/>
  <c r="O3" i="9"/>
  <c r="N4" i="9"/>
  <c r="P145" i="9"/>
  <c r="K98" i="9"/>
  <c r="K101" i="9" s="1"/>
  <c r="K125" i="9" s="1"/>
  <c r="K126" i="9" s="1"/>
  <c r="K55" i="9"/>
  <c r="L170" i="9"/>
  <c r="L142" i="9"/>
  <c r="L153" i="9"/>
  <c r="L154" i="9" s="1"/>
  <c r="L155" i="9" s="1"/>
  <c r="M99" i="9" l="1"/>
  <c r="M123" i="9" s="1"/>
  <c r="N68" i="9"/>
  <c r="M104" i="9"/>
  <c r="M72" i="9" s="1"/>
  <c r="L72" i="9"/>
  <c r="Q76" i="9"/>
  <c r="Q109" i="9" s="1"/>
  <c r="Q112" i="9" s="1"/>
  <c r="P109" i="9"/>
  <c r="L177" i="9"/>
  <c r="K60" i="9"/>
  <c r="K61" i="9" s="1"/>
  <c r="K56" i="9"/>
  <c r="N174" i="9"/>
  <c r="N173" i="9"/>
  <c r="N171" i="9"/>
  <c r="N176" i="9"/>
  <c r="M176" i="9"/>
  <c r="M175" i="9"/>
  <c r="K155" i="9"/>
  <c r="L98" i="9"/>
  <c r="L101" i="9" s="1"/>
  <c r="L125" i="9" s="1"/>
  <c r="L126" i="9" s="1"/>
  <c r="L55" i="9"/>
  <c r="M170" i="9"/>
  <c r="M142" i="9"/>
  <c r="M153" i="9"/>
  <c r="M154" i="9" s="1"/>
  <c r="M155" i="9" s="1"/>
  <c r="M169" i="9"/>
  <c r="M166" i="9"/>
  <c r="O4" i="9"/>
  <c r="P3" i="9"/>
  <c r="Q145" i="9"/>
  <c r="M24" i="9"/>
  <c r="M18" i="9"/>
  <c r="M174" i="9"/>
  <c r="N99" i="9" l="1"/>
  <c r="N123" i="9" s="1"/>
  <c r="O68" i="9"/>
  <c r="N172" i="9"/>
  <c r="N170" i="9"/>
  <c r="N142" i="9"/>
  <c r="N153" i="9"/>
  <c r="P112" i="9"/>
  <c r="S112" i="9" s="1"/>
  <c r="S109" i="9"/>
  <c r="V109" i="9" s="1"/>
  <c r="X109" i="9" s="1"/>
  <c r="N175" i="9"/>
  <c r="M177" i="9"/>
  <c r="L60" i="9"/>
  <c r="L56" i="9"/>
  <c r="N27" i="9"/>
  <c r="Q3" i="9"/>
  <c r="Q4" i="9" s="1"/>
  <c r="P4" i="9"/>
  <c r="N71" i="9"/>
  <c r="N166" i="9"/>
  <c r="N169" i="9"/>
  <c r="M98" i="9"/>
  <c r="M55" i="9"/>
  <c r="O172" i="9"/>
  <c r="O175" i="9"/>
  <c r="O71" i="9"/>
  <c r="O174" i="9"/>
  <c r="O27" i="9"/>
  <c r="O171" i="9"/>
  <c r="N24" i="9"/>
  <c r="N18" i="9"/>
  <c r="N104" i="9"/>
  <c r="P68" i="9" l="1"/>
  <c r="O99" i="9"/>
  <c r="O123" i="9" s="1"/>
  <c r="O104" i="9"/>
  <c r="O72" i="9" s="1"/>
  <c r="O166" i="9"/>
  <c r="O169" i="9"/>
  <c r="M60" i="9"/>
  <c r="M61" i="9" s="1"/>
  <c r="M56" i="9"/>
  <c r="P176" i="9"/>
  <c r="P172" i="9"/>
  <c r="P175" i="9"/>
  <c r="P171" i="9"/>
  <c r="P174" i="9"/>
  <c r="P173" i="9"/>
  <c r="P27" i="9"/>
  <c r="P71" i="9"/>
  <c r="N72" i="9"/>
  <c r="N98" i="9"/>
  <c r="N101" i="9" s="1"/>
  <c r="N125" i="9" s="1"/>
  <c r="N126" i="9" s="1"/>
  <c r="N55" i="9"/>
  <c r="O18" i="9"/>
  <c r="O24" i="9"/>
  <c r="O176" i="9"/>
  <c r="M101" i="9"/>
  <c r="S164" i="9"/>
  <c r="S161" i="9"/>
  <c r="S158" i="9"/>
  <c r="S162" i="9"/>
  <c r="S163" i="9"/>
  <c r="S159" i="9"/>
  <c r="S165" i="9"/>
  <c r="S160" i="9"/>
  <c r="S50" i="9"/>
  <c r="Q176" i="9"/>
  <c r="S51" i="9"/>
  <c r="S22" i="9"/>
  <c r="S36" i="9"/>
  <c r="S44" i="9"/>
  <c r="S33" i="9"/>
  <c r="S47" i="9"/>
  <c r="S37" i="9"/>
  <c r="L61" i="9"/>
  <c r="O170" i="9"/>
  <c r="O142" i="9"/>
  <c r="O153" i="9"/>
  <c r="O154" i="9" s="1"/>
  <c r="O155" i="9" s="1"/>
  <c r="O173" i="9"/>
  <c r="N177" i="9"/>
  <c r="N154" i="9"/>
  <c r="S176" i="9" l="1"/>
  <c r="Q68" i="9"/>
  <c r="Q99" i="9" s="1"/>
  <c r="Q123" i="9" s="1"/>
  <c r="P99" i="9"/>
  <c r="Q172" i="9"/>
  <c r="S172" i="9" s="1"/>
  <c r="S137" i="9"/>
  <c r="P104" i="9"/>
  <c r="P72" i="9" s="1"/>
  <c r="P170" i="9"/>
  <c r="P142" i="9"/>
  <c r="P153" i="9"/>
  <c r="P154" i="9" s="1"/>
  <c r="P155" i="9" s="1"/>
  <c r="P169" i="9"/>
  <c r="P166" i="9"/>
  <c r="Q173" i="9"/>
  <c r="S173" i="9" s="1"/>
  <c r="S138" i="9"/>
  <c r="Q171" i="9"/>
  <c r="S171" i="9" s="1"/>
  <c r="S136" i="9"/>
  <c r="O177" i="9"/>
  <c r="Q24" i="9"/>
  <c r="Q18" i="9"/>
  <c r="Q55" i="9" s="1"/>
  <c r="S23" i="9"/>
  <c r="S24" i="9" s="1"/>
  <c r="Q104" i="9"/>
  <c r="Q170" i="9"/>
  <c r="Q142" i="9"/>
  <c r="S135" i="9"/>
  <c r="Q153" i="9"/>
  <c r="Q175" i="9"/>
  <c r="S175" i="9" s="1"/>
  <c r="S140" i="9"/>
  <c r="Q169" i="9"/>
  <c r="Q166" i="9"/>
  <c r="M125" i="9"/>
  <c r="M126" i="9" s="1"/>
  <c r="O98" i="9"/>
  <c r="O101" i="9" s="1"/>
  <c r="O125" i="9" s="1"/>
  <c r="O126" i="9" s="1"/>
  <c r="O55" i="9"/>
  <c r="P24" i="9"/>
  <c r="P18" i="9"/>
  <c r="Q27" i="9"/>
  <c r="S27" i="9" s="1"/>
  <c r="S28" i="9"/>
  <c r="N155" i="9"/>
  <c r="Q71" i="9"/>
  <c r="S103" i="9"/>
  <c r="Q174" i="9"/>
  <c r="S174" i="9" s="1"/>
  <c r="S141" i="9"/>
  <c r="N56" i="9"/>
  <c r="N60" i="9"/>
  <c r="S170" i="9" l="1"/>
  <c r="P123" i="9"/>
  <c r="S123" i="9" s="1"/>
  <c r="S99" i="9"/>
  <c r="V100" i="9" s="1"/>
  <c r="X100" i="9" s="1"/>
  <c r="P177" i="9"/>
  <c r="S166" i="9"/>
  <c r="U159" i="9" s="1"/>
  <c r="N61" i="9"/>
  <c r="Q154" i="9"/>
  <c r="Q155" i="9" s="1"/>
  <c r="S153" i="9"/>
  <c r="Q72" i="9"/>
  <c r="Q177" i="9"/>
  <c r="S169" i="9"/>
  <c r="P98" i="9"/>
  <c r="P101" i="9" s="1"/>
  <c r="P125" i="9" s="1"/>
  <c r="P126" i="9" s="1"/>
  <c r="P55" i="9"/>
  <c r="S55" i="9" s="1"/>
  <c r="S142" i="9"/>
  <c r="Q98" i="9"/>
  <c r="S18" i="9"/>
  <c r="S19" i="9" s="1"/>
  <c r="O60" i="9"/>
  <c r="O61" i="9" s="1"/>
  <c r="O56" i="9"/>
  <c r="S154" i="9" l="1"/>
  <c r="S155" i="9" s="1"/>
  <c r="U160" i="9"/>
  <c r="S179" i="9"/>
  <c r="U163" i="9"/>
  <c r="U162" i="9"/>
  <c r="S177" i="9"/>
  <c r="S180" i="9" s="1"/>
  <c r="U161" i="9"/>
  <c r="P60" i="9"/>
  <c r="P61" i="9" s="1"/>
  <c r="P56" i="9"/>
  <c r="Q60" i="9"/>
  <c r="Q56" i="9"/>
  <c r="S56" i="9"/>
  <c r="Q101" i="9"/>
  <c r="S98" i="9"/>
  <c r="V98" i="9" s="1"/>
  <c r="X98" i="9" s="1"/>
  <c r="Q61" i="9" l="1"/>
  <c r="S60" i="9"/>
  <c r="S61" i="9" s="1"/>
  <c r="Q125" i="9"/>
  <c r="Q126" i="9" s="1"/>
  <c r="S101" i="9"/>
  <c r="S125" i="9" s="1"/>
  <c r="S127" i="9" s="1"/>
  <c r="S126" i="9" l="1"/>
  <c r="S128" i="9"/>
  <c r="G143" i="5" l="1"/>
  <c r="G142" i="5"/>
  <c r="G141" i="5"/>
  <c r="G140" i="5"/>
  <c r="G139" i="5"/>
  <c r="G138" i="5"/>
  <c r="G137" i="5"/>
  <c r="G136" i="5"/>
  <c r="G135" i="5"/>
  <c r="G134" i="5"/>
  <c r="G133" i="5"/>
  <c r="G132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J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78" i="5"/>
  <c r="G77" i="5"/>
  <c r="G76" i="5"/>
  <c r="G75" i="5"/>
  <c r="G74" i="5"/>
  <c r="G73" i="5"/>
  <c r="G72" i="5"/>
  <c r="G71" i="5"/>
  <c r="G70" i="5"/>
  <c r="G69" i="5"/>
  <c r="G68" i="5"/>
  <c r="G67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2" i="5"/>
  <c r="G38" i="5"/>
  <c r="G37" i="5"/>
  <c r="G36" i="5"/>
  <c r="G35" i="5"/>
  <c r="G34" i="5"/>
  <c r="G43" i="5" l="1"/>
  <c r="J9" i="5" s="1"/>
  <c r="G29" i="5"/>
  <c r="G16" i="5"/>
  <c r="G17" i="5"/>
  <c r="G18" i="5"/>
  <c r="G19" i="5"/>
  <c r="G20" i="5"/>
  <c r="G21" i="5"/>
  <c r="G22" i="5"/>
  <c r="G23" i="5"/>
  <c r="G24" i="5"/>
  <c r="G25" i="5"/>
  <c r="G26" i="5"/>
  <c r="G28" i="5"/>
  <c r="G30" i="5"/>
  <c r="G39" i="5"/>
  <c r="G40" i="5"/>
  <c r="G41" i="5"/>
  <c r="G32" i="5"/>
  <c r="G33" i="5"/>
  <c r="J6" i="5" l="1"/>
  <c r="J5" i="5"/>
  <c r="J8" i="5"/>
  <c r="G27" i="5"/>
  <c r="G150" i="5" l="1"/>
  <c r="J7" i="5"/>
  <c r="O38" i="3"/>
  <c r="Q223" i="3"/>
  <c r="Q222" i="3"/>
  <c r="E220" i="3"/>
  <c r="F220" i="3" s="1"/>
  <c r="G220" i="3" s="1"/>
  <c r="H220" i="3" s="1"/>
  <c r="I220" i="3" s="1"/>
  <c r="J220" i="3" s="1"/>
  <c r="K220" i="3" s="1"/>
  <c r="L220" i="3" s="1"/>
  <c r="M220" i="3" s="1"/>
  <c r="N220" i="3" s="1"/>
  <c r="O220" i="3" s="1"/>
  <c r="O110" i="3"/>
  <c r="N110" i="3"/>
  <c r="L110" i="3"/>
  <c r="K110" i="3"/>
  <c r="J110" i="3"/>
  <c r="I110" i="3"/>
  <c r="F110" i="3"/>
  <c r="E110" i="3"/>
  <c r="N106" i="3"/>
  <c r="M106" i="3"/>
  <c r="M107" i="3" s="1"/>
  <c r="L106" i="3"/>
  <c r="K106" i="3"/>
  <c r="J106" i="3"/>
  <c r="I106" i="3"/>
  <c r="H106" i="3"/>
  <c r="H107" i="3" s="1"/>
  <c r="G106" i="3"/>
  <c r="F106" i="3"/>
  <c r="E106" i="3"/>
  <c r="D106" i="3"/>
  <c r="L103" i="3"/>
  <c r="H103" i="3"/>
  <c r="Q102" i="3"/>
  <c r="Q98" i="3"/>
  <c r="Q97" i="3"/>
  <c r="Q96" i="3"/>
  <c r="Q95" i="3"/>
  <c r="Q94" i="3"/>
  <c r="Q93" i="3"/>
  <c r="Q92" i="3"/>
  <c r="Q91" i="3"/>
  <c r="Q90" i="3"/>
  <c r="Q89" i="3"/>
  <c r="Q88" i="3"/>
  <c r="Q86" i="3"/>
  <c r="Q85" i="3"/>
  <c r="Q84" i="3"/>
  <c r="Q83" i="3"/>
  <c r="B83" i="3"/>
  <c r="B84" i="3" s="1"/>
  <c r="B81" i="3" s="1"/>
  <c r="B85" i="3" s="1"/>
  <c r="Q81" i="3"/>
  <c r="B80" i="3"/>
  <c r="Q78" i="3"/>
  <c r="N103" i="3"/>
  <c r="M103" i="3"/>
  <c r="J103" i="3"/>
  <c r="I103" i="3"/>
  <c r="F103" i="3"/>
  <c r="E103" i="3"/>
  <c r="D103" i="3"/>
  <c r="Q72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B46" i="3"/>
  <c r="B47" i="3" s="1"/>
  <c r="B48" i="3" s="1"/>
  <c r="B49" i="3" s="1"/>
  <c r="B50" i="3" s="1"/>
  <c r="B51" i="3" s="1"/>
  <c r="B52" i="3" s="1"/>
  <c r="B53" i="3" s="1"/>
  <c r="B54" i="3" s="1"/>
  <c r="B55" i="3" s="1"/>
  <c r="Q45" i="3"/>
  <c r="O71" i="3"/>
  <c r="O73" i="3" s="1"/>
  <c r="N71" i="3"/>
  <c r="N73" i="3" s="1"/>
  <c r="M71" i="3"/>
  <c r="M73" i="3" s="1"/>
  <c r="L73" i="3"/>
  <c r="K71" i="3"/>
  <c r="K73" i="3" s="1"/>
  <c r="J71" i="3"/>
  <c r="J73" i="3" s="1"/>
  <c r="I71" i="3"/>
  <c r="I73" i="3" s="1"/>
  <c r="H71" i="3"/>
  <c r="G71" i="3"/>
  <c r="G73" i="3" s="1"/>
  <c r="F71" i="3"/>
  <c r="F73" i="3" s="1"/>
  <c r="E71" i="3"/>
  <c r="E73" i="3" s="1"/>
  <c r="D71" i="3"/>
  <c r="Q43" i="3"/>
  <c r="H73" i="3"/>
  <c r="Q42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B12" i="3"/>
  <c r="B13" i="3" s="1"/>
  <c r="B14" i="3" s="1"/>
  <c r="B15" i="3" s="1"/>
  <c r="B16" i="3" s="1"/>
  <c r="B17" i="3" s="1"/>
  <c r="B18" i="3" s="1"/>
  <c r="B19" i="3" s="1"/>
  <c r="B20" i="3" s="1"/>
  <c r="Q11" i="3"/>
  <c r="N38" i="3"/>
  <c r="M38" i="3"/>
  <c r="L38" i="3"/>
  <c r="K38" i="3"/>
  <c r="J38" i="3"/>
  <c r="I38" i="3"/>
  <c r="H38" i="3"/>
  <c r="G38" i="3"/>
  <c r="F38" i="3"/>
  <c r="E38" i="3"/>
  <c r="D38" i="3"/>
  <c r="E6" i="3"/>
  <c r="F6" i="3" s="1"/>
  <c r="G6" i="3" s="1"/>
  <c r="H6" i="3" s="1"/>
  <c r="I6" i="3" s="1"/>
  <c r="J6" i="3" s="1"/>
  <c r="K6" i="3" s="1"/>
  <c r="L6" i="3" s="1"/>
  <c r="M6" i="3" s="1"/>
  <c r="N6" i="3" s="1"/>
  <c r="O6" i="3" s="1"/>
  <c r="Q106" i="3" l="1"/>
  <c r="Q71" i="3"/>
  <c r="Q38" i="3"/>
  <c r="I165" i="3"/>
  <c r="N165" i="3"/>
  <c r="B35" i="3"/>
  <c r="B36" i="3" s="1"/>
  <c r="B21" i="3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86" i="3"/>
  <c r="B87" i="3"/>
  <c r="B88" i="3" s="1"/>
  <c r="B89" i="3" s="1"/>
  <c r="B90" i="3" s="1"/>
  <c r="B91" i="3" s="1"/>
  <c r="B92" i="3" s="1"/>
  <c r="B70" i="3"/>
  <c r="B56" i="3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Q10" i="3"/>
  <c r="Q44" i="3"/>
  <c r="Q99" i="3"/>
  <c r="G107" i="3"/>
  <c r="K107" i="3"/>
  <c r="D73" i="3"/>
  <c r="Q73" i="3" s="1"/>
  <c r="G103" i="3"/>
  <c r="K103" i="3"/>
  <c r="O103" i="3"/>
  <c r="Q100" i="3"/>
  <c r="L107" i="3"/>
  <c r="E107" i="3"/>
  <c r="N107" i="3"/>
  <c r="Q77" i="3"/>
  <c r="Q101" i="3"/>
  <c r="I107" i="3"/>
  <c r="O107" i="3"/>
  <c r="L165" i="3"/>
  <c r="F107" i="3"/>
  <c r="J107" i="3"/>
  <c r="J165" i="3"/>
  <c r="O165" i="3"/>
  <c r="Q105" i="3"/>
  <c r="K165" i="3"/>
  <c r="D107" i="3"/>
  <c r="S103" i="3" l="1"/>
  <c r="Q107" i="3"/>
  <c r="Q103" i="3"/>
  <c r="B101" i="3"/>
  <c r="B93" i="3"/>
  <c r="B94" i="3" s="1"/>
  <c r="B98" i="3" l="1"/>
  <c r="B99" i="3" s="1"/>
  <c r="B100" i="3" s="1"/>
  <c r="B95" i="3"/>
  <c r="B96" i="3" s="1"/>
  <c r="B97" i="3" s="1"/>
  <c r="J10" i="5" l="1"/>
  <c r="F104" i="9" l="1"/>
  <c r="F72" i="9" s="1"/>
  <c r="S105" i="9"/>
  <c r="S104" i="9" l="1"/>
  <c r="I16" i="5" l="1"/>
  <c r="J16" i="5"/>
  <c r="H17" i="5"/>
  <c r="I17" i="5" s="1"/>
  <c r="H18" i="5"/>
  <c r="I18" i="5" s="1"/>
  <c r="H19" i="5"/>
  <c r="J19" i="5" s="1"/>
  <c r="I19" i="5"/>
  <c r="H20" i="5"/>
  <c r="I20" i="5" s="1"/>
  <c r="J20" i="5"/>
  <c r="H21" i="5"/>
  <c r="I21" i="5" s="1"/>
  <c r="H22" i="5"/>
  <c r="J22" i="5" s="1"/>
  <c r="H23" i="5"/>
  <c r="J23" i="5" s="1"/>
  <c r="I23" i="5"/>
  <c r="H24" i="5"/>
  <c r="I24" i="5" s="1"/>
  <c r="J24" i="5"/>
  <c r="H25" i="5"/>
  <c r="I25" i="5" s="1"/>
  <c r="H26" i="5"/>
  <c r="I26" i="5" s="1"/>
  <c r="J26" i="5"/>
  <c r="H32" i="5"/>
  <c r="J32" i="5" s="1"/>
  <c r="I32" i="5"/>
  <c r="I37" i="5"/>
  <c r="I33" i="5"/>
  <c r="J33" i="5"/>
  <c r="I34" i="5"/>
  <c r="I35" i="5"/>
  <c r="I36" i="5"/>
  <c r="J36" i="5"/>
  <c r="I38" i="5"/>
  <c r="J38" i="5"/>
  <c r="J39" i="5"/>
  <c r="I39" i="5"/>
  <c r="I40" i="5"/>
  <c r="J40" i="5"/>
  <c r="I41" i="5"/>
  <c r="J41" i="5"/>
  <c r="I42" i="5"/>
  <c r="H45" i="5"/>
  <c r="J45" i="5" s="1"/>
  <c r="H46" i="5"/>
  <c r="J46" i="5" s="1"/>
  <c r="I49" i="5"/>
  <c r="J49" i="5"/>
  <c r="I50" i="5"/>
  <c r="J50" i="5"/>
  <c r="I51" i="5"/>
  <c r="J53" i="5"/>
  <c r="I53" i="5"/>
  <c r="I54" i="5"/>
  <c r="J54" i="5"/>
  <c r="I55" i="5"/>
  <c r="J56" i="5"/>
  <c r="I57" i="5"/>
  <c r="J57" i="5"/>
  <c r="I58" i="5"/>
  <c r="J58" i="5"/>
  <c r="I59" i="5"/>
  <c r="H67" i="5"/>
  <c r="I67" i="5" s="1"/>
  <c r="J67" i="5"/>
  <c r="H68" i="5"/>
  <c r="I68" i="5" s="1"/>
  <c r="H69" i="5"/>
  <c r="H70" i="5"/>
  <c r="J70" i="5" s="1"/>
  <c r="I70" i="5"/>
  <c r="H71" i="5"/>
  <c r="I71" i="5"/>
  <c r="J71" i="5"/>
  <c r="H72" i="5"/>
  <c r="I72" i="5" s="1"/>
  <c r="H73" i="5"/>
  <c r="J73" i="5" s="1"/>
  <c r="H74" i="5"/>
  <c r="I74" i="5" s="1"/>
  <c r="J74" i="5"/>
  <c r="H75" i="5"/>
  <c r="I75" i="5"/>
  <c r="J75" i="5"/>
  <c r="H76" i="5"/>
  <c r="I76" i="5" s="1"/>
  <c r="H77" i="5"/>
  <c r="H80" i="5"/>
  <c r="J80" i="5" s="1"/>
  <c r="H81" i="5"/>
  <c r="J81" i="5" s="1"/>
  <c r="H84" i="5"/>
  <c r="I84" i="5"/>
  <c r="J84" i="5"/>
  <c r="H85" i="5"/>
  <c r="I85" i="5" s="1"/>
  <c r="H86" i="5"/>
  <c r="H87" i="5"/>
  <c r="J87" i="5" s="1"/>
  <c r="H88" i="5"/>
  <c r="I88" i="5" s="1"/>
  <c r="H89" i="5"/>
  <c r="I89" i="5" s="1"/>
  <c r="H90" i="5"/>
  <c r="J90" i="5" s="1"/>
  <c r="H91" i="5"/>
  <c r="I91" i="5"/>
  <c r="J91" i="5"/>
  <c r="H92" i="5"/>
  <c r="I92" i="5" s="1"/>
  <c r="H93" i="5"/>
  <c r="I93" i="5" s="1"/>
  <c r="H94" i="5"/>
  <c r="H102" i="5"/>
  <c r="I102" i="5" s="1"/>
  <c r="H103" i="5"/>
  <c r="H104" i="5"/>
  <c r="J104" i="5" s="1"/>
  <c r="I104" i="5"/>
  <c r="H105" i="5"/>
  <c r="I105" i="5"/>
  <c r="J105" i="5"/>
  <c r="H106" i="5"/>
  <c r="I106" i="5" s="1"/>
  <c r="H107" i="5"/>
  <c r="J107" i="5" s="1"/>
  <c r="H108" i="5"/>
  <c r="I108" i="5" s="1"/>
  <c r="J108" i="5"/>
  <c r="H109" i="5"/>
  <c r="I109" i="5"/>
  <c r="J109" i="5"/>
  <c r="H110" i="5"/>
  <c r="I110" i="5" s="1"/>
  <c r="H111" i="5"/>
  <c r="H112" i="5"/>
  <c r="J112" i="5" s="1"/>
  <c r="H115" i="5"/>
  <c r="J115" i="5" s="1"/>
  <c r="H116" i="5"/>
  <c r="J116" i="5"/>
  <c r="H119" i="5"/>
  <c r="I119" i="5" s="1"/>
  <c r="H120" i="5"/>
  <c r="H121" i="5"/>
  <c r="J121" i="5" s="1"/>
  <c r="I121" i="5"/>
  <c r="H122" i="5"/>
  <c r="J122" i="5" s="1"/>
  <c r="I122" i="5"/>
  <c r="H123" i="5"/>
  <c r="I123" i="5" s="1"/>
  <c r="H124" i="5"/>
  <c r="J124" i="5" s="1"/>
  <c r="H125" i="5"/>
  <c r="I125" i="5" s="1"/>
  <c r="H126" i="5"/>
  <c r="J126" i="5" s="1"/>
  <c r="I126" i="5"/>
  <c r="H127" i="5"/>
  <c r="I127" i="5" s="1"/>
  <c r="H128" i="5"/>
  <c r="H129" i="5"/>
  <c r="J129" i="5" s="1"/>
  <c r="H130" i="5"/>
  <c r="I130" i="5" s="1"/>
  <c r="J130" i="5"/>
  <c r="H132" i="5"/>
  <c r="I132" i="5" s="1"/>
  <c r="H133" i="5"/>
  <c r="J133" i="5" s="1"/>
  <c r="H134" i="5"/>
  <c r="J134" i="5" s="1"/>
  <c r="I134" i="5"/>
  <c r="H135" i="5"/>
  <c r="I135" i="5" s="1"/>
  <c r="J135" i="5"/>
  <c r="H136" i="5"/>
  <c r="I136" i="5" s="1"/>
  <c r="H137" i="5"/>
  <c r="H138" i="5"/>
  <c r="J138" i="5" s="1"/>
  <c r="I138" i="5"/>
  <c r="H139" i="5"/>
  <c r="I139" i="5"/>
  <c r="J139" i="5"/>
  <c r="H140" i="5"/>
  <c r="I140" i="5" s="1"/>
  <c r="H141" i="5"/>
  <c r="J141" i="5" s="1"/>
  <c r="H142" i="5"/>
  <c r="I142" i="5" s="1"/>
  <c r="J142" i="5"/>
  <c r="H143" i="5"/>
  <c r="I143" i="5"/>
  <c r="J143" i="5"/>
  <c r="H145" i="5"/>
  <c r="J145" i="5" s="1"/>
  <c r="H146" i="5"/>
  <c r="J146" i="5"/>
  <c r="I112" i="5" l="1"/>
  <c r="I87" i="5"/>
  <c r="J125" i="5"/>
  <c r="J92" i="5"/>
  <c r="J88" i="5"/>
  <c r="J18" i="5"/>
  <c r="I129" i="5"/>
  <c r="I137" i="5"/>
  <c r="J137" i="5"/>
  <c r="I86" i="5"/>
  <c r="J86" i="5"/>
  <c r="I77" i="5"/>
  <c r="J77" i="5"/>
  <c r="I94" i="5"/>
  <c r="J94" i="5"/>
  <c r="J37" i="5"/>
  <c r="K6" i="5"/>
  <c r="L6" i="5" s="1"/>
  <c r="I103" i="5"/>
  <c r="J103" i="5"/>
  <c r="I52" i="5"/>
  <c r="J52" i="5"/>
  <c r="I120" i="5"/>
  <c r="J120" i="5"/>
  <c r="I111" i="5"/>
  <c r="J111" i="5"/>
  <c r="I128" i="5"/>
  <c r="J128" i="5"/>
  <c r="I69" i="5"/>
  <c r="J69" i="5"/>
  <c r="I141" i="5"/>
  <c r="I133" i="5"/>
  <c r="I124" i="5"/>
  <c r="I107" i="5"/>
  <c r="I90" i="5"/>
  <c r="I73" i="5"/>
  <c r="I56" i="5"/>
  <c r="I22" i="5"/>
  <c r="J140" i="5"/>
  <c r="J132" i="5"/>
  <c r="J123" i="5"/>
  <c r="J106" i="5"/>
  <c r="J89" i="5"/>
  <c r="J72" i="5"/>
  <c r="J55" i="5"/>
  <c r="J21" i="5"/>
  <c r="J35" i="5"/>
  <c r="J136" i="5"/>
  <c r="J127" i="5"/>
  <c r="J119" i="5"/>
  <c r="J110" i="5"/>
  <c r="J102" i="5"/>
  <c r="J93" i="5"/>
  <c r="J85" i="5"/>
  <c r="J76" i="5"/>
  <c r="J68" i="5"/>
  <c r="J59" i="5"/>
  <c r="J51" i="5"/>
  <c r="J42" i="5"/>
  <c r="J34" i="5"/>
  <c r="J25" i="5"/>
  <c r="J17" i="5"/>
  <c r="K5" i="5" l="1"/>
  <c r="L5" i="5" s="1"/>
  <c r="H27" i="5" l="1"/>
  <c r="I27" i="5" s="1"/>
  <c r="K7" i="5" s="1"/>
  <c r="L7" i="5" s="1"/>
  <c r="H28" i="5"/>
  <c r="I28" i="5" s="1"/>
  <c r="H60" i="5"/>
  <c r="J60" i="5" s="1"/>
  <c r="H61" i="5"/>
  <c r="J61" i="5" s="1"/>
  <c r="H95" i="5"/>
  <c r="I95" i="5" s="1"/>
  <c r="H96" i="5"/>
  <c r="I96" i="5" s="1"/>
  <c r="J96" i="5"/>
  <c r="I60" i="5" l="1"/>
  <c r="J27" i="5"/>
  <c r="J28" i="5"/>
  <c r="J95" i="5"/>
  <c r="I61" i="5"/>
  <c r="J18" i="24" l="1"/>
  <c r="I19" i="24"/>
  <c r="I20" i="24"/>
  <c r="K20" i="24" s="1"/>
  <c r="J20" i="24"/>
  <c r="I21" i="24"/>
  <c r="J21" i="24" s="1"/>
  <c r="I22" i="24"/>
  <c r="J22" i="24" s="1"/>
  <c r="I23" i="24"/>
  <c r="K23" i="24" s="1"/>
  <c r="I24" i="24"/>
  <c r="K24" i="24" s="1"/>
  <c r="I26" i="24"/>
  <c r="J26" i="24" s="1"/>
  <c r="K26" i="24"/>
  <c r="I27" i="24"/>
  <c r="I28" i="24"/>
  <c r="K28" i="24" s="1"/>
  <c r="I29" i="24"/>
  <c r="J29" i="24" s="1"/>
  <c r="I30" i="24"/>
  <c r="J30" i="24" s="1"/>
  <c r="I31" i="24"/>
  <c r="J31" i="24" s="1"/>
  <c r="I32" i="24"/>
  <c r="K32" i="24" s="1"/>
  <c r="I34" i="24"/>
  <c r="K34" i="24" s="1"/>
  <c r="I35" i="24"/>
  <c r="K35" i="24" s="1"/>
  <c r="I36" i="24"/>
  <c r="K36" i="24" s="1"/>
  <c r="I37" i="24"/>
  <c r="J37" i="24" s="1"/>
  <c r="I38" i="24"/>
  <c r="J38" i="24" s="1"/>
  <c r="I39" i="24"/>
  <c r="J39" i="24" s="1"/>
  <c r="I40" i="24"/>
  <c r="J40" i="24" s="1"/>
  <c r="K40" i="24"/>
  <c r="I42" i="24"/>
  <c r="K42" i="24" s="1"/>
  <c r="I43" i="24"/>
  <c r="J43" i="24" s="1"/>
  <c r="I44" i="24"/>
  <c r="K44" i="24" s="1"/>
  <c r="I45" i="24"/>
  <c r="K45" i="24" s="1"/>
  <c r="I46" i="24"/>
  <c r="J46" i="24" s="1"/>
  <c r="I47" i="24"/>
  <c r="J47" i="24" s="1"/>
  <c r="I48" i="24"/>
  <c r="I51" i="24"/>
  <c r="K51" i="24" s="1"/>
  <c r="I52" i="24"/>
  <c r="J52" i="24" s="1"/>
  <c r="K52" i="24"/>
  <c r="I53" i="24"/>
  <c r="J53" i="24" s="1"/>
  <c r="I54" i="24"/>
  <c r="K54" i="24" s="1"/>
  <c r="I55" i="24"/>
  <c r="K55" i="24" s="1"/>
  <c r="I56" i="24"/>
  <c r="J56" i="24" s="1"/>
  <c r="K56" i="24"/>
  <c r="I57" i="24"/>
  <c r="J57" i="24" s="1"/>
  <c r="I59" i="24"/>
  <c r="I60" i="24"/>
  <c r="J60" i="24" s="1"/>
  <c r="I61" i="24"/>
  <c r="J61" i="24" s="1"/>
  <c r="I62" i="24"/>
  <c r="J62" i="24" s="1"/>
  <c r="I63" i="24"/>
  <c r="K63" i="24" s="1"/>
  <c r="I64" i="24"/>
  <c r="K64" i="24" s="1"/>
  <c r="I65" i="24"/>
  <c r="J65" i="24" s="1"/>
  <c r="I67" i="24"/>
  <c r="J67" i="24" s="1"/>
  <c r="I68" i="24"/>
  <c r="I69" i="24"/>
  <c r="K69" i="24" s="1"/>
  <c r="J69" i="24"/>
  <c r="I70" i="24"/>
  <c r="J70" i="24" s="1"/>
  <c r="I71" i="24"/>
  <c r="J71" i="24"/>
  <c r="K71" i="24"/>
  <c r="I72" i="24"/>
  <c r="K72" i="24" s="1"/>
  <c r="I73" i="24"/>
  <c r="K73" i="24" s="1"/>
  <c r="J73" i="24"/>
  <c r="I79" i="24"/>
  <c r="J79" i="24" s="1"/>
  <c r="K79" i="24"/>
  <c r="I80" i="24"/>
  <c r="J80" i="24" s="1"/>
  <c r="K80" i="24"/>
  <c r="I81" i="24"/>
  <c r="I82" i="24"/>
  <c r="J82" i="24" s="1"/>
  <c r="I83" i="24"/>
  <c r="J83" i="24"/>
  <c r="K83" i="24"/>
  <c r="I84" i="24"/>
  <c r="J84" i="24" s="1"/>
  <c r="I85" i="24"/>
  <c r="K85" i="24" s="1"/>
  <c r="I87" i="24"/>
  <c r="K87" i="24" s="1"/>
  <c r="I88" i="24"/>
  <c r="J88" i="24" s="1"/>
  <c r="I89" i="24"/>
  <c r="J89" i="24" s="1"/>
  <c r="I90" i="24"/>
  <c r="I91" i="24"/>
  <c r="K91" i="24" s="1"/>
  <c r="I92" i="24"/>
  <c r="J92" i="24" s="1"/>
  <c r="K92" i="24"/>
  <c r="I93" i="24"/>
  <c r="K93" i="24" s="1"/>
  <c r="I95" i="24"/>
  <c r="K95" i="24" s="1"/>
  <c r="J91" i="24" l="1"/>
  <c r="K62" i="24"/>
  <c r="K38" i="24"/>
  <c r="J36" i="24"/>
  <c r="J34" i="24"/>
  <c r="K61" i="24"/>
  <c r="K53" i="24"/>
  <c r="K37" i="24"/>
  <c r="J32" i="24"/>
  <c r="J93" i="24"/>
  <c r="K82" i="24"/>
  <c r="K57" i="24"/>
  <c r="J55" i="24"/>
  <c r="J51" i="24"/>
  <c r="J42" i="24"/>
  <c r="J24" i="24"/>
  <c r="K88" i="24"/>
  <c r="K67" i="24"/>
  <c r="J64" i="24"/>
  <c r="K46" i="24"/>
  <c r="K30" i="24"/>
  <c r="J28" i="24"/>
  <c r="K21" i="24"/>
  <c r="K84" i="24"/>
  <c r="K70" i="24"/>
  <c r="K60" i="24"/>
  <c r="K43" i="24"/>
  <c r="K89" i="24"/>
  <c r="J87" i="24"/>
  <c r="K65" i="24"/>
  <c r="K47" i="24"/>
  <c r="J45" i="24"/>
  <c r="K29" i="24"/>
  <c r="K22" i="24"/>
  <c r="J81" i="24"/>
  <c r="K81" i="24"/>
  <c r="J68" i="24"/>
  <c r="K68" i="24"/>
  <c r="J59" i="24"/>
  <c r="K59" i="24"/>
  <c r="J48" i="24"/>
  <c r="K48" i="24"/>
  <c r="J90" i="24"/>
  <c r="K90" i="24"/>
  <c r="J95" i="24"/>
  <c r="J85" i="24"/>
  <c r="J72" i="24"/>
  <c r="J63" i="24"/>
  <c r="J54" i="24"/>
  <c r="J44" i="24"/>
  <c r="J35" i="24"/>
  <c r="J27" i="24"/>
  <c r="K27" i="24"/>
  <c r="J19" i="24"/>
  <c r="K19" i="24"/>
  <c r="K6" i="24"/>
  <c r="L6" i="24" s="1"/>
  <c r="K39" i="24"/>
  <c r="K31" i="24"/>
  <c r="J23" i="24"/>
  <c r="K18" i="24"/>
  <c r="K7" i="24" l="1"/>
  <c r="L7" i="24" s="1"/>
  <c r="I103" i="24"/>
  <c r="K103" i="24" s="1"/>
  <c r="J103" i="24"/>
  <c r="I104" i="24"/>
  <c r="J104" i="24" s="1"/>
  <c r="I105" i="24"/>
  <c r="I106" i="24"/>
  <c r="J106" i="24" s="1"/>
  <c r="K106" i="24"/>
  <c r="I107" i="24"/>
  <c r="K107" i="24" s="1"/>
  <c r="J107" i="24"/>
  <c r="I108" i="24"/>
  <c r="J108" i="24" s="1"/>
  <c r="I109" i="24"/>
  <c r="K109" i="24" s="1"/>
  <c r="I111" i="24"/>
  <c r="J111" i="24" s="1"/>
  <c r="I112" i="24"/>
  <c r="J112" i="24"/>
  <c r="K112" i="24"/>
  <c r="I113" i="24"/>
  <c r="J113" i="24" s="1"/>
  <c r="I114" i="24"/>
  <c r="K114" i="24" s="1"/>
  <c r="I115" i="24"/>
  <c r="K115" i="24" s="1"/>
  <c r="J115" i="24"/>
  <c r="I116" i="24"/>
  <c r="J116" i="24" s="1"/>
  <c r="I117" i="24"/>
  <c r="J117" i="24" s="1"/>
  <c r="I119" i="24"/>
  <c r="K119" i="24" s="1"/>
  <c r="I120" i="24"/>
  <c r="K120" i="24" s="1"/>
  <c r="I121" i="24"/>
  <c r="J121" i="24" s="1"/>
  <c r="K121" i="24"/>
  <c r="I122" i="24"/>
  <c r="K122" i="24" s="1"/>
  <c r="J122" i="24"/>
  <c r="I123" i="24"/>
  <c r="I124" i="24"/>
  <c r="J124" i="24" s="1"/>
  <c r="I125" i="24"/>
  <c r="J125" i="24" s="1"/>
  <c r="I127" i="24"/>
  <c r="J127" i="24"/>
  <c r="K127" i="24"/>
  <c r="I128" i="24"/>
  <c r="J128" i="24" s="1"/>
  <c r="I129" i="24"/>
  <c r="K129" i="24" s="1"/>
  <c r="I130" i="24"/>
  <c r="J130" i="24" s="1"/>
  <c r="I131" i="24"/>
  <c r="K131" i="24" s="1"/>
  <c r="I132" i="24"/>
  <c r="I133" i="24"/>
  <c r="K133" i="24" s="1"/>
  <c r="J133" i="24"/>
  <c r="I134" i="24"/>
  <c r="I135" i="24"/>
  <c r="I136" i="24"/>
  <c r="I137" i="24"/>
  <c r="J137" i="24" s="1"/>
  <c r="I138" i="24"/>
  <c r="J138" i="24" s="1"/>
  <c r="I139" i="24"/>
  <c r="K139" i="24" s="1"/>
  <c r="I140" i="24"/>
  <c r="J140" i="24" s="1"/>
  <c r="K140" i="24"/>
  <c r="I141" i="24"/>
  <c r="J141" i="24"/>
  <c r="K141" i="24"/>
  <c r="I142" i="24"/>
  <c r="I143" i="24"/>
  <c r="K143" i="24" s="1"/>
  <c r="J143" i="24"/>
  <c r="I144" i="24"/>
  <c r="I145" i="24"/>
  <c r="K145" i="24" s="1"/>
  <c r="I146" i="24"/>
  <c r="J146" i="24" s="1"/>
  <c r="K146" i="24"/>
  <c r="I147" i="24"/>
  <c r="J147" i="24"/>
  <c r="K147" i="24"/>
  <c r="I148" i="24"/>
  <c r="I149" i="24"/>
  <c r="K149" i="24" s="1"/>
  <c r="J149" i="24"/>
  <c r="I150" i="24"/>
  <c r="J150" i="24"/>
  <c r="K150" i="24"/>
  <c r="I151" i="24"/>
  <c r="J151" i="24" s="1"/>
  <c r="I152" i="24"/>
  <c r="I153" i="24"/>
  <c r="J153" i="24" s="1"/>
  <c r="K153" i="24"/>
  <c r="I154" i="24"/>
  <c r="I155" i="24"/>
  <c r="K155" i="24" s="1"/>
  <c r="I156" i="24"/>
  <c r="J156" i="24" s="1"/>
  <c r="I157" i="24"/>
  <c r="J157" i="24" s="1"/>
  <c r="I158" i="24"/>
  <c r="J158" i="24" s="1"/>
  <c r="I159" i="24"/>
  <c r="K159" i="24" s="1"/>
  <c r="I165" i="24"/>
  <c r="J165" i="24"/>
  <c r="K165" i="24"/>
  <c r="I166" i="24"/>
  <c r="J166" i="24" s="1"/>
  <c r="I167" i="24"/>
  <c r="I168" i="24"/>
  <c r="K168" i="24" s="1"/>
  <c r="I169" i="24"/>
  <c r="J169" i="24" s="1"/>
  <c r="I170" i="24"/>
  <c r="J170" i="24"/>
  <c r="K170" i="24"/>
  <c r="I171" i="24"/>
  <c r="J171" i="24" s="1"/>
  <c r="I172" i="24"/>
  <c r="I173" i="24"/>
  <c r="I174" i="24"/>
  <c r="K174" i="24" s="1"/>
  <c r="I175" i="24"/>
  <c r="J175" i="24"/>
  <c r="K175" i="24"/>
  <c r="I176" i="24"/>
  <c r="J176" i="24" s="1"/>
  <c r="I177" i="24"/>
  <c r="J177" i="24" s="1"/>
  <c r="I178" i="24"/>
  <c r="K178" i="24" s="1"/>
  <c r="I179" i="24"/>
  <c r="J179" i="24" s="1"/>
  <c r="K157" i="24" l="1"/>
  <c r="K179" i="24"/>
  <c r="J174" i="24"/>
  <c r="K169" i="24"/>
  <c r="J159" i="24"/>
  <c r="K151" i="24"/>
  <c r="J131" i="24"/>
  <c r="K125" i="24"/>
  <c r="K116" i="24"/>
  <c r="J155" i="24"/>
  <c r="J129" i="24"/>
  <c r="J119" i="24"/>
  <c r="J109" i="24"/>
  <c r="K176" i="24"/>
  <c r="K156" i="24"/>
  <c r="K137" i="24"/>
  <c r="K130" i="24"/>
  <c r="K166" i="24"/>
  <c r="J178" i="24"/>
  <c r="J168" i="24"/>
  <c r="J145" i="24"/>
  <c r="J139" i="24"/>
  <c r="K128" i="24"/>
  <c r="J120" i="24"/>
  <c r="K113" i="24"/>
  <c r="K108" i="24"/>
  <c r="J142" i="24"/>
  <c r="K142" i="24"/>
  <c r="J173" i="24"/>
  <c r="K173" i="24"/>
  <c r="J132" i="24"/>
  <c r="K132" i="24"/>
  <c r="J148" i="24"/>
  <c r="K148" i="24"/>
  <c r="J123" i="24"/>
  <c r="K123" i="24"/>
  <c r="J167" i="24"/>
  <c r="K167" i="24"/>
  <c r="K105" i="24"/>
  <c r="J105" i="24"/>
  <c r="K8" i="24" s="1"/>
  <c r="L8" i="24" s="1"/>
  <c r="J154" i="24"/>
  <c r="K154" i="24"/>
  <c r="K104" i="24"/>
  <c r="K177" i="24"/>
  <c r="K171" i="24"/>
  <c r="K158" i="24"/>
  <c r="K138" i="24"/>
  <c r="K124" i="24"/>
  <c r="K111" i="24"/>
  <c r="K117" i="24"/>
  <c r="J114" i="24"/>
  <c r="K9" i="24" l="1"/>
  <c r="L9" i="24" s="1"/>
  <c r="L10" i="24" s="1"/>
  <c r="O19" i="23"/>
  <c r="P19" i="23"/>
  <c r="N20" i="23"/>
  <c r="O20" i="23" s="1"/>
  <c r="N21" i="23"/>
  <c r="P21" i="23" s="1"/>
  <c r="N22" i="23"/>
  <c r="P22" i="23" s="1"/>
  <c r="N23" i="23"/>
  <c r="O23" i="23" s="1"/>
  <c r="N24" i="23"/>
  <c r="P24" i="23" s="1"/>
  <c r="N25" i="23"/>
  <c r="P25" i="23" s="1"/>
  <c r="N26" i="23"/>
  <c r="P26" i="23" s="1"/>
  <c r="N27" i="23"/>
  <c r="O27" i="23" s="1"/>
  <c r="N28" i="23"/>
  <c r="O28" i="23" s="1"/>
  <c r="N30" i="23"/>
  <c r="P30" i="23" s="1"/>
  <c r="N31" i="23"/>
  <c r="O31" i="23" s="1"/>
  <c r="N32" i="23"/>
  <c r="P32" i="23" s="1"/>
  <c r="O32" i="23"/>
  <c r="N33" i="23"/>
  <c r="P33" i="23" s="1"/>
  <c r="N34" i="23"/>
  <c r="P34" i="23" s="1"/>
  <c r="N35" i="23"/>
  <c r="O35" i="23" s="1"/>
  <c r="N36" i="23"/>
  <c r="O36" i="23" s="1"/>
  <c r="N37" i="23"/>
  <c r="O37" i="23" s="1"/>
  <c r="N38" i="23"/>
  <c r="P38" i="23" s="1"/>
  <c r="N39" i="23"/>
  <c r="O39" i="23"/>
  <c r="P39" i="23"/>
  <c r="N41" i="23"/>
  <c r="O41" i="23" s="1"/>
  <c r="N42" i="23"/>
  <c r="P42" i="23" s="1"/>
  <c r="N43" i="23"/>
  <c r="O43" i="23" s="1"/>
  <c r="N44" i="23"/>
  <c r="O44" i="23" s="1"/>
  <c r="N45" i="23"/>
  <c r="O45" i="23" s="1"/>
  <c r="N46" i="23"/>
  <c r="O46" i="23" s="1"/>
  <c r="N47" i="23"/>
  <c r="P47" i="23" s="1"/>
  <c r="N48" i="23"/>
  <c r="O48" i="23" s="1"/>
  <c r="P48" i="23"/>
  <c r="N49" i="23"/>
  <c r="O49" i="23" s="1"/>
  <c r="N50" i="23"/>
  <c r="P50" i="23" s="1"/>
  <c r="N52" i="23"/>
  <c r="O52" i="23"/>
  <c r="P52" i="23"/>
  <c r="N53" i="23"/>
  <c r="O53" i="23" s="1"/>
  <c r="N54" i="23"/>
  <c r="O54" i="23" s="1"/>
  <c r="P54" i="23"/>
  <c r="N55" i="23"/>
  <c r="O55" i="23" s="1"/>
  <c r="N56" i="23"/>
  <c r="P56" i="23" s="1"/>
  <c r="N57" i="23"/>
  <c r="P57" i="23" s="1"/>
  <c r="N58" i="23"/>
  <c r="O58" i="23" s="1"/>
  <c r="N59" i="23"/>
  <c r="P59" i="23" s="1"/>
  <c r="N60" i="23"/>
  <c r="O60" i="23" s="1"/>
  <c r="N61" i="23"/>
  <c r="P61" i="23" s="1"/>
  <c r="N64" i="23"/>
  <c r="O64" i="23" s="1"/>
  <c r="N65" i="23"/>
  <c r="O65" i="23" s="1"/>
  <c r="N66" i="23"/>
  <c r="P66" i="23" s="1"/>
  <c r="N67" i="23"/>
  <c r="O67" i="23" s="1"/>
  <c r="P67" i="23"/>
  <c r="N68" i="23"/>
  <c r="P68" i="23" s="1"/>
  <c r="N69" i="23"/>
  <c r="P69" i="23" s="1"/>
  <c r="N70" i="23"/>
  <c r="P70" i="23" s="1"/>
  <c r="N72" i="23"/>
  <c r="O72" i="23" s="1"/>
  <c r="N73" i="23"/>
  <c r="P73" i="23" s="1"/>
  <c r="O73" i="23"/>
  <c r="N74" i="23"/>
  <c r="O74" i="23" s="1"/>
  <c r="N75" i="23"/>
  <c r="P75" i="23" s="1"/>
  <c r="N76" i="23"/>
  <c r="O76" i="23" s="1"/>
  <c r="P76" i="23"/>
  <c r="N77" i="23"/>
  <c r="O77" i="23" s="1"/>
  <c r="N78" i="23"/>
  <c r="P78" i="23" s="1"/>
  <c r="N80" i="23"/>
  <c r="P80" i="23" s="1"/>
  <c r="O80" i="23"/>
  <c r="N81" i="23"/>
  <c r="O81" i="23" s="1"/>
  <c r="N82" i="23"/>
  <c r="O82" i="23" s="1"/>
  <c r="N83" i="23"/>
  <c r="O83" i="23" s="1"/>
  <c r="N84" i="23"/>
  <c r="P84" i="23" s="1"/>
  <c r="N85" i="23"/>
  <c r="O85" i="23" s="1"/>
  <c r="N86" i="23"/>
  <c r="O86" i="23" s="1"/>
  <c r="N88" i="23"/>
  <c r="P88" i="23" s="1"/>
  <c r="N89" i="23"/>
  <c r="P89" i="23" s="1"/>
  <c r="N90" i="23"/>
  <c r="O90" i="23" s="1"/>
  <c r="P90" i="23"/>
  <c r="N91" i="23"/>
  <c r="O91" i="23" s="1"/>
  <c r="N92" i="23"/>
  <c r="O92" i="23" s="1"/>
  <c r="N93" i="23"/>
  <c r="O93" i="23" s="1"/>
  <c r="P93" i="23"/>
  <c r="N94" i="23"/>
  <c r="O94" i="23" s="1"/>
  <c r="P94" i="23"/>
  <c r="N100" i="23"/>
  <c r="O100" i="23" s="1"/>
  <c r="N101" i="23"/>
  <c r="P101" i="23" s="1"/>
  <c r="N102" i="23"/>
  <c r="O102" i="23"/>
  <c r="P102" i="23"/>
  <c r="N104" i="23"/>
  <c r="O104" i="23" s="1"/>
  <c r="N105" i="23"/>
  <c r="O105" i="23" s="1"/>
  <c r="N106" i="23"/>
  <c r="O106" i="23" s="1"/>
  <c r="N108" i="23"/>
  <c r="O108" i="23" s="1"/>
  <c r="N109" i="23"/>
  <c r="P109" i="23" s="1"/>
  <c r="N110" i="23"/>
  <c r="O110" i="23" s="1"/>
  <c r="N116" i="23"/>
  <c r="P116" i="23" s="1"/>
  <c r="N117" i="23"/>
  <c r="O117" i="23" s="1"/>
  <c r="N118" i="23"/>
  <c r="O118" i="23" s="1"/>
  <c r="P118" i="23"/>
  <c r="N119" i="23"/>
  <c r="P119" i="23" s="1"/>
  <c r="N120" i="23"/>
  <c r="O120" i="23" s="1"/>
  <c r="N121" i="23"/>
  <c r="P121" i="23" s="1"/>
  <c r="N123" i="23"/>
  <c r="P123" i="23" s="1"/>
  <c r="N124" i="23"/>
  <c r="O124" i="23" s="1"/>
  <c r="N125" i="23"/>
  <c r="P125" i="23" s="1"/>
  <c r="O125" i="23"/>
  <c r="N126" i="23"/>
  <c r="O126" i="23" s="1"/>
  <c r="N127" i="23"/>
  <c r="O127" i="23" s="1"/>
  <c r="N128" i="23"/>
  <c r="P128" i="23" s="1"/>
  <c r="N130" i="23"/>
  <c r="O130" i="23" s="1"/>
  <c r="N131" i="23"/>
  <c r="O131" i="23" s="1"/>
  <c r="N132" i="23"/>
  <c r="N133" i="23"/>
  <c r="O133" i="23" s="1"/>
  <c r="N134" i="23"/>
  <c r="O134" i="23" s="1"/>
  <c r="P134" i="23"/>
  <c r="N135" i="23"/>
  <c r="O135" i="23" s="1"/>
  <c r="N137" i="23"/>
  <c r="O137" i="23" s="1"/>
  <c r="N138" i="23"/>
  <c r="P138" i="23" s="1"/>
  <c r="N139" i="23"/>
  <c r="O139" i="23" s="1"/>
  <c r="N140" i="23"/>
  <c r="O140" i="23" s="1"/>
  <c r="N141" i="23"/>
  <c r="N142" i="23"/>
  <c r="O142" i="23" s="1"/>
  <c r="N144" i="23"/>
  <c r="O144" i="23" s="1"/>
  <c r="N145" i="23"/>
  <c r="O145" i="23" s="1"/>
  <c r="N146" i="23"/>
  <c r="O146" i="23" s="1"/>
  <c r="N147" i="23"/>
  <c r="O147" i="23" s="1"/>
  <c r="P147" i="23"/>
  <c r="N148" i="23"/>
  <c r="O148" i="23" s="1"/>
  <c r="P148" i="23"/>
  <c r="N149" i="23"/>
  <c r="P149" i="23" s="1"/>
  <c r="O149" i="23"/>
  <c r="N151" i="23"/>
  <c r="N152" i="23"/>
  <c r="O152" i="23" s="1"/>
  <c r="N153" i="23"/>
  <c r="O153" i="23" s="1"/>
  <c r="N154" i="23"/>
  <c r="O154" i="23" s="1"/>
  <c r="P154" i="23"/>
  <c r="N155" i="23"/>
  <c r="O155" i="23" s="1"/>
  <c r="N156" i="23"/>
  <c r="P156" i="23" s="1"/>
  <c r="O201" i="23"/>
  <c r="O202" i="23"/>
  <c r="O203" i="23"/>
  <c r="O204" i="23"/>
  <c r="O205" i="23"/>
  <c r="O206" i="23"/>
  <c r="O207" i="23"/>
  <c r="O208" i="23"/>
  <c r="O209" i="23"/>
  <c r="O210" i="23"/>
  <c r="O213" i="23"/>
  <c r="O214" i="23"/>
  <c r="O215" i="23"/>
  <c r="O216" i="23"/>
  <c r="O217" i="23"/>
  <c r="O218" i="23"/>
  <c r="O219" i="23"/>
  <c r="O229" i="23"/>
  <c r="O230" i="23"/>
  <c r="O231" i="23"/>
  <c r="O232" i="23"/>
  <c r="O233" i="23"/>
  <c r="O234" i="23"/>
  <c r="O235" i="23"/>
  <c r="O237" i="23"/>
  <c r="O238" i="23"/>
  <c r="O239" i="23"/>
  <c r="O240" i="23"/>
  <c r="O241" i="23"/>
  <c r="O242" i="23"/>
  <c r="O243" i="23"/>
  <c r="O121" i="23" l="1"/>
  <c r="O119" i="23"/>
  <c r="O84" i="23"/>
  <c r="P81" i="23"/>
  <c r="P72" i="23"/>
  <c r="O61" i="23"/>
  <c r="O47" i="23"/>
  <c r="P44" i="23"/>
  <c r="O38" i="23"/>
  <c r="P35" i="23"/>
  <c r="P27" i="23"/>
  <c r="P23" i="23"/>
  <c r="O22" i="23"/>
  <c r="O138" i="23"/>
  <c r="O57" i="23"/>
  <c r="O30" i="23"/>
  <c r="O25" i="23"/>
  <c r="O156" i="23"/>
  <c r="O123" i="23"/>
  <c r="P144" i="23"/>
  <c r="P137" i="23"/>
  <c r="O109" i="23"/>
  <c r="O70" i="23"/>
  <c r="O56" i="23"/>
  <c r="O34" i="23"/>
  <c r="O26" i="23"/>
  <c r="P117" i="23"/>
  <c r="P108" i="23"/>
  <c r="P31" i="23"/>
  <c r="P153" i="23"/>
  <c r="P60" i="23"/>
  <c r="P43" i="23"/>
  <c r="P41" i="23"/>
  <c r="P142" i="23"/>
  <c r="O128" i="23"/>
  <c r="P104" i="23"/>
  <c r="O89" i="23"/>
  <c r="P85" i="23"/>
  <c r="P77" i="23"/>
  <c r="O75" i="23"/>
  <c r="O68" i="23"/>
  <c r="O66" i="23"/>
  <c r="P53" i="23"/>
  <c r="P36" i="23"/>
  <c r="O21" i="23"/>
  <c r="O132" i="23"/>
  <c r="P132" i="23"/>
  <c r="P243" i="23"/>
  <c r="P241" i="23"/>
  <c r="P239" i="23"/>
  <c r="P237" i="23"/>
  <c r="P234" i="23"/>
  <c r="P232" i="23"/>
  <c r="P230" i="23"/>
  <c r="P218" i="23"/>
  <c r="P216" i="23"/>
  <c r="P214" i="23"/>
  <c r="P210" i="23"/>
  <c r="P208" i="23"/>
  <c r="P206" i="23"/>
  <c r="P204" i="23"/>
  <c r="P202" i="23"/>
  <c r="O141" i="23"/>
  <c r="P141" i="23"/>
  <c r="P242" i="23"/>
  <c r="P240" i="23"/>
  <c r="P238" i="23"/>
  <c r="P235" i="23"/>
  <c r="P233" i="23"/>
  <c r="P231" i="23"/>
  <c r="P229" i="23"/>
  <c r="P219" i="23"/>
  <c r="P217" i="23"/>
  <c r="P215" i="23"/>
  <c r="P213" i="23"/>
  <c r="P209" i="23"/>
  <c r="P207" i="23"/>
  <c r="P205" i="23"/>
  <c r="P203" i="23"/>
  <c r="P201" i="23"/>
  <c r="O151" i="23"/>
  <c r="P151" i="23"/>
  <c r="P140" i="23"/>
  <c r="P131" i="23"/>
  <c r="O116" i="23"/>
  <c r="O101" i="23"/>
  <c r="O88" i="23"/>
  <c r="O78" i="23"/>
  <c r="O69" i="23"/>
  <c r="O59" i="23"/>
  <c r="P7" i="23" s="1"/>
  <c r="Q7" i="23" s="1"/>
  <c r="O50" i="23"/>
  <c r="O42" i="23"/>
  <c r="O33" i="23"/>
  <c r="O24" i="23"/>
  <c r="P6" i="23" s="1"/>
  <c r="P155" i="23"/>
  <c r="P146" i="23"/>
  <c r="P127" i="23"/>
  <c r="P152" i="23"/>
  <c r="P133" i="23"/>
  <c r="P124" i="23"/>
  <c r="P110" i="23"/>
  <c r="P100" i="23"/>
  <c r="P86" i="23"/>
  <c r="P58" i="23"/>
  <c r="P49" i="23"/>
  <c r="P139" i="23"/>
  <c r="P130" i="23"/>
  <c r="P120" i="23"/>
  <c r="P106" i="23"/>
  <c r="P92" i="23"/>
  <c r="P83" i="23"/>
  <c r="P74" i="23"/>
  <c r="P65" i="23"/>
  <c r="P55" i="23"/>
  <c r="P46" i="23"/>
  <c r="P37" i="23"/>
  <c r="P28" i="23"/>
  <c r="P20" i="23"/>
  <c r="P145" i="23"/>
  <c r="P135" i="23"/>
  <c r="P126" i="23"/>
  <c r="P105" i="23"/>
  <c r="P91" i="23"/>
  <c r="P82" i="23"/>
  <c r="P64" i="23"/>
  <c r="P45" i="23"/>
  <c r="Q6" i="23" l="1"/>
  <c r="O200" i="23"/>
  <c r="P200" i="23"/>
  <c r="S163" i="23"/>
  <c r="S164" i="23"/>
  <c r="O163" i="23"/>
  <c r="P165" i="23"/>
  <c r="S165" i="23"/>
  <c r="S166" i="23"/>
  <c r="O167" i="23"/>
  <c r="P167" i="23"/>
  <c r="S167" i="23"/>
  <c r="S168" i="23"/>
  <c r="O169" i="23"/>
  <c r="P169" i="23"/>
  <c r="S169" i="23"/>
  <c r="S170" i="23"/>
  <c r="O171" i="23"/>
  <c r="P171" i="23"/>
  <c r="S171" i="23"/>
  <c r="S172" i="23"/>
  <c r="O173" i="23"/>
  <c r="P173" i="23"/>
  <c r="S173" i="23"/>
  <c r="S174" i="23"/>
  <c r="S176" i="23"/>
  <c r="S177" i="23"/>
  <c r="O178" i="23"/>
  <c r="P178" i="23"/>
  <c r="S178" i="23"/>
  <c r="S179" i="23"/>
  <c r="O180" i="23"/>
  <c r="P180" i="23"/>
  <c r="S180" i="23"/>
  <c r="S181" i="23"/>
  <c r="O182" i="23"/>
  <c r="P182" i="23"/>
  <c r="S182" i="23"/>
  <c r="S183" i="23"/>
  <c r="O184" i="23"/>
  <c r="P184" i="23"/>
  <c r="S184" i="23"/>
  <c r="S185" i="23"/>
  <c r="O186" i="23"/>
  <c r="P186" i="23"/>
  <c r="S186" i="23"/>
  <c r="S188" i="23"/>
  <c r="O189" i="23"/>
  <c r="P189" i="23"/>
  <c r="S189" i="23"/>
  <c r="S190" i="23"/>
  <c r="O191" i="23"/>
  <c r="S191" i="23"/>
  <c r="S192" i="23"/>
  <c r="O193" i="23"/>
  <c r="P193" i="23"/>
  <c r="S193" i="23"/>
  <c r="S194" i="23"/>
  <c r="O195" i="23"/>
  <c r="S195" i="23"/>
  <c r="S196" i="23"/>
  <c r="O197" i="23"/>
  <c r="P197" i="23"/>
  <c r="S197" i="23"/>
  <c r="S198" i="23"/>
  <c r="S200" i="23"/>
  <c r="S201" i="23"/>
  <c r="S202" i="23"/>
  <c r="S203" i="23"/>
  <c r="S204" i="23"/>
  <c r="S205" i="23"/>
  <c r="S206" i="23"/>
  <c r="S207" i="23"/>
  <c r="S208" i="23"/>
  <c r="S209" i="23"/>
  <c r="S210" i="23"/>
  <c r="S213" i="23"/>
  <c r="S214" i="23"/>
  <c r="S215" i="23"/>
  <c r="S216" i="23"/>
  <c r="S217" i="23"/>
  <c r="S218" i="23"/>
  <c r="S219" i="23"/>
  <c r="S221" i="23"/>
  <c r="O222" i="23"/>
  <c r="P222" i="23"/>
  <c r="S222" i="23"/>
  <c r="O223" i="23"/>
  <c r="S223" i="23"/>
  <c r="O224" i="23"/>
  <c r="P224" i="23"/>
  <c r="S224" i="23"/>
  <c r="O225" i="23"/>
  <c r="S225" i="23"/>
  <c r="O226" i="23"/>
  <c r="P226" i="23"/>
  <c r="S226" i="23"/>
  <c r="O227" i="23"/>
  <c r="S227" i="23"/>
  <c r="S229" i="23"/>
  <c r="S230" i="23"/>
  <c r="S231" i="23"/>
  <c r="S232" i="23"/>
  <c r="S233" i="23"/>
  <c r="S234" i="23"/>
  <c r="S235" i="23"/>
  <c r="S237" i="23"/>
  <c r="S238" i="23"/>
  <c r="S239" i="23"/>
  <c r="S240" i="23"/>
  <c r="S241" i="23"/>
  <c r="S242" i="23"/>
  <c r="S243" i="23"/>
  <c r="O249" i="23"/>
  <c r="P249" i="23"/>
  <c r="S249" i="23"/>
  <c r="O250" i="23"/>
  <c r="S250" i="23"/>
  <c r="O251" i="23"/>
  <c r="S251" i="23"/>
  <c r="O252" i="23"/>
  <c r="S252" i="23"/>
  <c r="O253" i="23"/>
  <c r="P253" i="23"/>
  <c r="S253" i="23"/>
  <c r="O254" i="23"/>
  <c r="S254" i="23"/>
  <c r="O256" i="23"/>
  <c r="P256" i="23"/>
  <c r="S256" i="23"/>
  <c r="S257" i="23"/>
  <c r="O258" i="23"/>
  <c r="P258" i="23"/>
  <c r="S258" i="23"/>
  <c r="O259" i="23"/>
  <c r="S259" i="23"/>
  <c r="O260" i="23"/>
  <c r="S260" i="23"/>
  <c r="O261" i="23"/>
  <c r="S261" i="23"/>
  <c r="O263" i="23"/>
  <c r="P263" i="23"/>
  <c r="S263" i="23"/>
  <c r="O264" i="23"/>
  <c r="S264" i="23"/>
  <c r="O265" i="23"/>
  <c r="P265" i="23"/>
  <c r="S265" i="23"/>
  <c r="S266" i="23"/>
  <c r="O267" i="23"/>
  <c r="P267" i="23"/>
  <c r="S267" i="23"/>
  <c r="S268" i="23"/>
  <c r="O270" i="23"/>
  <c r="S270" i="23"/>
  <c r="O271" i="23"/>
  <c r="P271" i="23"/>
  <c r="S271" i="23"/>
  <c r="S272" i="23"/>
  <c r="O273" i="23"/>
  <c r="P273" i="23"/>
  <c r="S273" i="23"/>
  <c r="S274" i="23"/>
  <c r="O275" i="23"/>
  <c r="P275" i="23"/>
  <c r="S275" i="23"/>
  <c r="S277" i="23"/>
  <c r="O278" i="23"/>
  <c r="P278" i="23"/>
  <c r="S278" i="23"/>
  <c r="S279" i="23"/>
  <c r="O280" i="23"/>
  <c r="P280" i="23"/>
  <c r="S280" i="23"/>
  <c r="S281" i="23"/>
  <c r="O282" i="23"/>
  <c r="P282" i="23"/>
  <c r="S282" i="23"/>
  <c r="S284" i="23"/>
  <c r="O285" i="23"/>
  <c r="P285" i="23"/>
  <c r="S285" i="23"/>
  <c r="S286" i="23"/>
  <c r="O287" i="23"/>
  <c r="P287" i="23"/>
  <c r="S287" i="23"/>
  <c r="S288" i="23"/>
  <c r="O289" i="23"/>
  <c r="P289" i="23"/>
  <c r="S289" i="23"/>
  <c r="O288" i="23" l="1"/>
  <c r="P288" i="23"/>
  <c r="O190" i="23"/>
  <c r="P190" i="23"/>
  <c r="O277" i="23"/>
  <c r="P277" i="23"/>
  <c r="O284" i="23"/>
  <c r="P284" i="23"/>
  <c r="O268" i="23"/>
  <c r="P268" i="23"/>
  <c r="O257" i="23"/>
  <c r="P257" i="23"/>
  <c r="O221" i="23"/>
  <c r="P221" i="23"/>
  <c r="O272" i="23"/>
  <c r="P272" i="23"/>
  <c r="O279" i="23"/>
  <c r="P279" i="23"/>
  <c r="O286" i="23"/>
  <c r="P286" i="23"/>
  <c r="O274" i="23"/>
  <c r="P274" i="23"/>
  <c r="O281" i="23"/>
  <c r="P281" i="23"/>
  <c r="O266" i="23"/>
  <c r="P266" i="23"/>
  <c r="P259" i="23"/>
  <c r="P250" i="23"/>
  <c r="P223" i="23"/>
  <c r="O196" i="23"/>
  <c r="P196" i="23"/>
  <c r="O179" i="23"/>
  <c r="P179" i="23"/>
  <c r="O168" i="23"/>
  <c r="P168" i="23"/>
  <c r="P9" i="23"/>
  <c r="Q9" i="23" s="1"/>
  <c r="O185" i="23"/>
  <c r="P185" i="23"/>
  <c r="O174" i="23"/>
  <c r="P174" i="23"/>
  <c r="P261" i="23"/>
  <c r="P252" i="23"/>
  <c r="P225" i="23"/>
  <c r="P195" i="23"/>
  <c r="O192" i="23"/>
  <c r="P192" i="23"/>
  <c r="O164" i="23"/>
  <c r="P164" i="23"/>
  <c r="O198" i="23"/>
  <c r="P198" i="23"/>
  <c r="O181" i="23"/>
  <c r="P181" i="23"/>
  <c r="O170" i="23"/>
  <c r="P170" i="23"/>
  <c r="P8" i="23"/>
  <c r="P264" i="23"/>
  <c r="P254" i="23"/>
  <c r="P227" i="23"/>
  <c r="P191" i="23"/>
  <c r="O188" i="23"/>
  <c r="P188" i="23"/>
  <c r="P163" i="23"/>
  <c r="P270" i="23"/>
  <c r="P260" i="23"/>
  <c r="P251" i="23"/>
  <c r="O194" i="23"/>
  <c r="P194" i="23"/>
  <c r="O177" i="23"/>
  <c r="P177" i="23"/>
  <c r="O166" i="23"/>
  <c r="P166" i="23"/>
  <c r="O183" i="23"/>
  <c r="P183" i="23"/>
  <c r="O172" i="23"/>
  <c r="P172" i="23"/>
  <c r="O165" i="23"/>
  <c r="Q8" i="23" l="1"/>
  <c r="Q10" i="23" s="1"/>
  <c r="O176" i="23"/>
  <c r="P176" i="23"/>
  <c r="I29" i="5"/>
  <c r="I30" i="5"/>
  <c r="I43" i="5"/>
  <c r="K9" i="5" s="1"/>
  <c r="H62" i="5"/>
  <c r="I62" i="5" s="1"/>
  <c r="H63" i="5"/>
  <c r="I63" i="5" s="1"/>
  <c r="H64" i="5"/>
  <c r="I64" i="5" s="1"/>
  <c r="H65" i="5"/>
  <c r="J65" i="5" s="1"/>
  <c r="H78" i="5"/>
  <c r="J78" i="5" s="1"/>
  <c r="H97" i="5"/>
  <c r="I97" i="5" s="1"/>
  <c r="H98" i="5"/>
  <c r="I98" i="5" s="1"/>
  <c r="J98" i="5"/>
  <c r="H99" i="5"/>
  <c r="I99" i="5" s="1"/>
  <c r="H100" i="5"/>
  <c r="I100" i="5" s="1"/>
  <c r="H113" i="5"/>
  <c r="I113" i="5" s="1"/>
  <c r="J29" i="5" l="1"/>
  <c r="J113" i="5"/>
  <c r="J62" i="5"/>
  <c r="J100" i="5"/>
  <c r="I65" i="5"/>
  <c r="J30" i="5"/>
  <c r="J64" i="5"/>
  <c r="J97" i="5"/>
  <c r="J63" i="5"/>
  <c r="L9" i="5"/>
  <c r="I78" i="5"/>
  <c r="K8" i="5"/>
  <c r="J99" i="5"/>
  <c r="J43" i="5"/>
  <c r="I150" i="5" l="1"/>
  <c r="K150" i="5" s="1"/>
  <c r="L8" i="5"/>
  <c r="K10" i="5"/>
  <c r="L1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Vander Zalm, Connor</author>
  </authors>
  <commentList>
    <comment ref="F111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same price as 1st pickup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Vander Zalm, Connor</author>
  </authors>
  <commentList>
    <comment ref="J30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same price as 1st pickup</t>
        </r>
      </text>
    </comment>
    <comment ref="L52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rental revenue is caputured here rather than splitting between temp, perm, &amp; MF due to equal rates and additional unnecessary steps required to differentiate.
</t>
        </r>
      </text>
    </comment>
    <comment ref="K80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Rental revenue for the commercial line of business is captured above</t>
        </r>
      </text>
    </comment>
    <comment ref="K88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Rental revenue for the commercial line of business is captured above</t>
        </r>
      </text>
    </comment>
    <comment ref="J104" authorId="0" shapeId="0" xr:uid="{00000000-0006-0000-0F00-000005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same price as 1st pickup</t>
        </r>
      </text>
    </comment>
    <comment ref="J123" authorId="0" shapeId="0" xr:uid="{00000000-0006-0000-0F00-000006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same price as 1st pickup</t>
        </r>
      </text>
    </comment>
    <comment ref="J144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same price as 1st pickup</t>
        </r>
      </text>
    </comment>
    <comment ref="J176" authorId="0" shapeId="0" xr:uid="{00000000-0006-0000-0F00-000008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same price as 1st pickup</t>
        </r>
      </text>
    </comment>
    <comment ref="K229" authorId="0" shapeId="0" xr:uid="{00000000-0006-0000-0F00-000009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Rental revenue for the MF commercial line of business is captured above</t>
        </r>
      </text>
    </comment>
    <comment ref="K237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Rental revenue for the MF commercial line of business is captured above</t>
        </r>
      </text>
    </comment>
    <comment ref="J256" authorId="0" shapeId="0" xr:uid="{00000000-0006-0000-0F00-00000B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same price as 1st pickup</t>
        </r>
      </text>
    </comment>
    <comment ref="J277" authorId="0" shapeId="0" xr:uid="{00000000-0006-0000-0F00-00000C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All same price as 1st pickup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Vander Zalm, Connor</author>
    <author>Villani, Jeffrey</author>
  </authors>
  <commentList>
    <comment ref="A140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City of Bellevue</t>
        </r>
      </text>
    </comment>
    <comment ref="B140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City of Bellevue</t>
        </r>
      </text>
    </comment>
    <comment ref="C140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City of Bellevue</t>
        </r>
      </text>
    </comment>
    <comment ref="A141" authorId="0" shapeId="0" xr:uid="{00000000-0006-0000-1400-000004000000}">
      <text>
        <r>
          <rPr>
            <b/>
            <sz val="9"/>
            <color indexed="81"/>
            <rFont val="Tahoma"/>
            <family val="2"/>
          </rPr>
          <t>Vander Zalm, Connor:</t>
        </r>
        <r>
          <rPr>
            <sz val="9"/>
            <color indexed="81"/>
            <rFont val="Tahoma"/>
            <family val="2"/>
          </rPr>
          <t xml:space="preserve">
Anacortes Recycling
</t>
        </r>
      </text>
    </comment>
    <comment ref="F145" authorId="1" shapeId="0" xr:uid="{00000000-0006-0000-1400-000005000000}">
      <text>
        <r>
          <rPr>
            <b/>
            <sz val="9"/>
            <color indexed="81"/>
            <rFont val="Tahoma"/>
            <family val="2"/>
          </rPr>
          <t>Villani, Jeffrey:</t>
        </r>
        <r>
          <rPr>
            <sz val="9"/>
            <color indexed="81"/>
            <rFont val="Tahoma"/>
            <family val="2"/>
          </rPr>
          <t xml:space="preserve">
2018 Actual Average Rate</t>
        </r>
      </text>
    </comment>
    <comment ref="F147" authorId="1" shapeId="0" xr:uid="{00000000-0006-0000-1400-000006000000}">
      <text>
        <r>
          <rPr>
            <b/>
            <sz val="9"/>
            <color indexed="81"/>
            <rFont val="Tahoma"/>
            <family val="2"/>
          </rPr>
          <t>Villani, Jeffrey:</t>
        </r>
        <r>
          <rPr>
            <sz val="9"/>
            <color indexed="81"/>
            <rFont val="Tahoma"/>
            <family val="2"/>
          </rPr>
          <t xml:space="preserve">
2018 Actual Average Rate</t>
        </r>
      </text>
    </comment>
    <comment ref="F148" authorId="1" shapeId="0" xr:uid="{00000000-0006-0000-1400-000007000000}">
      <text>
        <r>
          <rPr>
            <b/>
            <sz val="9"/>
            <color indexed="81"/>
            <rFont val="Tahoma"/>
            <family val="2"/>
          </rPr>
          <t>Villani, Jeffrey:</t>
        </r>
        <r>
          <rPr>
            <sz val="9"/>
            <color indexed="81"/>
            <rFont val="Tahoma"/>
            <family val="2"/>
          </rPr>
          <t xml:space="preserve">
2018 Actual Average Rate</t>
        </r>
      </text>
    </comment>
    <comment ref="F149" authorId="1" shapeId="0" xr:uid="{00000000-0006-0000-1400-000008000000}">
      <text>
        <r>
          <rPr>
            <b/>
            <sz val="9"/>
            <color indexed="81"/>
            <rFont val="Tahoma"/>
            <family val="2"/>
          </rPr>
          <t>Villani, Jeffrey:</t>
        </r>
        <r>
          <rPr>
            <sz val="9"/>
            <color indexed="81"/>
            <rFont val="Tahoma"/>
            <family val="2"/>
          </rPr>
          <t xml:space="preserve">
2018 Actual Average Rate</t>
        </r>
      </text>
    </comment>
  </commentList>
</comments>
</file>

<file path=xl/sharedStrings.xml><?xml version="1.0" encoding="utf-8"?>
<sst xmlns="http://schemas.openxmlformats.org/spreadsheetml/2006/main" count="2222" uniqueCount="586">
  <si>
    <t>Total</t>
  </si>
  <si>
    <t>Check</t>
  </si>
  <si>
    <t>Revenue</t>
  </si>
  <si>
    <t>TG-190181</t>
  </si>
  <si>
    <t>Regulated Revenue Analysis</t>
  </si>
  <si>
    <t>Charge Code</t>
  </si>
  <si>
    <t>Rev Dist</t>
  </si>
  <si>
    <t>Description</t>
  </si>
  <si>
    <t>TOTAL</t>
  </si>
  <si>
    <t>Residential Third Party Revenue</t>
  </si>
  <si>
    <t>*Total</t>
  </si>
  <si>
    <t>Residential</t>
  </si>
  <si>
    <t>HWF</t>
  </si>
  <si>
    <t>Hazardous Waste Fee (King Co.)</t>
  </si>
  <si>
    <t>ADF</t>
  </si>
  <si>
    <t>Administrative Fee</t>
  </si>
  <si>
    <t>VRS</t>
  </si>
  <si>
    <t>Recycling Credits</t>
  </si>
  <si>
    <t>Charges not represented in price out tabs utilizing 'regular' tariff rates</t>
  </si>
  <si>
    <t>VMF</t>
  </si>
  <si>
    <t>CBB</t>
  </si>
  <si>
    <t>Extra - Can/Bag/Box</t>
  </si>
  <si>
    <t>EXY</t>
  </si>
  <si>
    <t>Extra - Extra Yard</t>
  </si>
  <si>
    <t>DRV</t>
  </si>
  <si>
    <t>Drive-in Service</t>
  </si>
  <si>
    <t>HRS</t>
  </si>
  <si>
    <t>Hours</t>
  </si>
  <si>
    <t>PUL</t>
  </si>
  <si>
    <t>Pull Out Charge</t>
  </si>
  <si>
    <t>ADM</t>
  </si>
  <si>
    <t>COP</t>
  </si>
  <si>
    <t>CPR</t>
  </si>
  <si>
    <t>ES9</t>
  </si>
  <si>
    <t>MIS</t>
  </si>
  <si>
    <t>OVS</t>
  </si>
  <si>
    <t>REM</t>
  </si>
  <si>
    <t>RES</t>
  </si>
  <si>
    <t>RPF</t>
  </si>
  <si>
    <t>RPS</t>
  </si>
  <si>
    <t>RTN</t>
  </si>
  <si>
    <t>TAX</t>
  </si>
  <si>
    <t>VAC</t>
  </si>
  <si>
    <t>DEL</t>
  </si>
  <si>
    <t>GAT</t>
  </si>
  <si>
    <t>Gate Fee</t>
  </si>
  <si>
    <t>HHG</t>
  </si>
  <si>
    <t>Household Goods / Items</t>
  </si>
  <si>
    <t>Total Revenue Per InfoPro SQL Query</t>
  </si>
  <si>
    <t>Commercial Third Party Revenue</t>
  </si>
  <si>
    <t>Commercial</t>
  </si>
  <si>
    <t>Commercial Recycle</t>
  </si>
  <si>
    <t>Hazardous Waste Fee</t>
  </si>
  <si>
    <t>DSP</t>
  </si>
  <si>
    <t>EVX</t>
  </si>
  <si>
    <t>FRX</t>
  </si>
  <si>
    <t>UNL</t>
  </si>
  <si>
    <t>WAS</t>
  </si>
  <si>
    <t>Roll-off / Industrial Third Party Revenue</t>
  </si>
  <si>
    <t>Roll-off / Industrial</t>
  </si>
  <si>
    <t>Garbage Disposal Pass Through</t>
  </si>
  <si>
    <t>IR</t>
  </si>
  <si>
    <t>Non Regulated Recycling (Container Type IR)</t>
  </si>
  <si>
    <t>"RO" Only:</t>
  </si>
  <si>
    <t>DRY</t>
  </si>
  <si>
    <t>DTC</t>
  </si>
  <si>
    <t>REL</t>
  </si>
  <si>
    <t>Industrial Regulated Diposal Tons</t>
  </si>
  <si>
    <t>King County Disposal Rate</t>
  </si>
  <si>
    <t>Regulated Rental Revenue Lookup</t>
  </si>
  <si>
    <t>Revenue District</t>
  </si>
  <si>
    <t>IND / COMM</t>
  </si>
  <si>
    <t>MF RCY</t>
  </si>
  <si>
    <t>Cont Size</t>
  </si>
  <si>
    <t>Cont Type</t>
  </si>
  <si>
    <t>Flag</t>
  </si>
  <si>
    <t>BB</t>
  </si>
  <si>
    <t>REN</t>
  </si>
  <si>
    <t>BL</t>
  </si>
  <si>
    <t>CA</t>
  </si>
  <si>
    <t>R19</t>
  </si>
  <si>
    <t>R32</t>
  </si>
  <si>
    <t>R60</t>
  </si>
  <si>
    <t>R90</t>
  </si>
  <si>
    <t>CN</t>
  </si>
  <si>
    <t>FL</t>
  </si>
  <si>
    <t>FR</t>
  </si>
  <si>
    <t>U</t>
  </si>
  <si>
    <t>RC</t>
  </si>
  <si>
    <t>Free RCY Cart</t>
  </si>
  <si>
    <t>RL</t>
  </si>
  <si>
    <t>RO</t>
  </si>
  <si>
    <t>SD</t>
  </si>
  <si>
    <t>YC</t>
  </si>
  <si>
    <t>RYW</t>
  </si>
  <si>
    <t>YW</t>
  </si>
  <si>
    <t>Regulated Delivery Revenue Lookup</t>
  </si>
  <si>
    <t>2018 Franchise Fees</t>
  </si>
  <si>
    <t>Commerical</t>
  </si>
  <si>
    <t>Industrial</t>
  </si>
  <si>
    <t>Residential Price Out</t>
  </si>
  <si>
    <t>Constants</t>
  </si>
  <si>
    <t>LG Calculation % Price Increases</t>
  </si>
  <si>
    <t>Weekly</t>
  </si>
  <si>
    <t>Garbage</t>
  </si>
  <si>
    <t>Every Other Week</t>
  </si>
  <si>
    <t>Recycling</t>
  </si>
  <si>
    <t>Monthly</t>
  </si>
  <si>
    <t>Sub-LOB</t>
  </si>
  <si>
    <t>Current</t>
  </si>
  <si>
    <t>Proposed</t>
  </si>
  <si>
    <t>Yardwaste</t>
  </si>
  <si>
    <t>Months / Yr</t>
  </si>
  <si>
    <t>Garbage Svc</t>
  </si>
  <si>
    <t>MSW Cont</t>
  </si>
  <si>
    <t>RCY Service</t>
  </si>
  <si>
    <t>% Variance</t>
  </si>
  <si>
    <t>YW Service</t>
  </si>
  <si>
    <t>Total Price Out Revenue</t>
  </si>
  <si>
    <t>YW Cont</t>
  </si>
  <si>
    <t>Item # 100 Residential Service</t>
  </si>
  <si>
    <t>Tariff</t>
  </si>
  <si>
    <t>Gross</t>
  </si>
  <si>
    <t>Annual</t>
  </si>
  <si>
    <t>Type Of Can / Container</t>
  </si>
  <si>
    <t>Service Type</t>
  </si>
  <si>
    <t>Service Frequency</t>
  </si>
  <si>
    <t>Current Rate</t>
  </si>
  <si>
    <t>Page #</t>
  </si>
  <si>
    <t>Customers</t>
  </si>
  <si>
    <t>Rates</t>
  </si>
  <si>
    <t>Ann'l Rev</t>
  </si>
  <si>
    <t>% Rate Inc.</t>
  </si>
  <si>
    <t>Appendix A</t>
  </si>
  <si>
    <t>20 Gallon Can</t>
  </si>
  <si>
    <t>1 Can</t>
  </si>
  <si>
    <t>2 Can</t>
  </si>
  <si>
    <t>3 Can</t>
  </si>
  <si>
    <t>4 Can</t>
  </si>
  <si>
    <t>5 Can</t>
  </si>
  <si>
    <t>6 Can</t>
  </si>
  <si>
    <t>32 Gal Toter</t>
  </si>
  <si>
    <t>64 Gal Toter</t>
  </si>
  <si>
    <t>96 Gal Toter</t>
  </si>
  <si>
    <t>1 Can Monthly</t>
  </si>
  <si>
    <t>Recycle 96 Gal Toter</t>
  </si>
  <si>
    <t>Recycle</t>
  </si>
  <si>
    <t xml:space="preserve">Recycle Only </t>
  </si>
  <si>
    <t>Yardwaste 96 Gal Toter</t>
  </si>
  <si>
    <t>Yardwaste Only</t>
  </si>
  <si>
    <t>20 Gallon Can Rental</t>
  </si>
  <si>
    <t>Container Rental</t>
  </si>
  <si>
    <t>1 Can Rental</t>
  </si>
  <si>
    <t>2 Can Rental</t>
  </si>
  <si>
    <t>3 Can Rental</t>
  </si>
  <si>
    <t>4 Can Rental</t>
  </si>
  <si>
    <t>5 Can Rental</t>
  </si>
  <si>
    <t>6 Can Rental</t>
  </si>
  <si>
    <t>32 Gal Toter Rental</t>
  </si>
  <si>
    <t>64 Gal Toter Rental</t>
  </si>
  <si>
    <t>96 Gal Toter Rental</t>
  </si>
  <si>
    <t>Yardwaste Only Rental</t>
  </si>
  <si>
    <t>32 Gal Can</t>
  </si>
  <si>
    <t>Extra</t>
  </si>
  <si>
    <t>Per Pickup</t>
  </si>
  <si>
    <t>Bag</t>
  </si>
  <si>
    <t>Appendix B</t>
  </si>
  <si>
    <t>Yardwaste 64 Gal Toter</t>
  </si>
  <si>
    <t>Yardwaste Only (64 Gal)</t>
  </si>
  <si>
    <t>Yardwaste Only (96 Gal)</t>
  </si>
  <si>
    <t xml:space="preserve">10 Gal Can </t>
  </si>
  <si>
    <t>20 Gal Can</t>
  </si>
  <si>
    <t>10 Gal Can Rental</t>
  </si>
  <si>
    <t>20 Gal Can Rental</t>
  </si>
  <si>
    <t xml:space="preserve">32 Gal Can </t>
  </si>
  <si>
    <t xml:space="preserve">Total Revenue from company system </t>
  </si>
  <si>
    <t>Regulated</t>
  </si>
  <si>
    <r>
      <t xml:space="preserve">Fiorito - Customer Count Allocation - </t>
    </r>
    <r>
      <rPr>
        <sz val="11"/>
        <color rgb="FF7030A0"/>
        <rFont val="Calibri"/>
        <family val="2"/>
      </rPr>
      <t>Staff Edits in Purple</t>
    </r>
  </si>
  <si>
    <t>Residential MSW Customers</t>
  </si>
  <si>
    <t>District</t>
  </si>
  <si>
    <t>Code</t>
  </si>
  <si>
    <t>Un-Regulated</t>
  </si>
  <si>
    <t>Auburn</t>
  </si>
  <si>
    <t>Black Diamond</t>
  </si>
  <si>
    <t>R</t>
  </si>
  <si>
    <t>Regulated Garbage</t>
  </si>
  <si>
    <t>County</t>
  </si>
  <si>
    <t>2 &amp; 31</t>
  </si>
  <si>
    <t>Regulated Recycling</t>
  </si>
  <si>
    <t>Covington</t>
  </si>
  <si>
    <t>Regulated Yardwaste</t>
  </si>
  <si>
    <t>Kent/Panther Lake</t>
  </si>
  <si>
    <t>19, 35, 42, 92, 95, 99</t>
  </si>
  <si>
    <t>Regulated MF Recycling</t>
  </si>
  <si>
    <t>Renton</t>
  </si>
  <si>
    <t>check</t>
  </si>
  <si>
    <t>Maple Valley</t>
  </si>
  <si>
    <t>Total Residential MSW Customers</t>
  </si>
  <si>
    <t xml:space="preserve">&lt;==== Total MSW counts </t>
  </si>
  <si>
    <t>Residential Yardwaste Customers</t>
  </si>
  <si>
    <t>Total Yardwaste Customers</t>
  </si>
  <si>
    <t xml:space="preserve">&lt;==== Total yardwaste counts </t>
  </si>
  <si>
    <t>Recycle Customers</t>
  </si>
  <si>
    <t>Total Recycle Customers</t>
  </si>
  <si>
    <t xml:space="preserve">&lt;==== Total Recycle counts </t>
  </si>
  <si>
    <t>Multi-Family MSW Customers</t>
  </si>
  <si>
    <t>Total Multi-Family MSW Customers</t>
  </si>
  <si>
    <t xml:space="preserve">&lt;==== Total MF MSW counts </t>
  </si>
  <si>
    <t>Multi-Family Yardwaste Customers</t>
  </si>
  <si>
    <t>Total MF Yardwaste Customers</t>
  </si>
  <si>
    <t xml:space="preserve">&lt;==== Total MF yardwaste counts </t>
  </si>
  <si>
    <t>Multi-Family Recycle Customers</t>
  </si>
  <si>
    <t>Total MF Recycle Customers</t>
  </si>
  <si>
    <t xml:space="preserve">&lt;==== Total MF Recycle counts </t>
  </si>
  <si>
    <t>Commercial MSW Customers</t>
  </si>
  <si>
    <t>Total Commercial MSW Customers</t>
  </si>
  <si>
    <t xml:space="preserve">&lt;==== Total COMM MSW counts </t>
  </si>
  <si>
    <t>Commercial Yardwaste Customers</t>
  </si>
  <si>
    <t>Total COMM Yardwaste Customers</t>
  </si>
  <si>
    <t xml:space="preserve">&lt;==== Total COMM yardwaste counts </t>
  </si>
  <si>
    <t xml:space="preserve">Regulated allocation based on customers </t>
  </si>
  <si>
    <t>Commercial Recycle Customers</t>
  </si>
  <si>
    <t>We do not regulate commercial recycling customers.</t>
  </si>
  <si>
    <t>Out of Area</t>
  </si>
  <si>
    <t>Total COMM Recycle Customers</t>
  </si>
  <si>
    <t xml:space="preserve">&lt;==== Total COMM Recycle counts </t>
  </si>
  <si>
    <t>Commercial RCY</t>
  </si>
  <si>
    <t>Residential MSW</t>
  </si>
  <si>
    <t>Residential RCY</t>
  </si>
  <si>
    <t>MSW</t>
  </si>
  <si>
    <t>Non Regulated</t>
  </si>
  <si>
    <t>% of Regulated</t>
  </si>
  <si>
    <t>% of Non Regulated</t>
  </si>
  <si>
    <t>SLOB % of all Reg'd Cont.</t>
  </si>
  <si>
    <t>Reg'd % of all Cont.</t>
  </si>
  <si>
    <t>Disposal Summary Report</t>
  </si>
  <si>
    <t>LOB</t>
  </si>
  <si>
    <t>Matrl</t>
  </si>
  <si>
    <t>TONNAGE</t>
  </si>
  <si>
    <t>Per GL</t>
  </si>
  <si>
    <t>Roll-off / Industrial garbage</t>
  </si>
  <si>
    <t>Roll-off / Industrial RCY</t>
  </si>
  <si>
    <t>IC Recycle Tons</t>
  </si>
  <si>
    <t>Commercial Garbage</t>
  </si>
  <si>
    <t>I</t>
  </si>
  <si>
    <t>Unregulated Garbage</t>
  </si>
  <si>
    <t>RCY</t>
  </si>
  <si>
    <t>Regulated RCY (MF)</t>
  </si>
  <si>
    <t>Unregulated RCY / COGS</t>
  </si>
  <si>
    <t>Variance to GL</t>
  </si>
  <si>
    <t>Regulated Pass Thru Disposal Tons</t>
  </si>
  <si>
    <t>Unregulated Pass Thru Disposal Tons</t>
  </si>
  <si>
    <t>C</t>
  </si>
  <si>
    <t>Unregulated Yardwaste</t>
  </si>
  <si>
    <t>Regulated RCY</t>
  </si>
  <si>
    <t>Unregulated RCY</t>
  </si>
  <si>
    <t>Total Garbage</t>
  </si>
  <si>
    <t>Total Recycling</t>
  </si>
  <si>
    <t>Total Yardwaste</t>
  </si>
  <si>
    <t xml:space="preserve">Total Disposal/COGS Tons </t>
  </si>
  <si>
    <t>PRICE</t>
  </si>
  <si>
    <t>Regulated Pass Thru Disposal Rate</t>
  </si>
  <si>
    <t>Unregulated Pass Thru Disposal Rate</t>
  </si>
  <si>
    <t>COST</t>
  </si>
  <si>
    <t>Disposal Expense per GL</t>
  </si>
  <si>
    <t>COGS Expense per GL</t>
  </si>
  <si>
    <t>Calculated:</t>
  </si>
  <si>
    <t>calculated</t>
  </si>
  <si>
    <t>GL</t>
  </si>
  <si>
    <t>Var</t>
  </si>
  <si>
    <t>Regulated Pass Thru Disposal $</t>
  </si>
  <si>
    <t>Unregulated Pass Thru Disposal $</t>
  </si>
  <si>
    <t>TOTAL REGULATED DISP COST</t>
  </si>
  <si>
    <t>TOTAL CALC'D DISP COST</t>
  </si>
  <si>
    <t>Non-Regulated</t>
  </si>
  <si>
    <t>INTERCOMPANY ANALYSIS</t>
  </si>
  <si>
    <t>I/C Disposal Cost per GL</t>
  </si>
  <si>
    <t>Disp Code 1</t>
  </si>
  <si>
    <t>Disp Code 2</t>
  </si>
  <si>
    <t>Disp Code 3</t>
  </si>
  <si>
    <t>Disp Code 4</t>
  </si>
  <si>
    <t>Total Tons</t>
  </si>
  <si>
    <t>Rabanco MRF - Mixed Comm</t>
  </si>
  <si>
    <t>RRMX</t>
  </si>
  <si>
    <t>RRFC</t>
  </si>
  <si>
    <t>RRPS</t>
  </si>
  <si>
    <t>RRZ1</t>
  </si>
  <si>
    <t>Rabanco MRF - Commercial</t>
  </si>
  <si>
    <t>Com</t>
  </si>
  <si>
    <t>RRRC</t>
  </si>
  <si>
    <t>Rabanco MRF - Resi / MF</t>
  </si>
  <si>
    <t>RRGA</t>
  </si>
  <si>
    <t>BRMX</t>
  </si>
  <si>
    <t>BRZ1</t>
  </si>
  <si>
    <t>Black River</t>
  </si>
  <si>
    <t>RRAN</t>
  </si>
  <si>
    <t>RRCS</t>
  </si>
  <si>
    <t>RRIT</t>
  </si>
  <si>
    <t>RRCB</t>
  </si>
  <si>
    <t>3rd &amp; Lander - Cardboard</t>
  </si>
  <si>
    <t>RRBC</t>
  </si>
  <si>
    <t>RRSS</t>
  </si>
  <si>
    <t>RRVC</t>
  </si>
  <si>
    <t>City Contract Street Sweeping</t>
  </si>
  <si>
    <t>ANRE</t>
  </si>
  <si>
    <t>Other</t>
  </si>
  <si>
    <t>Rate</t>
  </si>
  <si>
    <t>Calculated Revenue</t>
  </si>
  <si>
    <t>$ Variance</t>
  </si>
  <si>
    <t>Regulated Tons</t>
  </si>
  <si>
    <t>Non-Regulated Tons</t>
  </si>
  <si>
    <t>NON Regulated</t>
  </si>
  <si>
    <t>(Multiple Items)</t>
  </si>
  <si>
    <t>Sum of Disposal Qty</t>
  </si>
  <si>
    <t>Total disposal tons</t>
  </si>
  <si>
    <t>Regulated tons</t>
  </si>
  <si>
    <t>Non Regulated tons</t>
  </si>
  <si>
    <t>Containers</t>
  </si>
  <si>
    <t>Commercial &amp; Multi-Family Price Out</t>
  </si>
  <si>
    <t>Multi-Family Recycling</t>
  </si>
  <si>
    <t>Prior MF RCY Rate</t>
  </si>
  <si>
    <t>Per Yard</t>
  </si>
  <si>
    <t>Total Revenue from Proforma</t>
  </si>
  <si>
    <t>MF RCY Scv</t>
  </si>
  <si>
    <t>MF RCY Cont</t>
  </si>
  <si>
    <t>Multifamily Recycling</t>
  </si>
  <si>
    <t>Currnet</t>
  </si>
  <si>
    <t>Container Service</t>
  </si>
  <si>
    <t>Compactor?</t>
  </si>
  <si>
    <t>On Call</t>
  </si>
  <si>
    <t>Perm / Temp?</t>
  </si>
  <si>
    <t>Compaction Rate</t>
  </si>
  <si>
    <t>Yards</t>
  </si>
  <si>
    <t>Pickups</t>
  </si>
  <si>
    <t>Annual Revenue</t>
  </si>
  <si>
    <t>Item# 240 Container Service</t>
  </si>
  <si>
    <t>Company Owned Container</t>
  </si>
  <si>
    <t>Non Compacted Material</t>
  </si>
  <si>
    <t>Permanent Service</t>
  </si>
  <si>
    <t>32 Gallon First Pickup</t>
  </si>
  <si>
    <t>N</t>
  </si>
  <si>
    <t>P</t>
  </si>
  <si>
    <t>64 Gallon First Pickup</t>
  </si>
  <si>
    <t>96 Gallon First Pickup</t>
  </si>
  <si>
    <t>1 Yard First Pickup</t>
  </si>
  <si>
    <t>1.5 Yard First Pickup</t>
  </si>
  <si>
    <t>2 Yard First Pickup</t>
  </si>
  <si>
    <t>3 Yard First Pickup</t>
  </si>
  <si>
    <t>4 Yard First Pickup</t>
  </si>
  <si>
    <t>6 Yard First Pickup</t>
  </si>
  <si>
    <t>8 Yard First Pickup</t>
  </si>
  <si>
    <t>32 Gallon Additional Pickup</t>
  </si>
  <si>
    <t>64 Gallon Additional Pickup</t>
  </si>
  <si>
    <t>96 Gallon Additional Pickup</t>
  </si>
  <si>
    <t>1 Yard Additional Pickup</t>
  </si>
  <si>
    <t>1.5 Yard Additional Pickup</t>
  </si>
  <si>
    <t>2 Yard Additional Pickup</t>
  </si>
  <si>
    <t>3 Yard Additional Pickup</t>
  </si>
  <si>
    <t>4 Yard Additional Pickup</t>
  </si>
  <si>
    <t>6 Yard Additional Pickup</t>
  </si>
  <si>
    <t>8 Yard Additional Pickup</t>
  </si>
  <si>
    <t>32 Gallon Special Pickup</t>
  </si>
  <si>
    <t>64 Gallon Special Pickup</t>
  </si>
  <si>
    <t>96 Gallon Special Pickup</t>
  </si>
  <si>
    <t>1 Yard Special Pickup</t>
  </si>
  <si>
    <t>1.5 Yard Special Pickup</t>
  </si>
  <si>
    <t>2 Yard Special Pickup</t>
  </si>
  <si>
    <t>3 Yard Special Pickup</t>
  </si>
  <si>
    <t>4 Yard Special Pickup</t>
  </si>
  <si>
    <t>6 Yard Special Pickup</t>
  </si>
  <si>
    <t>8 Yard Special Pickup</t>
  </si>
  <si>
    <t>32 Gallon Monthly Rent</t>
  </si>
  <si>
    <t>64 Gallon Monthly Rent</t>
  </si>
  <si>
    <t>96 Gallon Monthly Rent</t>
  </si>
  <si>
    <t>1 Yard Monthly Rent</t>
  </si>
  <si>
    <t>1.5 Yard Monthly Rent</t>
  </si>
  <si>
    <t>2 Yard Monthly Rent</t>
  </si>
  <si>
    <t>3 Yard Monthly Rent</t>
  </si>
  <si>
    <t>4 Yard Monthly Rent</t>
  </si>
  <si>
    <t>6 Yard Monthly Rent</t>
  </si>
  <si>
    <t>8 Yard Monthly Rent</t>
  </si>
  <si>
    <t>Temporary Service</t>
  </si>
  <si>
    <t>1 Yard Delivery</t>
  </si>
  <si>
    <t>1.5 Yard Delivery</t>
  </si>
  <si>
    <t>2 Yard Delivery</t>
  </si>
  <si>
    <t>3 Yard Delivery</t>
  </si>
  <si>
    <t>4 Yard Delivery</t>
  </si>
  <si>
    <t>6 Yard Delivery</t>
  </si>
  <si>
    <t>8 Yard Delivery</t>
  </si>
  <si>
    <t>1 Yard Pickup</t>
  </si>
  <si>
    <t>T</t>
  </si>
  <si>
    <t>1.5 Yard Pickup</t>
  </si>
  <si>
    <t>2 Yard Pickup</t>
  </si>
  <si>
    <t>3 Yard Pickup</t>
  </si>
  <si>
    <t>4 Yard Pickup</t>
  </si>
  <si>
    <t>6 Yard Pickup</t>
  </si>
  <si>
    <t>8 Yard Pickup</t>
  </si>
  <si>
    <t>1 Yard Rent/Calendar Day</t>
  </si>
  <si>
    <t>1.5 Yard Rent/Calendar Day</t>
  </si>
  <si>
    <t>2 Yard Rent/Calendar Day</t>
  </si>
  <si>
    <t>3 Yard Rent/Calendar Day</t>
  </si>
  <si>
    <t>4 Yard Rent/Calendar Day</t>
  </si>
  <si>
    <t>6 Yard Rent/Calendar Day</t>
  </si>
  <si>
    <t>8 Yard Rent/Calendar Day</t>
  </si>
  <si>
    <t>1 Yard Rent / Month</t>
  </si>
  <si>
    <t>1.5 Yard Rent / Month</t>
  </si>
  <si>
    <t>2 Yard Rent / Month</t>
  </si>
  <si>
    <t>3 Yard Rent / Month</t>
  </si>
  <si>
    <t>4 Yard Rent / Month</t>
  </si>
  <si>
    <t>6 Yard Rent / Month</t>
  </si>
  <si>
    <t>8 Yard Rent / Month</t>
  </si>
  <si>
    <t>Item# 245 Container Service</t>
  </si>
  <si>
    <t>Customer Owned Container</t>
  </si>
  <si>
    <t>Permanent Accounts</t>
  </si>
  <si>
    <t>Item# 255 Container Service</t>
  </si>
  <si>
    <t>Compacted Material</t>
  </si>
  <si>
    <t>1 Yard First Pickup (X 3.5)</t>
  </si>
  <si>
    <t>2 Yard First Pickup (X 3.5)</t>
  </si>
  <si>
    <t>3 Yard First Pickup (X 3.5)</t>
  </si>
  <si>
    <t>4 Yard First Pickup (X3.5)</t>
  </si>
  <si>
    <t>5 Yard First Pickup (X3.5)</t>
  </si>
  <si>
    <t>6 Yard First Pickup (X 3.5)</t>
  </si>
  <si>
    <t>1 Yard Add. Pickup (X3.5)</t>
  </si>
  <si>
    <t>2 Yard Add. Pickup (X3.5)</t>
  </si>
  <si>
    <t>3 Yard Add. Pickup (X3.5)</t>
  </si>
  <si>
    <t>4 Yard Add. Pickup (X3.5)</t>
  </si>
  <si>
    <t>5 Yard Add. Pickup (X3.5)</t>
  </si>
  <si>
    <t>6 Yard Add. Pickup (X3.5)</t>
  </si>
  <si>
    <t>1 Yard Special Pickup (X3.5)</t>
  </si>
  <si>
    <t>2 Yard Special Pickup (X3.5)</t>
  </si>
  <si>
    <t>3 Yard Special Pickup (X3.5)</t>
  </si>
  <si>
    <t>4 Yard Special Pickup (X3.5)</t>
  </si>
  <si>
    <t>5 Yard Special Pickup (X3.5)</t>
  </si>
  <si>
    <t>6 Yard Special Pickup (X3.5)</t>
  </si>
  <si>
    <t>1 Yard First Pickup (X5)</t>
  </si>
  <si>
    <t>2 Yard First Pickup (X5)</t>
  </si>
  <si>
    <t>3 Yard First Pickup (X5)</t>
  </si>
  <si>
    <t>4 Yard First Pickup (X5)</t>
  </si>
  <si>
    <t>5 Yard First Pickup (X5)</t>
  </si>
  <si>
    <t>6 Yard First Pickup (X5)</t>
  </si>
  <si>
    <t>1 Yard Add. Pickup (X5)</t>
  </si>
  <si>
    <t>2 Yard Add. Pickup (X5)</t>
  </si>
  <si>
    <t>3 Yard Add. Pickup (X5)</t>
  </si>
  <si>
    <t>4 Yard Add. Pickup (X5)</t>
  </si>
  <si>
    <t>5 Yard Add. Pickup (X5)</t>
  </si>
  <si>
    <t>6 Yard Add. Pickup (X5)</t>
  </si>
  <si>
    <t>1 Yard Special Pickup (X5)</t>
  </si>
  <si>
    <t>2 Yard Special Pickup (X5)</t>
  </si>
  <si>
    <t>3 Yard Special Pickup (X5)</t>
  </si>
  <si>
    <t>4 Yard Special Pickup (X5)</t>
  </si>
  <si>
    <t>5 Yard Special Pickup (X5)</t>
  </si>
  <si>
    <t>6 Yard Special Pickup (X5)</t>
  </si>
  <si>
    <t>Multi-Family</t>
  </si>
  <si>
    <t>Item # 105 - Multi Family Svc</t>
  </si>
  <si>
    <t>20 Gallon First Pickup</t>
  </si>
  <si>
    <t>Alternative to 32 Gal. - Blue Bag</t>
  </si>
  <si>
    <t>N/A</t>
  </si>
  <si>
    <t>20 Gallon Additional Pickup</t>
  </si>
  <si>
    <t>20 Gallon Special Pickup</t>
  </si>
  <si>
    <t>20 Gallon Rental</t>
  </si>
  <si>
    <t>32 Gallon Rental</t>
  </si>
  <si>
    <t>64 Gallon Rental</t>
  </si>
  <si>
    <t>96 Gallon Rental</t>
  </si>
  <si>
    <t>1 Yard Rental</t>
  </si>
  <si>
    <t>1.5 Yard Rental</t>
  </si>
  <si>
    <t>2 Yard Rental</t>
  </si>
  <si>
    <t>3 Yard Rental</t>
  </si>
  <si>
    <t>4 Yard Rental</t>
  </si>
  <si>
    <t>6 Yard Rental</t>
  </si>
  <si>
    <t>8 Yard Rental</t>
  </si>
  <si>
    <t>Temporary Accounts</t>
  </si>
  <si>
    <t>1 Yard Initial Delivery</t>
  </si>
  <si>
    <t>1.5 Yard Initial Delivery</t>
  </si>
  <si>
    <t>2 Yard Initial Delivery</t>
  </si>
  <si>
    <t>3 Yard Initial Delivery</t>
  </si>
  <si>
    <t>4 Yard Initial Delivery</t>
  </si>
  <si>
    <t>6 Yard Initial Delivery</t>
  </si>
  <si>
    <t>8 Yard Initial Delivery</t>
  </si>
  <si>
    <t>1 Yard Rent Per Day</t>
  </si>
  <si>
    <t>1.5 Yard Rent Per Day</t>
  </si>
  <si>
    <t>2 Yard Rent Per Day</t>
  </si>
  <si>
    <t>3 Yard Rent Per Day</t>
  </si>
  <si>
    <t>4 Yard Rent Per Day</t>
  </si>
  <si>
    <t>6 Yard Rent Per Day</t>
  </si>
  <si>
    <t>8 Yard Rent Per Day</t>
  </si>
  <si>
    <t>1 Yard Rent Per month</t>
  </si>
  <si>
    <t>1.5 Yard Rent Per Month</t>
  </si>
  <si>
    <t>2 Yard Rent Per Month</t>
  </si>
  <si>
    <t>3 Yard Rent Per Month</t>
  </si>
  <si>
    <t>4 Yard Rent Per Month</t>
  </si>
  <si>
    <t>6 Yard Rent Per Month</t>
  </si>
  <si>
    <t>8 Yard Rent Per Month</t>
  </si>
  <si>
    <t>Item # 106 MF Compacted Container Service</t>
  </si>
  <si>
    <t>Roll-off / Industrial &amp; Multi-Family Price Out</t>
  </si>
  <si>
    <t>Hauls</t>
  </si>
  <si>
    <t>Item# 260 Drop Box Service</t>
  </si>
  <si>
    <t>Compact Material</t>
  </si>
  <si>
    <t>Company Owned Cont.</t>
  </si>
  <si>
    <t>10 Yard First Pickup</t>
  </si>
  <si>
    <t>15 Yard First Pickup</t>
  </si>
  <si>
    <t>20 Yard First Pickup</t>
  </si>
  <si>
    <t>25 Yard First Pickup</t>
  </si>
  <si>
    <t>30 Yard First Pickup</t>
  </si>
  <si>
    <t>35 Yard First Pickup</t>
  </si>
  <si>
    <t>40 Yard First Pickup</t>
  </si>
  <si>
    <t>10 Yard Additional Pickup</t>
  </si>
  <si>
    <t>15 Yard Additional Pickup</t>
  </si>
  <si>
    <t>20 Yard Additional Pickup</t>
  </si>
  <si>
    <t>25 Yard Additional Pickup</t>
  </si>
  <si>
    <t>30 Yard Additional Pickup</t>
  </si>
  <si>
    <t>35 Yard Additional Pickup</t>
  </si>
  <si>
    <t>40 Yard Additional Pickup</t>
  </si>
  <si>
    <t>10 Yard Special Pickup</t>
  </si>
  <si>
    <t>15 Yard Special Pickup</t>
  </si>
  <si>
    <t>20 Yard Special Pickup</t>
  </si>
  <si>
    <t>25 Yard Special Pickup</t>
  </si>
  <si>
    <t>30 Yard Special Pickup</t>
  </si>
  <si>
    <t>35 Yard Special Pickup</t>
  </si>
  <si>
    <t>40 Yard Special Pickup</t>
  </si>
  <si>
    <t>10 Yard Monthly Rent</t>
  </si>
  <si>
    <t>15 Yard Monthly Rent</t>
  </si>
  <si>
    <t>20 Yard Monthly Rent</t>
  </si>
  <si>
    <t>25 Yard Monthly Rent</t>
  </si>
  <si>
    <t>30 Yard Monthly Rent</t>
  </si>
  <si>
    <t>35 Yard Monthly Rent</t>
  </si>
  <si>
    <t>40 Yard Monthly Rent</t>
  </si>
  <si>
    <t>10 Yard Delivery</t>
  </si>
  <si>
    <t>15 Yard Delivery</t>
  </si>
  <si>
    <t>20 Yard Delivery</t>
  </si>
  <si>
    <t>25 Yard Delivery</t>
  </si>
  <si>
    <t>30 Yard Delivery</t>
  </si>
  <si>
    <t>35 Yard Delivery</t>
  </si>
  <si>
    <t>40 Yard Delivery</t>
  </si>
  <si>
    <t>10 Yard Pickup</t>
  </si>
  <si>
    <t>15 Yard Pickup</t>
  </si>
  <si>
    <t>20 Yard Pickup</t>
  </si>
  <si>
    <t>25 Yard Pickup</t>
  </si>
  <si>
    <t>30 Yard Pickup</t>
  </si>
  <si>
    <t>35 Yard Pickup</t>
  </si>
  <si>
    <t>40 Yard Pickup</t>
  </si>
  <si>
    <t>10 Yard Rent/Calendar Day</t>
  </si>
  <si>
    <t>15 Yard Rent/Calendar Day</t>
  </si>
  <si>
    <t>20 Yard Rent/Calendar Day</t>
  </si>
  <si>
    <t>25 Yard Rent/Calendar Day</t>
  </si>
  <si>
    <t>30 Yard Rent/Calendar Day</t>
  </si>
  <si>
    <t>35 Yard Rent/Calendar Day</t>
  </si>
  <si>
    <t>40 Yard Rent/Calendar Day</t>
  </si>
  <si>
    <t>Item# 275 Drop Box Service</t>
  </si>
  <si>
    <t>Customer Owned Cont.</t>
  </si>
  <si>
    <t>10 Yard First Pickup (3.5x)</t>
  </si>
  <si>
    <t>15 Yard First Pickup (3.5x)</t>
  </si>
  <si>
    <t>20 Yard First Pickup (3.5x)</t>
  </si>
  <si>
    <t>25 Yard First Pickup (3.5x)</t>
  </si>
  <si>
    <t>30 Yard First Pickup (3.5x)</t>
  </si>
  <si>
    <t>35 Yard First Pickup (3.5x)</t>
  </si>
  <si>
    <t>40 Yard First Pickup (3.5x)</t>
  </si>
  <si>
    <t>10 Yard Additional Pickup (3.5x)</t>
  </si>
  <si>
    <t>15 Yard Additional Pickup (3.5x)</t>
  </si>
  <si>
    <t>20 Yard Additional Pickup (3.5x)</t>
  </si>
  <si>
    <t>25 Yard Additional Pickup (3.5x)</t>
  </si>
  <si>
    <t>30 Yard Additional Pickup (3.5x)</t>
  </si>
  <si>
    <t>35 Yard Additional Pickup (3.5x)</t>
  </si>
  <si>
    <t>40 Yard Additional Pickup (3.5x)</t>
  </si>
  <si>
    <t>Miles</t>
  </si>
  <si>
    <t>43 &amp; 44</t>
  </si>
  <si>
    <t>Item # 107 - MF Drop Box Service</t>
  </si>
  <si>
    <t>Item # 110 - MF Drop Box Service</t>
  </si>
  <si>
    <t>Customer Owned Containers</t>
  </si>
  <si>
    <t>Annual MF RCY Yards</t>
  </si>
  <si>
    <t>Rabanco Fiorito</t>
  </si>
  <si>
    <t xml:space="preserve">Printout of company revenue. For support see company workbook. </t>
  </si>
  <si>
    <t>Total Customer Count</t>
  </si>
  <si>
    <t>Total Garbage Customers</t>
  </si>
  <si>
    <t>Total Recycling Customers</t>
  </si>
  <si>
    <t>Total MF Recycling Customers</t>
  </si>
  <si>
    <t>YW Only</t>
  </si>
  <si>
    <t>disposal increase</t>
  </si>
  <si>
    <t>New Rate</t>
  </si>
  <si>
    <t>new rate w/ B&amp;O</t>
  </si>
  <si>
    <t>current rate</t>
  </si>
  <si>
    <t>New rate</t>
  </si>
  <si>
    <t>increase per ton</t>
  </si>
  <si>
    <t>regulated tons</t>
  </si>
  <si>
    <t>Revenue Requirement</t>
  </si>
  <si>
    <t>increase per month per customer</t>
  </si>
  <si>
    <t>Rental not subject to disposal increase or Service B&amp;O increase.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</si>
</sst>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_(&quot;$&quot;* #,##0_);_(&quot;$&quot;* \(#,##0\);_(&quot;$&quot;* &quot;-&quot;??_);_(@_)"/>
    <numFmt numFmtId="167" formatCode="0.0%"/>
    <numFmt numFmtId="168" formatCode="General_)"/>
    <numFmt numFmtId="169" formatCode="0.000"/>
    <numFmt numFmtId="170" formatCode="[$-409]mmm\-yy;@"/>
    <numFmt numFmtId="171" formatCode="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7030A0"/>
      <name val="Calibri"/>
      <family val="2"/>
    </font>
    <font>
      <b/>
      <u/>
      <sz val="10"/>
      <name val="Arial"/>
      <family val="2"/>
    </font>
    <font>
      <sz val="12"/>
      <name val="Helv"/>
    </font>
    <font>
      <i/>
      <sz val="9"/>
      <color rgb="FF7030A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SWISS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9"/>
      <color theme="0" tint="-0.499984740745262"/>
      <name val="Calibri"/>
      <family val="2"/>
      <scheme val="minor"/>
    </font>
    <font>
      <sz val="11"/>
      <color rgb="FF00B05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0" fontId="3" fillId="2" borderId="3" applyNumberFormat="0" applyFont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4" applyNumberFormat="0" applyFont="0" applyAlignment="0" applyProtection="0"/>
    <xf numFmtId="0" fontId="6" fillId="0" borderId="0"/>
    <xf numFmtId="0" fontId="6" fillId="3" borderId="4" applyNumberFormat="0" applyFon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3" borderId="4" applyNumberFormat="0" applyFont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4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12" borderId="0"/>
    <xf numFmtId="168" fontId="22" fillId="0" borderId="0"/>
    <xf numFmtId="0" fontId="17" fillId="8" borderId="0" applyNumberFormat="0" applyBorder="0" applyAlignment="0" applyProtection="0"/>
    <xf numFmtId="41" fontId="30" fillId="13" borderId="0">
      <alignment horizontal="left"/>
    </xf>
    <xf numFmtId="10" fontId="30" fillId="13" borderId="0"/>
    <xf numFmtId="9" fontId="22" fillId="0" borderId="0" applyFont="0" applyFill="0" applyBorder="0" applyAlignment="0" applyProtection="0"/>
    <xf numFmtId="0" fontId="31" fillId="3" borderId="4" applyNumberFormat="0" applyFont="0" applyAlignment="0" applyProtection="0"/>
    <xf numFmtId="0" fontId="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416">
    <xf numFmtId="0" fontId="0" fillId="0" borderId="0" xfId="0"/>
    <xf numFmtId="164" fontId="0" fillId="0" borderId="0" xfId="1" applyNumberFormat="1" applyFont="1"/>
    <xf numFmtId="0" fontId="4" fillId="0" borderId="0" xfId="0" applyFont="1"/>
    <xf numFmtId="0" fontId="8" fillId="0" borderId="0" xfId="6" applyFont="1"/>
    <xf numFmtId="0" fontId="9" fillId="0" borderId="0" xfId="6" applyFont="1"/>
    <xf numFmtId="0" fontId="7" fillId="0" borderId="1" xfId="6" applyFont="1" applyBorder="1" applyAlignment="1">
      <alignment horizontal="center"/>
    </xf>
    <xf numFmtId="0" fontId="7" fillId="0" borderId="1" xfId="6" applyFont="1" applyBorder="1" applyAlignment="1">
      <alignment horizontal="left"/>
    </xf>
    <xf numFmtId="165" fontId="7" fillId="3" borderId="6" xfId="7" applyNumberFormat="1" applyFont="1" applyBorder="1" applyAlignment="1">
      <alignment horizontal="center"/>
    </xf>
    <xf numFmtId="165" fontId="7" fillId="0" borderId="1" xfId="6" applyNumberFormat="1" applyFont="1" applyBorder="1" applyAlignment="1">
      <alignment horizontal="center"/>
    </xf>
    <xf numFmtId="0" fontId="7" fillId="0" borderId="0" xfId="6" applyFont="1"/>
    <xf numFmtId="0" fontId="10" fillId="0" borderId="0" xfId="6" applyFont="1"/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left"/>
    </xf>
    <xf numFmtId="0" fontId="12" fillId="0" borderId="0" xfId="6" applyFont="1" applyAlignment="1">
      <alignment horizontal="center"/>
    </xf>
    <xf numFmtId="0" fontId="13" fillId="0" borderId="0" xfId="6" applyFont="1" applyAlignment="1">
      <alignment horizontal="center"/>
    </xf>
    <xf numFmtId="0" fontId="14" fillId="0" borderId="0" xfId="6" applyFont="1" applyAlignment="1">
      <alignment horizontal="center"/>
    </xf>
    <xf numFmtId="0" fontId="8" fillId="3" borderId="4" xfId="7" applyFont="1" applyAlignment="1">
      <alignment horizontal="center"/>
    </xf>
    <xf numFmtId="0" fontId="8" fillId="0" borderId="0" xfId="6" applyFont="1" applyAlignment="1">
      <alignment horizontal="left"/>
    </xf>
    <xf numFmtId="164" fontId="8" fillId="0" borderId="0" xfId="8" applyNumberFormat="1" applyFont="1" applyAlignment="1">
      <alignment horizontal="left"/>
    </xf>
    <xf numFmtId="164" fontId="7" fillId="0" borderId="0" xfId="6" applyNumberFormat="1" applyFont="1" applyAlignment="1">
      <alignment horizontal="left"/>
    </xf>
    <xf numFmtId="0" fontId="8" fillId="0" borderId="0" xfId="6" applyFont="1" applyAlignment="1">
      <alignment horizontal="center"/>
    </xf>
    <xf numFmtId="164" fontId="8" fillId="0" borderId="2" xfId="8" applyNumberFormat="1" applyFont="1" applyBorder="1" applyAlignment="1">
      <alignment horizontal="left"/>
    </xf>
    <xf numFmtId="0" fontId="8" fillId="0" borderId="2" xfId="6" applyFont="1" applyBorder="1" applyAlignment="1">
      <alignment horizontal="center"/>
    </xf>
    <xf numFmtId="0" fontId="8" fillId="0" borderId="2" xfId="6" applyFont="1" applyBorder="1" applyAlignment="1">
      <alignment horizontal="left"/>
    </xf>
    <xf numFmtId="164" fontId="7" fillId="0" borderId="2" xfId="8" applyNumberFormat="1" applyFont="1" applyBorder="1" applyAlignment="1">
      <alignment horizontal="left"/>
    </xf>
    <xf numFmtId="0" fontId="7" fillId="0" borderId="0" xfId="6" applyFont="1" applyAlignment="1">
      <alignment horizontal="left"/>
    </xf>
    <xf numFmtId="164" fontId="8" fillId="0" borderId="0" xfId="6" applyNumberFormat="1" applyFont="1" applyAlignment="1">
      <alignment horizontal="left"/>
    </xf>
    <xf numFmtId="164" fontId="7" fillId="0" borderId="0" xfId="8" applyNumberFormat="1" applyFont="1" applyAlignment="1">
      <alignment horizontal="left"/>
    </xf>
    <xf numFmtId="164" fontId="9" fillId="0" borderId="0" xfId="6" applyNumberFormat="1" applyFont="1"/>
    <xf numFmtId="0" fontId="15" fillId="0" borderId="0" xfId="6" applyFont="1" applyAlignment="1">
      <alignment horizontal="center"/>
    </xf>
    <xf numFmtId="164" fontId="8" fillId="0" borderId="0" xfId="6" applyNumberFormat="1" applyFont="1"/>
    <xf numFmtId="164" fontId="7" fillId="0" borderId="2" xfId="6" applyNumberFormat="1" applyFont="1" applyBorder="1" applyAlignment="1">
      <alignment horizontal="left"/>
    </xf>
    <xf numFmtId="44" fontId="8" fillId="0" borderId="0" xfId="6" applyNumberFormat="1" applyFont="1" applyAlignment="1">
      <alignment horizontal="left"/>
    </xf>
    <xf numFmtId="164" fontId="8" fillId="0" borderId="0" xfId="8" applyNumberFormat="1" applyFont="1" applyFill="1" applyAlignment="1">
      <alignment horizontal="left"/>
    </xf>
    <xf numFmtId="44" fontId="5" fillId="3" borderId="4" xfId="9" applyFont="1" applyFill="1" applyBorder="1" applyAlignment="1">
      <alignment horizontal="center"/>
    </xf>
    <xf numFmtId="166" fontId="8" fillId="0" borderId="0" xfId="6" applyNumberFormat="1" applyFont="1" applyAlignment="1">
      <alignment horizontal="left"/>
    </xf>
    <xf numFmtId="0" fontId="14" fillId="0" borderId="0" xfId="6" applyFont="1" applyAlignment="1">
      <alignment horizontal="left"/>
    </xf>
    <xf numFmtId="167" fontId="14" fillId="0" borderId="0" xfId="10" applyNumberFormat="1" applyFont="1" applyAlignment="1">
      <alignment horizontal="right"/>
    </xf>
    <xf numFmtId="167" fontId="14" fillId="0" borderId="0" xfId="6" applyNumberFormat="1" applyFont="1" applyAlignment="1">
      <alignment horizontal="right"/>
    </xf>
    <xf numFmtId="0" fontId="14" fillId="0" borderId="0" xfId="6" applyFont="1" applyAlignment="1">
      <alignment horizontal="right"/>
    </xf>
    <xf numFmtId="0" fontId="16" fillId="0" borderId="0" xfId="6" applyFont="1"/>
    <xf numFmtId="0" fontId="14" fillId="0" borderId="0" xfId="6" applyFont="1"/>
    <xf numFmtId="0" fontId="7" fillId="0" borderId="0" xfId="6" applyFont="1" applyAlignment="1">
      <alignment horizontal="center"/>
    </xf>
    <xf numFmtId="0" fontId="8" fillId="0" borderId="7" xfId="6" applyFont="1" applyBorder="1" applyAlignment="1">
      <alignment horizontal="left"/>
    </xf>
    <xf numFmtId="0" fontId="8" fillId="0" borderId="8" xfId="6" applyFont="1" applyBorder="1" applyAlignment="1">
      <alignment horizontal="center"/>
    </xf>
    <xf numFmtId="0" fontId="8" fillId="0" borderId="8" xfId="6" applyFont="1" applyBorder="1" applyAlignment="1">
      <alignment horizontal="left"/>
    </xf>
    <xf numFmtId="0" fontId="7" fillId="0" borderId="8" xfId="6" applyFont="1" applyBorder="1" applyAlignment="1">
      <alignment horizontal="center"/>
    </xf>
    <xf numFmtId="0" fontId="7" fillId="0" borderId="11" xfId="6" applyFont="1" applyBorder="1" applyAlignment="1">
      <alignment horizontal="center"/>
    </xf>
    <xf numFmtId="0" fontId="7" fillId="0" borderId="2" xfId="6" applyFont="1" applyBorder="1" applyAlignment="1">
      <alignment horizontal="center"/>
    </xf>
    <xf numFmtId="0" fontId="7" fillId="0" borderId="0" xfId="6" applyFont="1" applyBorder="1"/>
    <xf numFmtId="0" fontId="7" fillId="0" borderId="12" xfId="6" applyFont="1" applyBorder="1" applyAlignment="1">
      <alignment horizontal="center"/>
    </xf>
    <xf numFmtId="0" fontId="8" fillId="0" borderId="13" xfId="6" applyFont="1" applyBorder="1" applyAlignment="1">
      <alignment horizontal="center"/>
    </xf>
    <xf numFmtId="0" fontId="8" fillId="0" borderId="0" xfId="6" applyFont="1" applyBorder="1" applyAlignment="1">
      <alignment horizontal="center"/>
    </xf>
    <xf numFmtId="0" fontId="8" fillId="0" borderId="0" xfId="6" applyFont="1" applyBorder="1" applyAlignment="1">
      <alignment horizontal="left"/>
    </xf>
    <xf numFmtId="0" fontId="8" fillId="2" borderId="14" xfId="2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0" fontId="8" fillId="0" borderId="0" xfId="6" applyFont="1" applyBorder="1" applyAlignment="1"/>
    <xf numFmtId="164" fontId="8" fillId="4" borderId="0" xfId="1" applyNumberFormat="1" applyFont="1" applyFill="1" applyBorder="1" applyAlignment="1">
      <alignment horizontal="center"/>
    </xf>
    <xf numFmtId="0" fontId="8" fillId="3" borderId="4" xfId="11" applyFont="1" applyBorder="1" applyAlignment="1">
      <alignment horizontal="center"/>
    </xf>
    <xf numFmtId="164" fontId="8" fillId="4" borderId="15" xfId="1" applyNumberFormat="1" applyFont="1" applyFill="1" applyBorder="1" applyAlignment="1">
      <alignment horizontal="center"/>
    </xf>
    <xf numFmtId="0" fontId="8" fillId="2" borderId="3" xfId="2" applyFont="1" applyBorder="1" applyAlignment="1">
      <alignment horizontal="center"/>
    </xf>
    <xf numFmtId="0" fontId="8" fillId="0" borderId="16" xfId="6" applyFont="1" applyBorder="1" applyAlignment="1">
      <alignment horizontal="center"/>
    </xf>
    <xf numFmtId="0" fontId="8" fillId="0" borderId="5" xfId="6" applyFont="1" applyBorder="1" applyAlignment="1">
      <alignment horizontal="center"/>
    </xf>
    <xf numFmtId="0" fontId="8" fillId="0" borderId="5" xfId="6" applyFont="1" applyBorder="1" applyAlignment="1">
      <alignment horizontal="left"/>
    </xf>
    <xf numFmtId="0" fontId="8" fillId="2" borderId="17" xfId="2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66" fontId="8" fillId="0" borderId="8" xfId="3" applyNumberFormat="1" applyFont="1" applyBorder="1" applyAlignment="1">
      <alignment horizontal="center"/>
    </xf>
    <xf numFmtId="166" fontId="7" fillId="0" borderId="19" xfId="3" applyNumberFormat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166" fontId="8" fillId="0" borderId="0" xfId="3" applyNumberFormat="1" applyFont="1" applyBorder="1" applyAlignment="1">
      <alignment horizontal="center"/>
    </xf>
    <xf numFmtId="166" fontId="7" fillId="0" borderId="15" xfId="3" applyNumberFormat="1" applyFont="1" applyBorder="1" applyAlignment="1">
      <alignment horizontal="center"/>
    </xf>
    <xf numFmtId="0" fontId="0" fillId="0" borderId="16" xfId="0" applyBorder="1"/>
    <xf numFmtId="0" fontId="0" fillId="0" borderId="5" xfId="0" applyBorder="1"/>
    <xf numFmtId="166" fontId="8" fillId="0" borderId="5" xfId="3" applyNumberFormat="1" applyFont="1" applyBorder="1" applyAlignment="1">
      <alignment horizontal="center"/>
    </xf>
    <xf numFmtId="166" fontId="7" fillId="0" borderId="18" xfId="3" applyNumberFormat="1" applyFont="1" applyBorder="1" applyAlignment="1">
      <alignment horizontal="center"/>
    </xf>
    <xf numFmtId="44" fontId="8" fillId="2" borderId="3" xfId="2" applyNumberFormat="1" applyFont="1" applyAlignment="1" applyProtection="1">
      <alignment horizontal="center"/>
    </xf>
    <xf numFmtId="168" fontId="8" fillId="2" borderId="3" xfId="2" applyNumberFormat="1" applyFont="1" applyAlignment="1">
      <alignment horizontal="center"/>
    </xf>
    <xf numFmtId="164" fontId="8" fillId="2" borderId="3" xfId="1" applyNumberFormat="1" applyFont="1" applyFill="1" applyBorder="1" applyAlignment="1">
      <alignment horizontal="center"/>
    </xf>
    <xf numFmtId="0" fontId="8" fillId="0" borderId="0" xfId="0" applyFont="1"/>
    <xf numFmtId="44" fontId="8" fillId="2" borderId="3" xfId="2" applyNumberFormat="1" applyFont="1" applyAlignment="1">
      <alignment horizontal="center"/>
    </xf>
    <xf numFmtId="44" fontId="8" fillId="0" borderId="0" xfId="3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8" fillId="0" borderId="3" xfId="2" applyNumberFormat="1" applyFont="1" applyFill="1" applyAlignment="1">
      <alignment horizontal="center"/>
    </xf>
    <xf numFmtId="168" fontId="8" fillId="0" borderId="3" xfId="2" applyNumberFormat="1" applyFont="1" applyFill="1" applyAlignment="1">
      <alignment horizontal="center"/>
    </xf>
    <xf numFmtId="164" fontId="8" fillId="0" borderId="3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0" fontId="8" fillId="0" borderId="0" xfId="0" applyFont="1" applyFill="1"/>
    <xf numFmtId="0" fontId="7" fillId="0" borderId="0" xfId="0" applyFont="1"/>
    <xf numFmtId="0" fontId="8" fillId="0" borderId="2" xfId="0" applyFont="1" applyBorder="1"/>
    <xf numFmtId="0" fontId="8" fillId="0" borderId="0" xfId="0" applyFont="1" applyAlignment="1">
      <alignment horizontal="right"/>
    </xf>
    <xf numFmtId="169" fontId="8" fillId="0" borderId="0" xfId="1" applyNumberFormat="1" applyFont="1" applyAlignment="1">
      <alignment horizontal="left"/>
    </xf>
    <xf numFmtId="167" fontId="8" fillId="5" borderId="0" xfId="4" applyNumberFormat="1" applyFont="1" applyFill="1"/>
    <xf numFmtId="0" fontId="8" fillId="0" borderId="0" xfId="0" applyFont="1" applyBorder="1"/>
    <xf numFmtId="167" fontId="8" fillId="6" borderId="0" xfId="4" applyNumberFormat="1" applyFont="1" applyFill="1"/>
    <xf numFmtId="1" fontId="8" fillId="0" borderId="0" xfId="1" applyNumberFormat="1" applyFont="1" applyAlignment="1">
      <alignment horizontal="left"/>
    </xf>
    <xf numFmtId="43" fontId="8" fillId="0" borderId="0" xfId="1" applyNumberFormat="1" applyFont="1"/>
    <xf numFmtId="0" fontId="8" fillId="0" borderId="2" xfId="0" applyFont="1" applyBorder="1" applyAlignment="1">
      <alignment horizontal="center"/>
    </xf>
    <xf numFmtId="164" fontId="8" fillId="0" borderId="0" xfId="1" applyNumberFormat="1" applyFont="1"/>
    <xf numFmtId="169" fontId="8" fillId="0" borderId="0" xfId="0" applyNumberFormat="1" applyFont="1" applyAlignment="1">
      <alignment horizontal="left"/>
    </xf>
    <xf numFmtId="0" fontId="8" fillId="0" borderId="21" xfId="0" applyFont="1" applyBorder="1"/>
    <xf numFmtId="0" fontId="8" fillId="0" borderId="20" xfId="0" applyFont="1" applyBorder="1"/>
    <xf numFmtId="164" fontId="8" fillId="0" borderId="22" xfId="1" applyNumberFormat="1" applyFont="1" applyBorder="1"/>
    <xf numFmtId="0" fontId="14" fillId="0" borderId="23" xfId="0" applyFont="1" applyBorder="1"/>
    <xf numFmtId="0" fontId="14" fillId="0" borderId="0" xfId="0" applyFont="1" applyBorder="1"/>
    <xf numFmtId="167" fontId="14" fillId="0" borderId="24" xfId="4" applyNumberFormat="1" applyFont="1" applyBorder="1"/>
    <xf numFmtId="0" fontId="14" fillId="0" borderId="0" xfId="0" applyFont="1"/>
    <xf numFmtId="0" fontId="8" fillId="0" borderId="25" xfId="0" applyFont="1" applyBorder="1"/>
    <xf numFmtId="164" fontId="8" fillId="0" borderId="26" xfId="1" applyNumberFormat="1" applyFont="1" applyBorder="1"/>
    <xf numFmtId="164" fontId="14" fillId="0" borderId="0" xfId="1" applyNumberFormat="1" applyFont="1"/>
    <xf numFmtId="0" fontId="7" fillId="0" borderId="5" xfId="12" applyFont="1" applyFill="1" applyBorder="1"/>
    <xf numFmtId="0" fontId="8" fillId="0" borderId="5" xfId="0" applyFont="1" applyFill="1" applyBorder="1" applyAlignment="1"/>
    <xf numFmtId="0" fontId="8" fillId="0" borderId="5" xfId="12" applyFont="1" applyFill="1" applyBorder="1" applyAlignment="1"/>
    <xf numFmtId="0" fontId="7" fillId="0" borderId="5" xfId="12" applyFont="1" applyFill="1" applyBorder="1" applyAlignment="1"/>
    <xf numFmtId="0" fontId="7" fillId="0" borderId="0" xfId="12" applyFont="1" applyFill="1" applyBorder="1"/>
    <xf numFmtId="0" fontId="8" fillId="0" borderId="0" xfId="0" applyFont="1" applyFill="1" applyBorder="1" applyAlignment="1"/>
    <xf numFmtId="0" fontId="8" fillId="0" borderId="0" xfId="12" applyFont="1" applyFill="1" applyBorder="1" applyAlignment="1"/>
    <xf numFmtId="0" fontId="7" fillId="0" borderId="0" xfId="12" applyFont="1" applyFill="1" applyBorder="1" applyAlignment="1"/>
    <xf numFmtId="0" fontId="7" fillId="0" borderId="0" xfId="12" applyFont="1" applyFill="1" applyBorder="1" applyAlignment="1">
      <alignment horizontal="center"/>
    </xf>
    <xf numFmtId="0" fontId="7" fillId="0" borderId="2" xfId="12" applyFont="1" applyBorder="1" applyProtection="1"/>
    <xf numFmtId="0" fontId="7" fillId="0" borderId="2" xfId="12" applyFont="1" applyBorder="1" applyAlignment="1" applyProtection="1"/>
    <xf numFmtId="0" fontId="7" fillId="0" borderId="2" xfId="12" applyFont="1" applyBorder="1" applyAlignment="1" applyProtection="1">
      <alignment horizontal="center"/>
    </xf>
    <xf numFmtId="0" fontId="7" fillId="0" borderId="0" xfId="12" applyFont="1" applyBorder="1" applyProtection="1"/>
    <xf numFmtId="0" fontId="7" fillId="0" borderId="0" xfId="12" applyFont="1" applyBorder="1" applyAlignment="1" applyProtection="1">
      <alignment horizontal="center"/>
    </xf>
    <xf numFmtId="164" fontId="7" fillId="0" borderId="2" xfId="1" applyNumberFormat="1" applyFont="1" applyBorder="1" applyAlignment="1" applyProtection="1">
      <alignment horizontal="center"/>
    </xf>
    <xf numFmtId="0" fontId="8" fillId="0" borderId="0" xfId="12" applyFont="1" applyAlignment="1">
      <alignment horizontal="left"/>
    </xf>
    <xf numFmtId="3" fontId="8" fillId="0" borderId="0" xfId="5" applyNumberFormat="1" applyFont="1" applyFill="1" applyBorder="1" applyAlignment="1">
      <alignment horizontal="center"/>
    </xf>
    <xf numFmtId="37" fontId="8" fillId="0" borderId="0" xfId="12" applyNumberFormat="1" applyFont="1" applyFill="1" applyBorder="1" applyAlignment="1" applyProtection="1">
      <alignment horizontal="center"/>
    </xf>
    <xf numFmtId="44" fontId="8" fillId="5" borderId="0" xfId="3" applyFont="1" applyFill="1" applyBorder="1" applyAlignment="1" applyProtection="1">
      <alignment horizontal="center"/>
    </xf>
    <xf numFmtId="167" fontId="8" fillId="0" borderId="0" xfId="4" applyNumberFormat="1" applyFont="1" applyBorder="1" applyAlignment="1">
      <alignment horizontal="center"/>
    </xf>
    <xf numFmtId="44" fontId="8" fillId="6" borderId="0" xfId="3" applyFont="1" applyFill="1" applyBorder="1" applyAlignment="1" applyProtection="1">
      <alignment horizontal="center"/>
    </xf>
    <xf numFmtId="44" fontId="8" fillId="7" borderId="0" xfId="3" applyFont="1" applyFill="1" applyBorder="1" applyAlignment="1" applyProtection="1">
      <alignment horizontal="center"/>
    </xf>
    <xf numFmtId="0" fontId="8" fillId="0" borderId="0" xfId="12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2" borderId="3" xfId="2" applyFont="1" applyProtection="1"/>
    <xf numFmtId="0" fontId="8" fillId="0" borderId="0" xfId="0" applyFont="1" applyAlignment="1">
      <alignment horizontal="center"/>
    </xf>
    <xf numFmtId="0" fontId="1" fillId="0" borderId="0" xfId="13"/>
    <xf numFmtId="0" fontId="21" fillId="0" borderId="0" xfId="13" applyFont="1" applyFill="1" applyBorder="1" applyAlignment="1">
      <alignment vertical="center"/>
    </xf>
    <xf numFmtId="0" fontId="6" fillId="0" borderId="0" xfId="13" applyFont="1" applyFill="1" applyAlignment="1">
      <alignment horizontal="center" vertical="center"/>
    </xf>
    <xf numFmtId="170" fontId="21" fillId="0" borderId="0" xfId="14" applyNumberFormat="1" applyFont="1" applyFill="1" applyAlignment="1">
      <alignment horizontal="center" vertical="center"/>
    </xf>
    <xf numFmtId="0" fontId="6" fillId="0" borderId="0" xfId="13" applyFont="1" applyFill="1" applyBorder="1" applyAlignment="1">
      <alignment vertical="center"/>
    </xf>
    <xf numFmtId="0" fontId="6" fillId="0" borderId="0" xfId="13" quotePrefix="1" applyFont="1" applyFill="1" applyAlignment="1">
      <alignment horizontal="center" vertical="center"/>
    </xf>
    <xf numFmtId="164" fontId="6" fillId="0" borderId="27" xfId="14" applyNumberFormat="1" applyFont="1" applyFill="1" applyBorder="1" applyAlignment="1">
      <alignment vertical="center"/>
    </xf>
    <xf numFmtId="167" fontId="0" fillId="0" borderId="0" xfId="15" applyNumberFormat="1" applyFont="1"/>
    <xf numFmtId="167" fontId="1" fillId="0" borderId="0" xfId="13" applyNumberFormat="1"/>
    <xf numFmtId="0" fontId="4" fillId="0" borderId="21" xfId="0" applyFont="1" applyBorder="1"/>
    <xf numFmtId="0" fontId="4" fillId="0" borderId="20" xfId="0" applyFont="1" applyBorder="1"/>
    <xf numFmtId="0" fontId="4" fillId="0" borderId="22" xfId="0" applyFont="1" applyBorder="1"/>
    <xf numFmtId="0" fontId="4" fillId="0" borderId="23" xfId="0" applyFont="1" applyBorder="1"/>
    <xf numFmtId="164" fontId="4" fillId="0" borderId="0" xfId="0" applyNumberFormat="1" applyFont="1" applyBorder="1"/>
    <xf numFmtId="10" fontId="4" fillId="0" borderId="24" xfId="4" applyNumberFormat="1" applyFont="1" applyBorder="1"/>
    <xf numFmtId="0" fontId="6" fillId="0" borderId="0" xfId="13" applyFont="1" applyFill="1" applyAlignment="1">
      <alignment horizontal="center" vertical="center" wrapText="1"/>
    </xf>
    <xf numFmtId="0" fontId="4" fillId="0" borderId="25" xfId="0" applyFont="1" applyBorder="1"/>
    <xf numFmtId="164" fontId="4" fillId="0" borderId="2" xfId="0" applyNumberFormat="1" applyFont="1" applyBorder="1"/>
    <xf numFmtId="0" fontId="4" fillId="0" borderId="26" xfId="0" applyFont="1" applyBorder="1"/>
    <xf numFmtId="164" fontId="23" fillId="0" borderId="0" xfId="0" applyNumberFormat="1" applyFont="1"/>
    <xf numFmtId="164" fontId="24" fillId="0" borderId="0" xfId="13" applyNumberFormat="1" applyFont="1"/>
    <xf numFmtId="0" fontId="23" fillId="0" borderId="0" xfId="13" applyFont="1"/>
    <xf numFmtId="0" fontId="25" fillId="0" borderId="0" xfId="13" applyFont="1" applyFill="1" applyBorder="1" applyAlignment="1">
      <alignment vertical="center"/>
    </xf>
    <xf numFmtId="0" fontId="25" fillId="0" borderId="0" xfId="13" applyFont="1" applyFill="1" applyAlignment="1">
      <alignment vertical="center"/>
    </xf>
    <xf numFmtId="164" fontId="25" fillId="0" borderId="28" xfId="14" applyNumberFormat="1" applyFont="1" applyFill="1" applyBorder="1" applyAlignment="1">
      <alignment vertical="center"/>
    </xf>
    <xf numFmtId="167" fontId="1" fillId="0" borderId="29" xfId="13" applyNumberFormat="1" applyBorder="1"/>
    <xf numFmtId="167" fontId="0" fillId="0" borderId="30" xfId="15" applyNumberFormat="1" applyFont="1" applyBorder="1"/>
    <xf numFmtId="0" fontId="6" fillId="0" borderId="0" xfId="13" applyFont="1" applyFill="1" applyAlignment="1">
      <alignment vertical="center"/>
    </xf>
    <xf numFmtId="167" fontId="4" fillId="0" borderId="0" xfId="13" applyNumberFormat="1" applyFont="1"/>
    <xf numFmtId="9" fontId="4" fillId="0" borderId="31" xfId="15" applyFont="1" applyBorder="1"/>
    <xf numFmtId="0" fontId="4" fillId="0" borderId="1" xfId="13" applyFont="1" applyBorder="1"/>
    <xf numFmtId="0" fontId="1" fillId="0" borderId="1" xfId="13" applyBorder="1"/>
    <xf numFmtId="0" fontId="1" fillId="0" borderId="32" xfId="13" applyBorder="1"/>
    <xf numFmtId="9" fontId="0" fillId="0" borderId="0" xfId="15" applyFont="1"/>
    <xf numFmtId="0" fontId="21" fillId="5" borderId="0" xfId="13" applyFont="1" applyFill="1" applyBorder="1" applyAlignment="1">
      <alignment vertical="center"/>
    </xf>
    <xf numFmtId="0" fontId="6" fillId="5" borderId="0" xfId="13" applyFont="1" applyFill="1" applyAlignment="1">
      <alignment horizontal="center" vertical="center"/>
    </xf>
    <xf numFmtId="170" fontId="21" fillId="5" borderId="0" xfId="14" applyNumberFormat="1" applyFont="1" applyFill="1" applyAlignment="1">
      <alignment horizontal="center" vertical="center"/>
    </xf>
    <xf numFmtId="0" fontId="1" fillId="5" borderId="0" xfId="13" applyFill="1"/>
    <xf numFmtId="0" fontId="4" fillId="0" borderId="0" xfId="13" applyFont="1"/>
    <xf numFmtId="0" fontId="6" fillId="5" borderId="0" xfId="13" applyFont="1" applyFill="1" applyBorder="1" applyAlignment="1">
      <alignment vertical="center"/>
    </xf>
    <xf numFmtId="164" fontId="6" fillId="5" borderId="27" xfId="14" applyNumberFormat="1" applyFont="1" applyFill="1" applyBorder="1" applyAlignment="1">
      <alignment vertical="center"/>
    </xf>
    <xf numFmtId="167" fontId="0" fillId="5" borderId="0" xfId="15" applyNumberFormat="1" applyFont="1" applyFill="1"/>
    <xf numFmtId="167" fontId="1" fillId="5" borderId="0" xfId="13" applyNumberFormat="1" applyFill="1"/>
    <xf numFmtId="0" fontId="6" fillId="5" borderId="0" xfId="13" quotePrefix="1" applyFont="1" applyFill="1" applyAlignment="1">
      <alignment horizontal="center" vertical="center"/>
    </xf>
    <xf numFmtId="0" fontId="6" fillId="5" borderId="0" xfId="13" applyFont="1" applyFill="1" applyAlignment="1">
      <alignment horizontal="center" vertical="center" wrapText="1"/>
    </xf>
    <xf numFmtId="0" fontId="25" fillId="5" borderId="0" xfId="13" applyFont="1" applyFill="1" applyBorder="1" applyAlignment="1">
      <alignment vertical="center"/>
    </xf>
    <xf numFmtId="0" fontId="25" fillId="5" borderId="0" xfId="13" applyFont="1" applyFill="1" applyAlignment="1">
      <alignment vertical="center"/>
    </xf>
    <xf numFmtId="164" fontId="25" fillId="5" borderId="28" xfId="14" applyNumberFormat="1" applyFont="1" applyFill="1" applyBorder="1" applyAlignment="1">
      <alignment vertical="center"/>
    </xf>
    <xf numFmtId="167" fontId="1" fillId="5" borderId="29" xfId="13" applyNumberFormat="1" applyFill="1" applyBorder="1"/>
    <xf numFmtId="167" fontId="0" fillId="5" borderId="30" xfId="15" applyNumberFormat="1" applyFont="1" applyFill="1" applyBorder="1"/>
    <xf numFmtId="9" fontId="0" fillId="0" borderId="0" xfId="4" applyFont="1"/>
    <xf numFmtId="0" fontId="7" fillId="0" borderId="0" xfId="0" applyFont="1" applyAlignment="1">
      <alignment horizontal="center"/>
    </xf>
    <xf numFmtId="0" fontId="7" fillId="0" borderId="2" xfId="0" applyFont="1" applyBorder="1"/>
    <xf numFmtId="167" fontId="8" fillId="0" borderId="0" xfId="4" applyNumberFormat="1" applyFont="1"/>
    <xf numFmtId="164" fontId="8" fillId="0" borderId="2" xfId="1" applyNumberFormat="1" applyFont="1" applyBorder="1"/>
    <xf numFmtId="0" fontId="7" fillId="0" borderId="0" xfId="0" applyFont="1" applyBorder="1"/>
    <xf numFmtId="164" fontId="7" fillId="0" borderId="0" xfId="1" applyNumberFormat="1" applyFont="1" applyBorder="1"/>
    <xf numFmtId="0" fontId="25" fillId="0" borderId="0" xfId="6" applyFont="1" applyAlignment="1">
      <alignment horizontal="center"/>
    </xf>
    <xf numFmtId="164" fontId="26" fillId="9" borderId="30" xfId="8" applyNumberFormat="1" applyFont="1" applyFill="1" applyBorder="1"/>
    <xf numFmtId="10" fontId="26" fillId="9" borderId="30" xfId="10" applyNumberFormat="1" applyFont="1" applyFill="1" applyBorder="1"/>
    <xf numFmtId="0" fontId="1" fillId="0" borderId="0" xfId="16" applyFont="1"/>
    <xf numFmtId="0" fontId="2" fillId="0" borderId="0" xfId="16" applyFont="1"/>
    <xf numFmtId="0" fontId="1" fillId="0" borderId="0" xfId="16" applyFont="1" applyAlignment="1">
      <alignment horizontal="center"/>
    </xf>
    <xf numFmtId="0" fontId="2" fillId="0" borderId="0" xfId="16" applyFont="1" applyAlignment="1">
      <alignment horizontal="center"/>
    </xf>
    <xf numFmtId="165" fontId="2" fillId="3" borderId="4" xfId="11" applyNumberFormat="1" applyFont="1"/>
    <xf numFmtId="165" fontId="2" fillId="0" borderId="0" xfId="16" applyNumberFormat="1" applyFont="1"/>
    <xf numFmtId="0" fontId="11" fillId="0" borderId="0" xfId="16" applyFont="1" applyAlignment="1">
      <alignment horizontal="center"/>
    </xf>
    <xf numFmtId="0" fontId="11" fillId="0" borderId="0" xfId="16" applyFont="1"/>
    <xf numFmtId="0" fontId="12" fillId="0" borderId="0" xfId="16" applyFont="1"/>
    <xf numFmtId="0" fontId="2" fillId="0" borderId="5" xfId="16" applyFont="1" applyBorder="1"/>
    <xf numFmtId="0" fontId="1" fillId="0" borderId="5" xfId="16" applyFont="1" applyBorder="1"/>
    <xf numFmtId="0" fontId="1" fillId="0" borderId="0" xfId="16" applyFont="1" applyBorder="1" applyAlignment="1">
      <alignment horizontal="center"/>
    </xf>
    <xf numFmtId="0" fontId="2" fillId="0" borderId="0" xfId="16" applyFont="1" applyBorder="1"/>
    <xf numFmtId="164" fontId="1" fillId="0" borderId="0" xfId="16" applyNumberFormat="1" applyFont="1" applyBorder="1"/>
    <xf numFmtId="0" fontId="1" fillId="0" borderId="0" xfId="16" applyFont="1" applyBorder="1"/>
    <xf numFmtId="164" fontId="8" fillId="0" borderId="0" xfId="17" applyNumberFormat="1" applyFont="1"/>
    <xf numFmtId="164" fontId="2" fillId="0" borderId="0" xfId="16" applyNumberFormat="1" applyFont="1"/>
    <xf numFmtId="164" fontId="2" fillId="10" borderId="0" xfId="16" applyNumberFormat="1" applyFont="1" applyFill="1"/>
    <xf numFmtId="0" fontId="1" fillId="0" borderId="2" xfId="16" applyFont="1" applyBorder="1"/>
    <xf numFmtId="164" fontId="8" fillId="0" borderId="2" xfId="17" applyNumberFormat="1" applyFont="1" applyBorder="1"/>
    <xf numFmtId="164" fontId="2" fillId="10" borderId="2" xfId="16" applyNumberFormat="1" applyFont="1" applyFill="1" applyBorder="1"/>
    <xf numFmtId="0" fontId="1" fillId="0" borderId="0" xfId="16" applyFont="1" applyFill="1" applyBorder="1"/>
    <xf numFmtId="164" fontId="1" fillId="0" borderId="0" xfId="16" applyNumberFormat="1" applyFont="1"/>
    <xf numFmtId="0" fontId="17" fillId="0" borderId="0" xfId="16" applyFont="1"/>
    <xf numFmtId="164" fontId="8" fillId="0" borderId="0" xfId="17" applyNumberFormat="1" applyFont="1" applyBorder="1"/>
    <xf numFmtId="0" fontId="8" fillId="3" borderId="4" xfId="11" applyFont="1" applyAlignment="1">
      <alignment horizontal="center"/>
    </xf>
    <xf numFmtId="0" fontId="27" fillId="0" borderId="33" xfId="16" applyFont="1" applyBorder="1" applyAlignment="1">
      <alignment horizontal="center"/>
    </xf>
    <xf numFmtId="0" fontId="27" fillId="0" borderId="33" xfId="16" applyFont="1" applyFill="1" applyBorder="1"/>
    <xf numFmtId="164" fontId="27" fillId="4" borderId="33" xfId="17" applyNumberFormat="1" applyFont="1" applyFill="1" applyBorder="1"/>
    <xf numFmtId="164" fontId="28" fillId="4" borderId="33" xfId="16" applyNumberFormat="1" applyFont="1" applyFill="1" applyBorder="1"/>
    <xf numFmtId="164" fontId="27" fillId="0" borderId="0" xfId="17" applyNumberFormat="1" applyFont="1"/>
    <xf numFmtId="0" fontId="1" fillId="0" borderId="0" xfId="16" applyFont="1" applyFill="1" applyBorder="1" applyAlignment="1">
      <alignment horizontal="center"/>
    </xf>
    <xf numFmtId="0" fontId="15" fillId="0" borderId="33" xfId="16" applyFont="1" applyBorder="1" applyAlignment="1">
      <alignment horizontal="center"/>
    </xf>
    <xf numFmtId="0" fontId="15" fillId="0" borderId="33" xfId="16" applyFont="1" applyFill="1" applyBorder="1"/>
    <xf numFmtId="164" fontId="27" fillId="0" borderId="33" xfId="17" applyNumberFormat="1" applyFont="1" applyBorder="1"/>
    <xf numFmtId="0" fontId="1" fillId="0" borderId="20" xfId="16" applyFont="1" applyBorder="1" applyAlignment="1">
      <alignment horizontal="center"/>
    </xf>
    <xf numFmtId="0" fontId="1" fillId="0" borderId="20" xfId="16" applyFont="1" applyBorder="1"/>
    <xf numFmtId="164" fontId="8" fillId="0" borderId="20" xfId="17" applyNumberFormat="1" applyFont="1" applyBorder="1"/>
    <xf numFmtId="164" fontId="2" fillId="0" borderId="20" xfId="16" applyNumberFormat="1" applyFont="1" applyBorder="1"/>
    <xf numFmtId="0" fontId="27" fillId="0" borderId="0" xfId="18" applyNumberFormat="1" applyFont="1"/>
    <xf numFmtId="167" fontId="27" fillId="0" borderId="0" xfId="18" applyNumberFormat="1" applyFont="1"/>
    <xf numFmtId="164" fontId="2" fillId="0" borderId="0" xfId="17" applyNumberFormat="1" applyFont="1"/>
    <xf numFmtId="164" fontId="28" fillId="0" borderId="33" xfId="16" applyNumberFormat="1" applyFont="1" applyBorder="1"/>
    <xf numFmtId="0" fontId="27" fillId="4" borderId="33" xfId="16" applyFont="1" applyFill="1" applyBorder="1"/>
    <xf numFmtId="0" fontId="8" fillId="3" borderId="34" xfId="11" applyFont="1" applyBorder="1" applyAlignment="1">
      <alignment horizontal="center"/>
    </xf>
    <xf numFmtId="0" fontId="1" fillId="4" borderId="0" xfId="16" applyFont="1" applyFill="1" applyBorder="1"/>
    <xf numFmtId="164" fontId="8" fillId="4" borderId="0" xfId="17" applyNumberFormat="1" applyFont="1" applyFill="1" applyBorder="1"/>
    <xf numFmtId="164" fontId="2" fillId="4" borderId="0" xfId="16" applyNumberFormat="1" applyFont="1" applyFill="1" applyBorder="1"/>
    <xf numFmtId="164" fontId="8" fillId="10" borderId="0" xfId="17" applyNumberFormat="1" applyFont="1" applyFill="1"/>
    <xf numFmtId="43" fontId="8" fillId="0" borderId="0" xfId="17" applyNumberFormat="1" applyFont="1"/>
    <xf numFmtId="167" fontId="1" fillId="0" borderId="0" xfId="4" applyNumberFormat="1" applyFont="1"/>
    <xf numFmtId="0" fontId="5" fillId="0" borderId="0" xfId="16" applyFont="1"/>
    <xf numFmtId="0" fontId="15" fillId="0" borderId="0" xfId="18" applyNumberFormat="1" applyFont="1"/>
    <xf numFmtId="10" fontId="8" fillId="0" borderId="0" xfId="17" applyNumberFormat="1" applyFont="1"/>
    <xf numFmtId="0" fontId="5" fillId="0" borderId="20" xfId="16" applyFont="1" applyBorder="1"/>
    <xf numFmtId="44" fontId="8" fillId="3" borderId="4" xfId="11" applyNumberFormat="1" applyFont="1"/>
    <xf numFmtId="44" fontId="8" fillId="0" borderId="0" xfId="19" applyFont="1"/>
    <xf numFmtId="44" fontId="2" fillId="0" borderId="0" xfId="19" applyFont="1"/>
    <xf numFmtId="164" fontId="2" fillId="0" borderId="2" xfId="16" applyNumberFormat="1" applyFont="1" applyBorder="1"/>
    <xf numFmtId="164" fontId="5" fillId="0" borderId="0" xfId="17" applyNumberFormat="1" applyFont="1"/>
    <xf numFmtId="167" fontId="27" fillId="10" borderId="0" xfId="18" applyNumberFormat="1" applyFont="1" applyFill="1"/>
    <xf numFmtId="167" fontId="2" fillId="0" borderId="0" xfId="4" applyNumberFormat="1" applyFont="1"/>
    <xf numFmtId="0" fontId="2" fillId="0" borderId="0" xfId="16" applyFont="1" applyAlignment="1">
      <alignment horizontal="center" wrapText="1"/>
    </xf>
    <xf numFmtId="0" fontId="8" fillId="10" borderId="4" xfId="11" applyFont="1" applyFill="1" applyAlignment="1">
      <alignment horizontal="center"/>
    </xf>
    <xf numFmtId="0" fontId="8" fillId="10" borderId="4" xfId="11" applyFont="1" applyFill="1"/>
    <xf numFmtId="0" fontId="8" fillId="0" borderId="4" xfId="11" applyFont="1" applyFill="1" applyAlignment="1">
      <alignment horizontal="center"/>
    </xf>
    <xf numFmtId="0" fontId="8" fillId="0" borderId="4" xfId="11" applyFont="1" applyFill="1"/>
    <xf numFmtId="164" fontId="2" fillId="0" borderId="20" xfId="17" applyNumberFormat="1" applyFont="1" applyBorder="1"/>
    <xf numFmtId="167" fontId="8" fillId="0" borderId="0" xfId="18" applyNumberFormat="1" applyFont="1"/>
    <xf numFmtId="167" fontId="8" fillId="0" borderId="0" xfId="18" applyNumberFormat="1" applyFont="1" applyFill="1"/>
    <xf numFmtId="10" fontId="2" fillId="0" borderId="0" xfId="4" applyNumberFormat="1" applyFont="1"/>
    <xf numFmtId="164" fontId="8" fillId="0" borderId="0" xfId="1" applyNumberFormat="1" applyFont="1" applyAlignment="1">
      <alignment horizontal="center"/>
    </xf>
    <xf numFmtId="0" fontId="0" fillId="0" borderId="0" xfId="0" applyFill="1"/>
    <xf numFmtId="164" fontId="8" fillId="0" borderId="0" xfId="1" applyNumberFormat="1" applyFont="1" applyBorder="1"/>
    <xf numFmtId="10" fontId="8" fillId="0" borderId="0" xfId="4" applyNumberFormat="1" applyFont="1"/>
    <xf numFmtId="164" fontId="8" fillId="0" borderId="0" xfId="0" applyNumberFormat="1" applyFont="1"/>
    <xf numFmtId="44" fontId="8" fillId="0" borderId="3" xfId="2" applyNumberFormat="1" applyFont="1" applyFill="1" applyAlignment="1" applyProtection="1">
      <alignment horizontal="center"/>
    </xf>
    <xf numFmtId="0" fontId="7" fillId="0" borderId="0" xfId="0" applyFont="1" applyAlignment="1"/>
    <xf numFmtId="1" fontId="8" fillId="0" borderId="0" xfId="0" applyNumberFormat="1" applyFont="1" applyAlignment="1">
      <alignment horizontal="center"/>
    </xf>
    <xf numFmtId="167" fontId="8" fillId="5" borderId="0" xfId="29" applyNumberFormat="1" applyFont="1" applyFill="1"/>
    <xf numFmtId="167" fontId="8" fillId="6" borderId="0" xfId="29" applyNumberFormat="1" applyFont="1" applyFill="1"/>
    <xf numFmtId="0" fontId="8" fillId="0" borderId="0" xfId="0" applyFont="1" applyAlignment="1">
      <alignment horizontal="left" indent="1"/>
    </xf>
    <xf numFmtId="44" fontId="8" fillId="2" borderId="40" xfId="3" applyFont="1" applyFill="1" applyBorder="1" applyAlignment="1">
      <alignment horizontal="center"/>
    </xf>
    <xf numFmtId="0" fontId="8" fillId="0" borderId="0" xfId="0" applyFont="1" applyAlignment="1">
      <alignment horizontal="left"/>
    </xf>
    <xf numFmtId="44" fontId="8" fillId="0" borderId="0" xfId="3" applyFont="1" applyAlignment="1">
      <alignment horizontal="center"/>
    </xf>
    <xf numFmtId="1" fontId="8" fillId="0" borderId="0" xfId="1" applyNumberFormat="1" applyFont="1" applyAlignment="1">
      <alignment horizontal="center"/>
    </xf>
    <xf numFmtId="0" fontId="8" fillId="0" borderId="35" xfId="0" applyFont="1" applyBorder="1"/>
    <xf numFmtId="0" fontId="8" fillId="0" borderId="36" xfId="0" applyFont="1" applyBorder="1" applyAlignment="1">
      <alignment horizontal="center"/>
    </xf>
    <xf numFmtId="0" fontId="8" fillId="0" borderId="36" xfId="0" applyFont="1" applyBorder="1"/>
    <xf numFmtId="1" fontId="8" fillId="0" borderId="36" xfId="0" applyNumberFormat="1" applyFont="1" applyBorder="1" applyAlignment="1">
      <alignment horizontal="center"/>
    </xf>
    <xf numFmtId="164" fontId="8" fillId="0" borderId="37" xfId="1" applyNumberFormat="1" applyFont="1" applyBorder="1"/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7" fontId="14" fillId="0" borderId="24" xfId="29" applyNumberFormat="1" applyFont="1" applyBorder="1"/>
    <xf numFmtId="1" fontId="8" fillId="0" borderId="2" xfId="0" applyNumberFormat="1" applyFont="1" applyBorder="1" applyAlignment="1">
      <alignment horizontal="center"/>
    </xf>
    <xf numFmtId="0" fontId="7" fillId="0" borderId="0" xfId="12" applyFont="1" applyFill="1" applyBorder="1" applyAlignment="1">
      <alignment vertical="center"/>
    </xf>
    <xf numFmtId="0" fontId="32" fillId="0" borderId="0" xfId="1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12" applyFont="1" applyFill="1" applyBorder="1" applyAlignment="1">
      <alignment horizontal="center" vertical="center"/>
    </xf>
    <xf numFmtId="0" fontId="7" fillId="0" borderId="0" xfId="12" applyFont="1" applyFill="1" applyBorder="1" applyAlignment="1">
      <alignment horizontal="center" vertical="center"/>
    </xf>
    <xf numFmtId="1" fontId="7" fillId="0" borderId="0" xfId="12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5" xfId="12" applyFont="1" applyFill="1" applyBorder="1" applyAlignment="1" applyProtection="1">
      <alignment vertical="center"/>
    </xf>
    <xf numFmtId="0" fontId="32" fillId="0" borderId="5" xfId="12" applyFont="1" applyFill="1" applyBorder="1" applyAlignment="1" applyProtection="1">
      <alignment horizontal="center" vertical="center" wrapText="1"/>
    </xf>
    <xf numFmtId="0" fontId="7" fillId="0" borderId="5" xfId="12" applyFont="1" applyFill="1" applyBorder="1" applyAlignment="1" applyProtection="1">
      <alignment horizontal="center" vertical="center" wrapText="1"/>
    </xf>
    <xf numFmtId="0" fontId="7" fillId="0" borderId="5" xfId="12" applyFont="1" applyBorder="1" applyAlignment="1" applyProtection="1">
      <alignment horizontal="center" vertical="center"/>
    </xf>
    <xf numFmtId="1" fontId="7" fillId="0" borderId="5" xfId="12" applyNumberFormat="1" applyFont="1" applyBorder="1" applyAlignment="1" applyProtection="1">
      <alignment horizontal="center" vertical="center"/>
    </xf>
    <xf numFmtId="1" fontId="7" fillId="0" borderId="5" xfId="12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171" fontId="8" fillId="0" borderId="0" xfId="1" applyNumberFormat="1" applyFont="1" applyAlignment="1">
      <alignment horizontal="center"/>
    </xf>
    <xf numFmtId="44" fontId="8" fillId="0" borderId="0" xfId="3" applyFont="1"/>
    <xf numFmtId="167" fontId="8" fillId="0" borderId="0" xfId="29" applyNumberFormat="1" applyFont="1" applyAlignment="1">
      <alignment horizontal="center"/>
    </xf>
    <xf numFmtId="171" fontId="8" fillId="0" borderId="0" xfId="1" applyNumberFormat="1" applyFont="1" applyFill="1" applyBorder="1" applyAlignment="1">
      <alignment horizontal="center"/>
    </xf>
    <xf numFmtId="44" fontId="8" fillId="0" borderId="0" xfId="3" applyFont="1" applyFill="1" applyBorder="1" applyAlignment="1"/>
    <xf numFmtId="1" fontId="8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/>
    <xf numFmtId="167" fontId="7" fillId="0" borderId="0" xfId="29" applyNumberFormat="1" applyFont="1" applyFill="1" applyBorder="1" applyAlignment="1">
      <alignment horizontal="center"/>
    </xf>
    <xf numFmtId="0" fontId="7" fillId="0" borderId="0" xfId="12" applyFont="1" applyFill="1" applyBorder="1" applyProtection="1"/>
    <xf numFmtId="0" fontId="7" fillId="0" borderId="0" xfId="12" applyFont="1" applyFill="1" applyBorder="1" applyAlignment="1" applyProtection="1">
      <alignment horizontal="center"/>
    </xf>
    <xf numFmtId="0" fontId="7" fillId="0" borderId="2" xfId="12" applyFont="1" applyFill="1" applyBorder="1" applyProtection="1"/>
    <xf numFmtId="0" fontId="7" fillId="0" borderId="2" xfId="12" applyFont="1" applyFill="1" applyBorder="1" applyAlignment="1" applyProtection="1">
      <alignment horizontal="center"/>
    </xf>
    <xf numFmtId="171" fontId="8" fillId="0" borderId="2" xfId="1" applyNumberFormat="1" applyFont="1" applyFill="1" applyBorder="1" applyAlignment="1">
      <alignment horizontal="center"/>
    </xf>
    <xf numFmtId="44" fontId="8" fillId="0" borderId="2" xfId="3" applyFont="1" applyFill="1" applyBorder="1" applyAlignment="1"/>
    <xf numFmtId="1" fontId="8" fillId="0" borderId="2" xfId="1" applyNumberFormat="1" applyFont="1" applyFill="1" applyBorder="1" applyAlignment="1">
      <alignment horizontal="center"/>
    </xf>
    <xf numFmtId="1" fontId="7" fillId="0" borderId="2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/>
    <xf numFmtId="167" fontId="7" fillId="0" borderId="2" xfId="29" applyNumberFormat="1" applyFont="1" applyFill="1" applyBorder="1" applyAlignment="1">
      <alignment horizontal="center"/>
    </xf>
    <xf numFmtId="44" fontId="8" fillId="2" borderId="3" xfId="2" applyNumberFormat="1" applyFont="1"/>
    <xf numFmtId="1" fontId="8" fillId="2" borderId="3" xfId="2" applyNumberFormat="1" applyFont="1" applyAlignment="1">
      <alignment horizontal="center"/>
    </xf>
    <xf numFmtId="2" fontId="8" fillId="0" borderId="0" xfId="1" applyNumberFormat="1" applyFont="1" applyAlignment="1">
      <alignment horizontal="center"/>
    </xf>
    <xf numFmtId="1" fontId="8" fillId="11" borderId="0" xfId="1" applyNumberFormat="1" applyFont="1" applyFill="1" applyAlignment="1">
      <alignment horizontal="center"/>
    </xf>
    <xf numFmtId="44" fontId="8" fillId="5" borderId="0" xfId="3" applyFont="1" applyFill="1"/>
    <xf numFmtId="167" fontId="8" fillId="0" borderId="0" xfId="29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71" fontId="8" fillId="0" borderId="2" xfId="1" applyNumberFormat="1" applyFont="1" applyBorder="1" applyAlignment="1">
      <alignment horizontal="center"/>
    </xf>
    <xf numFmtId="44" fontId="8" fillId="0" borderId="2" xfId="3" applyFont="1" applyBorder="1"/>
    <xf numFmtId="1" fontId="8" fillId="0" borderId="2" xfId="1" applyNumberFormat="1" applyFont="1" applyBorder="1" applyAlignment="1">
      <alignment horizontal="center"/>
    </xf>
    <xf numFmtId="2" fontId="8" fillId="0" borderId="2" xfId="1" applyNumberFormat="1" applyFont="1" applyBorder="1" applyAlignment="1">
      <alignment horizontal="center"/>
    </xf>
    <xf numFmtId="167" fontId="8" fillId="0" borderId="2" xfId="29" applyNumberFormat="1" applyFont="1" applyBorder="1" applyAlignment="1">
      <alignment horizontal="center"/>
    </xf>
    <xf numFmtId="1" fontId="8" fillId="0" borderId="0" xfId="1" applyNumberFormat="1" applyFont="1" applyFill="1" applyAlignment="1">
      <alignment horizontal="center"/>
    </xf>
    <xf numFmtId="164" fontId="8" fillId="0" borderId="0" xfId="1" applyNumberFormat="1" applyFont="1" applyFill="1" applyAlignment="1">
      <alignment horizontal="center"/>
    </xf>
    <xf numFmtId="44" fontId="8" fillId="2" borderId="14" xfId="2" applyNumberFormat="1" applyFont="1" applyBorder="1"/>
    <xf numFmtId="1" fontId="8" fillId="2" borderId="14" xfId="2" applyNumberFormat="1" applyFont="1" applyBorder="1" applyAlignment="1">
      <alignment horizontal="center"/>
    </xf>
    <xf numFmtId="0" fontId="7" fillId="6" borderId="5" xfId="0" applyFont="1" applyFill="1" applyBorder="1"/>
    <xf numFmtId="0" fontId="7" fillId="6" borderId="5" xfId="0" applyFont="1" applyFill="1" applyBorder="1" applyAlignment="1">
      <alignment horizontal="center"/>
    </xf>
    <xf numFmtId="44" fontId="8" fillId="6" borderId="5" xfId="3" applyFont="1" applyFill="1" applyBorder="1"/>
    <xf numFmtId="1" fontId="8" fillId="6" borderId="5" xfId="1" applyNumberFormat="1" applyFont="1" applyFill="1" applyBorder="1" applyAlignment="1">
      <alignment horizontal="center"/>
    </xf>
    <xf numFmtId="2" fontId="8" fillId="6" borderId="5" xfId="1" applyNumberFormat="1" applyFont="1" applyFill="1" applyBorder="1" applyAlignment="1">
      <alignment horizontal="center"/>
    </xf>
    <xf numFmtId="164" fontId="8" fillId="6" borderId="5" xfId="1" applyNumberFormat="1" applyFont="1" applyFill="1" applyBorder="1"/>
    <xf numFmtId="167" fontId="8" fillId="6" borderId="5" xfId="29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8" fillId="0" borderId="0" xfId="3" applyFont="1" applyBorder="1"/>
    <xf numFmtId="1" fontId="8" fillId="0" borderId="0" xfId="1" applyNumberFormat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44" fontId="8" fillId="6" borderId="0" xfId="3" applyFont="1" applyFill="1"/>
    <xf numFmtId="166" fontId="8" fillId="0" borderId="0" xfId="3" applyNumberFormat="1" applyFont="1"/>
    <xf numFmtId="0" fontId="14" fillId="0" borderId="0" xfId="0" applyFont="1" applyAlignment="1">
      <alignment horizontal="center"/>
    </xf>
    <xf numFmtId="44" fontId="14" fillId="2" borderId="3" xfId="2" applyNumberFormat="1" applyFont="1"/>
    <xf numFmtId="1" fontId="14" fillId="2" borderId="3" xfId="2" applyNumberFormat="1" applyFont="1" applyAlignment="1">
      <alignment horizontal="center"/>
    </xf>
    <xf numFmtId="2" fontId="14" fillId="0" borderId="0" xfId="1" applyNumberFormat="1" applyFont="1" applyAlignment="1">
      <alignment horizontal="center"/>
    </xf>
    <xf numFmtId="1" fontId="14" fillId="11" borderId="0" xfId="1" applyNumberFormat="1" applyFont="1" applyFill="1" applyAlignment="1">
      <alignment horizontal="center"/>
    </xf>
    <xf numFmtId="164" fontId="14" fillId="0" borderId="0" xfId="1" applyNumberFormat="1" applyFont="1" applyAlignment="1">
      <alignment horizontal="center"/>
    </xf>
    <xf numFmtId="44" fontId="14" fillId="6" borderId="0" xfId="3" applyFont="1" applyFill="1"/>
    <xf numFmtId="166" fontId="8" fillId="0" borderId="0" xfId="0" applyNumberFormat="1" applyFont="1"/>
    <xf numFmtId="2" fontId="8" fillId="0" borderId="0" xfId="0" applyNumberFormat="1" applyFont="1"/>
    <xf numFmtId="0" fontId="8" fillId="0" borderId="39" xfId="0" applyFont="1" applyBorder="1"/>
    <xf numFmtId="1" fontId="8" fillId="0" borderId="39" xfId="0" applyNumberFormat="1" applyFont="1" applyBorder="1" applyAlignment="1">
      <alignment horizontal="center"/>
    </xf>
    <xf numFmtId="2" fontId="8" fillId="11" borderId="0" xfId="1" applyNumberFormat="1" applyFont="1" applyFill="1" applyAlignment="1">
      <alignment horizontal="center"/>
    </xf>
    <xf numFmtId="2" fontId="8" fillId="0" borderId="2" xfId="0" applyNumberFormat="1" applyFont="1" applyBorder="1"/>
    <xf numFmtId="168" fontId="8" fillId="2" borderId="3" xfId="2" applyNumberFormat="1" applyFont="1"/>
    <xf numFmtId="44" fontId="7" fillId="0" borderId="2" xfId="3" applyFont="1" applyBorder="1"/>
    <xf numFmtId="164" fontId="7" fillId="0" borderId="2" xfId="1" applyNumberFormat="1" applyFont="1" applyBorder="1"/>
    <xf numFmtId="1" fontId="7" fillId="0" borderId="2" xfId="0" applyNumberFormat="1" applyFont="1" applyBorder="1" applyAlignment="1">
      <alignment horizontal="center"/>
    </xf>
    <xf numFmtId="167" fontId="7" fillId="0" borderId="2" xfId="29" applyNumberFormat="1" applyFont="1" applyBorder="1" applyAlignment="1">
      <alignment horizontal="center"/>
    </xf>
    <xf numFmtId="44" fontId="7" fillId="0" borderId="0" xfId="3" applyFont="1" applyBorder="1"/>
    <xf numFmtId="1" fontId="7" fillId="0" borderId="0" xfId="0" applyNumberFormat="1" applyFont="1" applyBorder="1" applyAlignment="1">
      <alignment horizontal="center"/>
    </xf>
    <xf numFmtId="167" fontId="7" fillId="0" borderId="0" xfId="29" applyNumberFormat="1" applyFont="1" applyBorder="1" applyAlignment="1">
      <alignment horizontal="center"/>
    </xf>
    <xf numFmtId="167" fontId="8" fillId="14" borderId="0" xfId="4" applyNumberFormat="1" applyFont="1" applyFill="1"/>
    <xf numFmtId="0" fontId="14" fillId="0" borderId="0" xfId="0" applyFont="1" applyFill="1"/>
    <xf numFmtId="0" fontId="8" fillId="0" borderId="0" xfId="0" applyFont="1" applyFill="1" applyAlignment="1">
      <alignment vertical="center"/>
    </xf>
    <xf numFmtId="44" fontId="8" fillId="0" borderId="3" xfId="2" applyNumberFormat="1" applyFont="1" applyFill="1"/>
    <xf numFmtId="1" fontId="8" fillId="0" borderId="3" xfId="2" applyNumberFormat="1" applyFont="1" applyFill="1" applyAlignment="1">
      <alignment horizontal="center"/>
    </xf>
    <xf numFmtId="2" fontId="8" fillId="0" borderId="0" xfId="1" applyNumberFormat="1" applyFont="1" applyFill="1" applyAlignment="1">
      <alignment horizontal="center"/>
    </xf>
    <xf numFmtId="44" fontId="8" fillId="0" borderId="14" xfId="2" applyNumberFormat="1" applyFont="1" applyFill="1" applyBorder="1"/>
    <xf numFmtId="1" fontId="8" fillId="0" borderId="14" xfId="2" applyNumberFormat="1" applyFont="1" applyFill="1" applyBorder="1" applyAlignment="1">
      <alignment horizontal="center"/>
    </xf>
    <xf numFmtId="43" fontId="8" fillId="0" borderId="0" xfId="0" applyNumberFormat="1" applyFont="1"/>
    <xf numFmtId="164" fontId="6" fillId="0" borderId="38" xfId="14" applyNumberFormat="1" applyFont="1" applyFill="1" applyBorder="1" applyAlignment="1">
      <alignment vertical="center"/>
    </xf>
    <xf numFmtId="167" fontId="0" fillId="0" borderId="0" xfId="29" applyNumberFormat="1" applyFont="1"/>
    <xf numFmtId="167" fontId="0" fillId="0" borderId="29" xfId="0" applyNumberFormat="1" applyBorder="1"/>
    <xf numFmtId="167" fontId="26" fillId="9" borderId="30" xfId="29" applyNumberFormat="1" applyFont="1" applyFill="1" applyBorder="1"/>
    <xf numFmtId="10" fontId="0" fillId="0" borderId="0" xfId="29" applyNumberFormat="1" applyFont="1"/>
    <xf numFmtId="43" fontId="8" fillId="0" borderId="0" xfId="0" applyNumberFormat="1" applyFont="1" applyFill="1"/>
    <xf numFmtId="0" fontId="33" fillId="0" borderId="0" xfId="0" applyFont="1"/>
    <xf numFmtId="44" fontId="33" fillId="0" borderId="0" xfId="3" applyFont="1"/>
    <xf numFmtId="44" fontId="33" fillId="10" borderId="0" xfId="3" applyFont="1" applyFill="1"/>
    <xf numFmtId="164" fontId="33" fillId="0" borderId="0" xfId="1" applyNumberFormat="1" applyFont="1"/>
    <xf numFmtId="44" fontId="33" fillId="0" borderId="2" xfId="3" applyFont="1" applyBorder="1"/>
    <xf numFmtId="164" fontId="33" fillId="0" borderId="2" xfId="1" applyNumberFormat="1" applyFont="1" applyBorder="1"/>
    <xf numFmtId="166" fontId="33" fillId="0" borderId="0" xfId="3" applyNumberFormat="1" applyFont="1"/>
    <xf numFmtId="44" fontId="33" fillId="10" borderId="0" xfId="0" applyNumberFormat="1" applyFont="1" applyFill="1"/>
    <xf numFmtId="44" fontId="8" fillId="10" borderId="0" xfId="3" applyFont="1" applyFill="1" applyBorder="1" applyAlignment="1" applyProtection="1">
      <alignment horizontal="center"/>
    </xf>
    <xf numFmtId="44" fontId="33" fillId="0" borderId="3" xfId="2" applyNumberFormat="1" applyFont="1" applyFill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6" applyFont="1" applyAlignment="1">
      <alignment horizontal="left"/>
    </xf>
    <xf numFmtId="0" fontId="0" fillId="0" borderId="0" xfId="0" applyAlignment="1">
      <alignment horizontal="center"/>
    </xf>
    <xf numFmtId="0" fontId="9" fillId="0" borderId="0" xfId="6" applyFont="1" applyAlignment="1">
      <alignment horizontal="center" vertical="center" wrapText="1"/>
    </xf>
    <xf numFmtId="0" fontId="8" fillId="0" borderId="9" xfId="6" applyFont="1" applyBorder="1" applyAlignment="1">
      <alignment horizontal="center"/>
    </xf>
    <xf numFmtId="0" fontId="8" fillId="0" borderId="10" xfId="6" applyFont="1" applyBorder="1" applyAlignment="1">
      <alignment horizontal="center"/>
    </xf>
    <xf numFmtId="0" fontId="8" fillId="0" borderId="2" xfId="6" applyFont="1" applyBorder="1" applyAlignment="1">
      <alignment horizontal="left"/>
    </xf>
    <xf numFmtId="0" fontId="7" fillId="0" borderId="5" xfId="6" applyFont="1" applyBorder="1" applyAlignment="1">
      <alignment horizontal="center"/>
    </xf>
    <xf numFmtId="0" fontId="2" fillId="0" borderId="0" xfId="16" applyFont="1" applyAlignment="1">
      <alignment horizontal="left"/>
    </xf>
    <xf numFmtId="0" fontId="2" fillId="0" borderId="0" xfId="16" applyFont="1" applyAlignment="1">
      <alignment horizontal="center"/>
    </xf>
  </cellXfs>
  <cellStyles count="34">
    <cellStyle name="Accent5 2" xfId="26" xr:uid="{00000000-0005-0000-0000-000000000000}"/>
    <cellStyle name="Comma" xfId="1" builtinId="3"/>
    <cellStyle name="Comma 14 2" xfId="14" xr:uid="{00000000-0005-0000-0000-000002000000}"/>
    <cellStyle name="Comma 15" xfId="22" xr:uid="{00000000-0005-0000-0000-000003000000}"/>
    <cellStyle name="Comma 2" xfId="27" xr:uid="{00000000-0005-0000-0000-000004000000}"/>
    <cellStyle name="Comma 2 2" xfId="8" xr:uid="{00000000-0005-0000-0000-000005000000}"/>
    <cellStyle name="Comma 6" xfId="33" xr:uid="{00000000-0005-0000-0000-000006000000}"/>
    <cellStyle name="Comma 7" xfId="17" xr:uid="{00000000-0005-0000-0000-000007000000}"/>
    <cellStyle name="Currency" xfId="3" builtinId="4"/>
    <cellStyle name="Currency 6" xfId="9" xr:uid="{00000000-0005-0000-0000-000009000000}"/>
    <cellStyle name="Currency 7" xfId="19" xr:uid="{00000000-0005-0000-0000-00000A000000}"/>
    <cellStyle name="Normal" xfId="0" builtinId="0"/>
    <cellStyle name="Normal 19 2" xfId="13" xr:uid="{00000000-0005-0000-0000-00000C000000}"/>
    <cellStyle name="Normal 2" xfId="24" xr:uid="{00000000-0005-0000-0000-00000D000000}"/>
    <cellStyle name="Normal 2 2" xfId="6" xr:uid="{00000000-0005-0000-0000-00000E000000}"/>
    <cellStyle name="Normal 22" xfId="21" xr:uid="{00000000-0005-0000-0000-00000F000000}"/>
    <cellStyle name="Normal 3" xfId="25" xr:uid="{00000000-0005-0000-0000-000010000000}"/>
    <cellStyle name="Normal 5" xfId="31" xr:uid="{00000000-0005-0000-0000-000011000000}"/>
    <cellStyle name="Normal 6" xfId="16" xr:uid="{00000000-0005-0000-0000-000012000000}"/>
    <cellStyle name="Normal_Price out" xfId="12" xr:uid="{00000000-0005-0000-0000-000016000000}"/>
    <cellStyle name="Note" xfId="5" builtinId="10"/>
    <cellStyle name="Note 2" xfId="2" xr:uid="{00000000-0005-0000-0000-000019000000}"/>
    <cellStyle name="Note 3" xfId="20" xr:uid="{00000000-0005-0000-0000-00001A000000}"/>
    <cellStyle name="Note 4" xfId="30" xr:uid="{00000000-0005-0000-0000-00001B000000}"/>
    <cellStyle name="Note 5" xfId="7" xr:uid="{00000000-0005-0000-0000-00001C000000}"/>
    <cellStyle name="Note 6" xfId="11" xr:uid="{00000000-0005-0000-0000-00001D000000}"/>
    <cellStyle name="Percent" xfId="4" builtinId="5"/>
    <cellStyle name="Percent 10" xfId="23" xr:uid="{00000000-0005-0000-0000-00001F000000}"/>
    <cellStyle name="Percent 11" xfId="15" xr:uid="{00000000-0005-0000-0000-000020000000}"/>
    <cellStyle name="Percent 2" xfId="28" xr:uid="{00000000-0005-0000-0000-000021000000}"/>
    <cellStyle name="Percent 3" xfId="29" xr:uid="{00000000-0005-0000-0000-000022000000}"/>
    <cellStyle name="Percent 4 2" xfId="10" xr:uid="{00000000-0005-0000-0000-000023000000}"/>
    <cellStyle name="Percent 5" xfId="18" xr:uid="{00000000-0005-0000-0000-000024000000}"/>
    <cellStyle name="Percent 7" xfId="32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105833</xdr:rowOff>
    </xdr:from>
    <xdr:to>
      <xdr:col>8</xdr:col>
      <xdr:colOff>28576</xdr:colOff>
      <xdr:row>9</xdr:row>
      <xdr:rowOff>0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953251" y="486833"/>
          <a:ext cx="781050" cy="1227667"/>
        </a:xfrm>
        <a:prstGeom prst="leftBrace">
          <a:avLst>
            <a:gd name="adj1" fmla="val 31007"/>
            <a:gd name="adj2" fmla="val 80876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</xdr:row>
      <xdr:rowOff>38100</xdr:rowOff>
    </xdr:from>
    <xdr:to>
      <xdr:col>8</xdr:col>
      <xdr:colOff>9525</xdr:colOff>
      <xdr:row>9</xdr:row>
      <xdr:rowOff>63500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619875" y="609600"/>
          <a:ext cx="485775" cy="1168400"/>
        </a:xfrm>
        <a:prstGeom prst="leftBrace">
          <a:avLst>
            <a:gd name="adj1" fmla="val 31007"/>
            <a:gd name="adj2" fmla="val 72871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8467</xdr:colOff>
      <xdr:row>2</xdr:row>
      <xdr:rowOff>158750</xdr:rowOff>
    </xdr:from>
    <xdr:to>
      <xdr:col>12</xdr:col>
      <xdr:colOff>550333</xdr:colOff>
      <xdr:row>9</xdr:row>
      <xdr:rowOff>74083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9095317" y="539750"/>
          <a:ext cx="541866" cy="1248833"/>
        </a:xfrm>
        <a:prstGeom prst="leftBrace">
          <a:avLst>
            <a:gd name="adj1" fmla="val 31007"/>
            <a:gd name="adj2" fmla="val 7890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11</xdr:row>
      <xdr:rowOff>19050</xdr:rowOff>
    </xdr:from>
    <xdr:to>
      <xdr:col>17</xdr:col>
      <xdr:colOff>257175</xdr:colOff>
      <xdr:row>36</xdr:row>
      <xdr:rowOff>142874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5211425" y="1552575"/>
          <a:ext cx="238125" cy="4886324"/>
        </a:xfrm>
        <a:prstGeom prst="rightBrace">
          <a:avLst>
            <a:gd name="adj1" fmla="val 8333"/>
            <a:gd name="adj2" fmla="val 45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0</xdr:colOff>
      <xdr:row>45</xdr:row>
      <xdr:rowOff>19051</xdr:rowOff>
    </xdr:from>
    <xdr:to>
      <xdr:col>17</xdr:col>
      <xdr:colOff>304800</xdr:colOff>
      <xdr:row>70</xdr:row>
      <xdr:rowOff>9526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5192375" y="8029576"/>
          <a:ext cx="304800" cy="4752975"/>
        </a:xfrm>
        <a:prstGeom prst="rightBrace">
          <a:avLst>
            <a:gd name="adj1" fmla="val 8333"/>
            <a:gd name="adj2" fmla="val 41237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19050</xdr:colOff>
      <xdr:row>82</xdr:row>
      <xdr:rowOff>19050</xdr:rowOff>
    </xdr:from>
    <xdr:to>
      <xdr:col>17</xdr:col>
      <xdr:colOff>257175</xdr:colOff>
      <xdr:row>101</xdr:row>
      <xdr:rowOff>142874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5211425" y="15078075"/>
          <a:ext cx="238125" cy="3743324"/>
        </a:xfrm>
        <a:prstGeom prst="rightBrace">
          <a:avLst>
            <a:gd name="adj1" fmla="val 8333"/>
            <a:gd name="adj2" fmla="val 45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Users/Chuck%20&amp;%20Erin/AppData/Local/Temp/Temp1_Infinium%20to%20Lawson%20Mapping-final.zip/Infin%20to%20Laws%20Co-AU%20Mapping%201-5-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Users/Chuck%20&amp;%20Erin/AppData/Local/Temp/Temp1_Infinium%20to%20Lawson%20Mapping-final.zip/AW%20P&amp;L%20map%200811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Documents\F-E-B%20Div%20%23%20Propos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personal/cristina_steward_utc_wa_gov/Documents/TG-190181%20Rabanco%20-%20Fiorito%20Ent,%20Services%20of%20Kent/190181-K-M%20Rate%20Case%20Model%20-%20with%20PR%20-%20Original%20with%20Disposal%20Adjusted_V10%20-%20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ivision/Accounting/2014/Accounts%20Receivable/County%20&amp;%20City%20Reporting/172%20-%20Eastside/Bellevue/12%20December/2014%20Bellevue%20Monthly%20Report%20December-Diane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Users/dkermode/Documents/+2018/LG%20replacement/SolidWaste-NonPublic%20LG%202018%20V5.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ivision/Accounting/WUTC/2019/Kent%20Meridian%20-%20Division%204176%20Rate%20Case%20Files/Audit%20Requests/2.%20Customer%20Counts-revised%2004.13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# Ranges"/>
      <sheetName val="Co. Mapping"/>
      <sheetName val="LOB Mapping Summary"/>
      <sheetName val="LOB list - BS Only"/>
      <sheetName val="LOB list PL Only"/>
      <sheetName val="AU Mapping TEMPLATE"/>
      <sheetName val="AU Add-Delete"/>
      <sheetName val="PL Exceptions-Chart Rule Change"/>
      <sheetName val="Chris Daly Map exceptions"/>
      <sheetName val="PL Exceptions-move LOB Only"/>
      <sheetName val="7 Rule Exceptions"/>
      <sheetName val="AW Co's - Mapped only 10-23-08"/>
      <sheetName val="Known duplicate AUs"/>
      <sheetName val="Excluded di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00</v>
          </cell>
          <cell r="B1">
            <v>10</v>
          </cell>
        </row>
        <row r="2">
          <cell r="A2" t="str">
            <v>01</v>
          </cell>
          <cell r="B2">
            <v>720</v>
          </cell>
        </row>
        <row r="3">
          <cell r="A3" t="str">
            <v>02</v>
          </cell>
          <cell r="B3">
            <v>721</v>
          </cell>
        </row>
        <row r="4">
          <cell r="A4" t="str">
            <v>03</v>
          </cell>
          <cell r="B4">
            <v>722</v>
          </cell>
        </row>
        <row r="5">
          <cell r="A5" t="str">
            <v>04</v>
          </cell>
          <cell r="B5">
            <v>723</v>
          </cell>
        </row>
        <row r="6">
          <cell r="A6" t="str">
            <v>05</v>
          </cell>
          <cell r="B6">
            <v>724</v>
          </cell>
        </row>
        <row r="7">
          <cell r="A7" t="str">
            <v>06</v>
          </cell>
          <cell r="B7">
            <v>725</v>
          </cell>
        </row>
        <row r="8">
          <cell r="A8" t="str">
            <v>07</v>
          </cell>
          <cell r="B8">
            <v>726</v>
          </cell>
        </row>
        <row r="9">
          <cell r="A9" t="str">
            <v>08</v>
          </cell>
          <cell r="B9">
            <v>727</v>
          </cell>
        </row>
        <row r="10">
          <cell r="A10" t="str">
            <v>09</v>
          </cell>
          <cell r="B10">
            <v>728</v>
          </cell>
        </row>
        <row r="11">
          <cell r="A11" t="str">
            <v>0A</v>
          </cell>
          <cell r="B11">
            <v>830</v>
          </cell>
        </row>
        <row r="12">
          <cell r="A12" t="str">
            <v>0B</v>
          </cell>
          <cell r="B12">
            <v>831</v>
          </cell>
        </row>
        <row r="13">
          <cell r="A13" t="str">
            <v>0C</v>
          </cell>
          <cell r="B13">
            <v>832</v>
          </cell>
        </row>
        <row r="14">
          <cell r="A14" t="str">
            <v>0D</v>
          </cell>
          <cell r="B14">
            <v>833</v>
          </cell>
        </row>
        <row r="15">
          <cell r="A15" t="str">
            <v>0E</v>
          </cell>
          <cell r="B15">
            <v>834</v>
          </cell>
        </row>
        <row r="16">
          <cell r="A16" t="str">
            <v>0F</v>
          </cell>
          <cell r="B16">
            <v>835</v>
          </cell>
        </row>
        <row r="17">
          <cell r="A17" t="str">
            <v>0G</v>
          </cell>
          <cell r="B17">
            <v>836</v>
          </cell>
        </row>
        <row r="18">
          <cell r="A18" t="str">
            <v>0H</v>
          </cell>
          <cell r="B18">
            <v>837</v>
          </cell>
        </row>
        <row r="19">
          <cell r="A19" t="str">
            <v>0I</v>
          </cell>
          <cell r="B19">
            <v>838</v>
          </cell>
        </row>
        <row r="20">
          <cell r="A20" t="str">
            <v>0J</v>
          </cell>
          <cell r="B20">
            <v>839</v>
          </cell>
        </row>
        <row r="21">
          <cell r="A21" t="str">
            <v>0K</v>
          </cell>
          <cell r="B21">
            <v>840</v>
          </cell>
        </row>
        <row r="22">
          <cell r="A22" t="str">
            <v>0L</v>
          </cell>
          <cell r="B22">
            <v>841</v>
          </cell>
        </row>
        <row r="23">
          <cell r="A23" t="str">
            <v>0M</v>
          </cell>
          <cell r="B23">
            <v>842</v>
          </cell>
        </row>
        <row r="24">
          <cell r="A24" t="str">
            <v>0N</v>
          </cell>
          <cell r="B24">
            <v>843</v>
          </cell>
        </row>
        <row r="25">
          <cell r="A25" t="str">
            <v>0P</v>
          </cell>
          <cell r="B25">
            <v>844</v>
          </cell>
        </row>
        <row r="26">
          <cell r="A26" t="str">
            <v>0Q</v>
          </cell>
          <cell r="B26">
            <v>845</v>
          </cell>
        </row>
        <row r="27">
          <cell r="A27" t="str">
            <v>0R</v>
          </cell>
          <cell r="B27">
            <v>846</v>
          </cell>
        </row>
        <row r="28">
          <cell r="A28" t="str">
            <v>0S</v>
          </cell>
          <cell r="B28">
            <v>847</v>
          </cell>
        </row>
        <row r="29">
          <cell r="A29" t="str">
            <v>0Z</v>
          </cell>
          <cell r="B29">
            <v>847</v>
          </cell>
        </row>
        <row r="30">
          <cell r="A30" t="str">
            <v>HK</v>
          </cell>
          <cell r="B30">
            <v>848</v>
          </cell>
        </row>
        <row r="31">
          <cell r="A31" t="str">
            <v>HR</v>
          </cell>
          <cell r="B31">
            <v>849</v>
          </cell>
        </row>
        <row r="32">
          <cell r="A32" t="str">
            <v>10</v>
          </cell>
          <cell r="B32">
            <v>200</v>
          </cell>
        </row>
        <row r="33">
          <cell r="A33" t="str">
            <v>11</v>
          </cell>
          <cell r="B33">
            <v>201</v>
          </cell>
        </row>
        <row r="34">
          <cell r="A34" t="str">
            <v>12</v>
          </cell>
          <cell r="B34">
            <v>202</v>
          </cell>
        </row>
        <row r="35">
          <cell r="A35" t="str">
            <v>13</v>
          </cell>
          <cell r="B35">
            <v>203</v>
          </cell>
        </row>
        <row r="36">
          <cell r="A36" t="str">
            <v>14</v>
          </cell>
          <cell r="B36">
            <v>204</v>
          </cell>
        </row>
        <row r="37">
          <cell r="A37" t="str">
            <v>15</v>
          </cell>
          <cell r="B37">
            <v>205</v>
          </cell>
        </row>
        <row r="38">
          <cell r="A38" t="str">
            <v>16</v>
          </cell>
          <cell r="B38">
            <v>206</v>
          </cell>
        </row>
        <row r="39">
          <cell r="A39" t="str">
            <v>17</v>
          </cell>
          <cell r="B39">
            <v>207</v>
          </cell>
        </row>
        <row r="40">
          <cell r="A40" t="str">
            <v>18</v>
          </cell>
          <cell r="B40">
            <v>208</v>
          </cell>
        </row>
        <row r="41">
          <cell r="A41" t="str">
            <v>19</v>
          </cell>
          <cell r="B41">
            <v>209</v>
          </cell>
        </row>
        <row r="42">
          <cell r="A42" t="str">
            <v>1A</v>
          </cell>
          <cell r="B42">
            <v>210</v>
          </cell>
        </row>
        <row r="43">
          <cell r="A43" t="str">
            <v>1B</v>
          </cell>
          <cell r="B43">
            <v>211</v>
          </cell>
        </row>
        <row r="44">
          <cell r="A44" t="str">
            <v>1C</v>
          </cell>
          <cell r="B44">
            <v>212</v>
          </cell>
        </row>
        <row r="45">
          <cell r="A45" t="str">
            <v>1D</v>
          </cell>
          <cell r="B45">
            <v>213</v>
          </cell>
        </row>
        <row r="46">
          <cell r="A46" t="str">
            <v>1E</v>
          </cell>
          <cell r="B46">
            <v>214</v>
          </cell>
        </row>
        <row r="47">
          <cell r="A47" t="str">
            <v>1F</v>
          </cell>
          <cell r="B47">
            <v>215</v>
          </cell>
        </row>
        <row r="48">
          <cell r="A48" t="str">
            <v>1G</v>
          </cell>
          <cell r="B48">
            <v>216</v>
          </cell>
        </row>
        <row r="49">
          <cell r="A49" t="str">
            <v>1H</v>
          </cell>
          <cell r="B49">
            <v>217</v>
          </cell>
        </row>
        <row r="50">
          <cell r="A50" t="str">
            <v>1I</v>
          </cell>
          <cell r="B50">
            <v>218</v>
          </cell>
        </row>
        <row r="51">
          <cell r="A51" t="str">
            <v>1J</v>
          </cell>
          <cell r="B51">
            <v>219</v>
          </cell>
        </row>
        <row r="52">
          <cell r="A52" t="str">
            <v>1K</v>
          </cell>
          <cell r="B52">
            <v>220</v>
          </cell>
        </row>
        <row r="53">
          <cell r="A53" t="str">
            <v>1L</v>
          </cell>
          <cell r="B53">
            <v>221</v>
          </cell>
        </row>
        <row r="54">
          <cell r="A54" t="str">
            <v>1M</v>
          </cell>
          <cell r="B54">
            <v>222</v>
          </cell>
        </row>
        <row r="55">
          <cell r="A55" t="str">
            <v>1N</v>
          </cell>
          <cell r="B55">
            <v>223</v>
          </cell>
        </row>
        <row r="56">
          <cell r="A56" t="str">
            <v>1O</v>
          </cell>
          <cell r="B56">
            <v>224</v>
          </cell>
        </row>
        <row r="57">
          <cell r="A57" t="str">
            <v>1P</v>
          </cell>
          <cell r="B57">
            <v>225</v>
          </cell>
        </row>
        <row r="58">
          <cell r="A58" t="str">
            <v>1R</v>
          </cell>
          <cell r="B58">
            <v>226</v>
          </cell>
        </row>
        <row r="59">
          <cell r="A59" t="str">
            <v>1S</v>
          </cell>
          <cell r="B59">
            <v>227</v>
          </cell>
        </row>
        <row r="60">
          <cell r="A60" t="str">
            <v>1T</v>
          </cell>
          <cell r="B60">
            <v>228</v>
          </cell>
        </row>
        <row r="61">
          <cell r="A61" t="str">
            <v>1U</v>
          </cell>
          <cell r="B61">
            <v>229</v>
          </cell>
        </row>
        <row r="62">
          <cell r="A62" t="str">
            <v>1V</v>
          </cell>
          <cell r="B62">
            <v>230</v>
          </cell>
        </row>
        <row r="63">
          <cell r="A63" t="str">
            <v>1W</v>
          </cell>
          <cell r="B63">
            <v>231</v>
          </cell>
        </row>
        <row r="64">
          <cell r="A64" t="str">
            <v>1X</v>
          </cell>
          <cell r="B64">
            <v>232</v>
          </cell>
        </row>
        <row r="65">
          <cell r="A65" t="str">
            <v>20</v>
          </cell>
          <cell r="B65">
            <v>100</v>
          </cell>
        </row>
        <row r="66">
          <cell r="A66" t="str">
            <v>21</v>
          </cell>
          <cell r="B66">
            <v>101</v>
          </cell>
        </row>
        <row r="67">
          <cell r="A67" t="str">
            <v>22</v>
          </cell>
          <cell r="B67">
            <v>102</v>
          </cell>
        </row>
        <row r="68">
          <cell r="A68" t="str">
            <v>23</v>
          </cell>
          <cell r="B68">
            <v>103</v>
          </cell>
        </row>
        <row r="69">
          <cell r="A69" t="str">
            <v>24</v>
          </cell>
          <cell r="B69">
            <v>104</v>
          </cell>
        </row>
        <row r="70">
          <cell r="A70" t="str">
            <v>25</v>
          </cell>
          <cell r="B70">
            <v>105</v>
          </cell>
        </row>
        <row r="71">
          <cell r="A71" t="str">
            <v>26</v>
          </cell>
          <cell r="B71">
            <v>106</v>
          </cell>
        </row>
        <row r="72">
          <cell r="A72" t="str">
            <v>27</v>
          </cell>
          <cell r="B72">
            <v>107</v>
          </cell>
        </row>
        <row r="73">
          <cell r="A73" t="str">
            <v>28</v>
          </cell>
          <cell r="B73">
            <v>108</v>
          </cell>
        </row>
        <row r="74">
          <cell r="A74" t="str">
            <v>29</v>
          </cell>
          <cell r="B74">
            <v>109</v>
          </cell>
        </row>
        <row r="75">
          <cell r="A75" t="str">
            <v>2A</v>
          </cell>
          <cell r="B75">
            <v>110</v>
          </cell>
        </row>
        <row r="76">
          <cell r="A76" t="str">
            <v>2B</v>
          </cell>
          <cell r="B76">
            <v>111</v>
          </cell>
        </row>
        <row r="77">
          <cell r="A77" t="str">
            <v>2C</v>
          </cell>
          <cell r="B77">
            <v>112</v>
          </cell>
        </row>
        <row r="78">
          <cell r="A78" t="str">
            <v>2D</v>
          </cell>
          <cell r="B78">
            <v>113</v>
          </cell>
        </row>
        <row r="79">
          <cell r="A79" t="str">
            <v>2E</v>
          </cell>
          <cell r="B79">
            <v>114</v>
          </cell>
        </row>
        <row r="80">
          <cell r="A80" t="str">
            <v>2F</v>
          </cell>
          <cell r="B80">
            <v>115</v>
          </cell>
        </row>
        <row r="81">
          <cell r="A81" t="str">
            <v>2G</v>
          </cell>
          <cell r="B81">
            <v>116</v>
          </cell>
        </row>
        <row r="82">
          <cell r="A82" t="str">
            <v>2H</v>
          </cell>
          <cell r="B82">
            <v>117</v>
          </cell>
        </row>
        <row r="83">
          <cell r="A83" t="str">
            <v>2I</v>
          </cell>
          <cell r="B83">
            <v>118</v>
          </cell>
        </row>
        <row r="84">
          <cell r="A84" t="str">
            <v>2J</v>
          </cell>
          <cell r="B84">
            <v>119</v>
          </cell>
        </row>
        <row r="85">
          <cell r="A85" t="str">
            <v>2K</v>
          </cell>
          <cell r="B85">
            <v>120</v>
          </cell>
        </row>
        <row r="86">
          <cell r="A86" t="str">
            <v>2L</v>
          </cell>
          <cell r="B86">
            <v>121</v>
          </cell>
        </row>
        <row r="87">
          <cell r="A87" t="str">
            <v>2M</v>
          </cell>
          <cell r="B87">
            <v>122</v>
          </cell>
        </row>
        <row r="88">
          <cell r="A88" t="str">
            <v>2N</v>
          </cell>
          <cell r="B88">
            <v>123</v>
          </cell>
        </row>
        <row r="89">
          <cell r="A89" t="str">
            <v>2O</v>
          </cell>
          <cell r="B89">
            <v>124</v>
          </cell>
        </row>
        <row r="90">
          <cell r="A90" t="str">
            <v>2P</v>
          </cell>
          <cell r="B90">
            <v>125</v>
          </cell>
        </row>
        <row r="91">
          <cell r="A91" t="str">
            <v>2Q</v>
          </cell>
          <cell r="B91">
            <v>126</v>
          </cell>
        </row>
        <row r="92">
          <cell r="A92" t="str">
            <v>2R</v>
          </cell>
          <cell r="B92">
            <v>127</v>
          </cell>
        </row>
        <row r="93">
          <cell r="A93" t="str">
            <v>2S</v>
          </cell>
          <cell r="B93">
            <v>128</v>
          </cell>
        </row>
        <row r="94">
          <cell r="A94" t="str">
            <v>2T</v>
          </cell>
          <cell r="B94">
            <v>129</v>
          </cell>
        </row>
        <row r="95">
          <cell r="A95" t="str">
            <v>2U</v>
          </cell>
          <cell r="B95">
            <v>130</v>
          </cell>
        </row>
        <row r="96">
          <cell r="A96" t="str">
            <v>2V</v>
          </cell>
          <cell r="B96">
            <v>131</v>
          </cell>
        </row>
        <row r="97">
          <cell r="A97" t="str">
            <v>2W</v>
          </cell>
          <cell r="B97">
            <v>132</v>
          </cell>
        </row>
        <row r="98">
          <cell r="A98" t="str">
            <v>2X</v>
          </cell>
          <cell r="B98">
            <v>133</v>
          </cell>
        </row>
        <row r="99">
          <cell r="A99" t="str">
            <v>30</v>
          </cell>
          <cell r="B99">
            <v>300</v>
          </cell>
        </row>
        <row r="100">
          <cell r="A100" t="str">
            <v>31</v>
          </cell>
          <cell r="B100">
            <v>301</v>
          </cell>
        </row>
        <row r="101">
          <cell r="A101" t="str">
            <v>32</v>
          </cell>
          <cell r="B101">
            <v>302</v>
          </cell>
        </row>
        <row r="102">
          <cell r="A102" t="str">
            <v>33</v>
          </cell>
          <cell r="B102">
            <v>303</v>
          </cell>
        </row>
        <row r="103">
          <cell r="A103" t="str">
            <v>34</v>
          </cell>
          <cell r="B103">
            <v>304</v>
          </cell>
        </row>
        <row r="104">
          <cell r="A104" t="str">
            <v>35</v>
          </cell>
          <cell r="B104">
            <v>305</v>
          </cell>
        </row>
        <row r="105">
          <cell r="A105" t="str">
            <v>36</v>
          </cell>
          <cell r="B105">
            <v>306</v>
          </cell>
        </row>
        <row r="106">
          <cell r="A106" t="str">
            <v>37</v>
          </cell>
          <cell r="B106">
            <v>307</v>
          </cell>
        </row>
        <row r="107">
          <cell r="A107" t="str">
            <v>38</v>
          </cell>
          <cell r="B107">
            <v>308</v>
          </cell>
        </row>
        <row r="108">
          <cell r="A108" t="str">
            <v>39</v>
          </cell>
          <cell r="B108">
            <v>309</v>
          </cell>
        </row>
        <row r="109">
          <cell r="A109" t="str">
            <v>3A</v>
          </cell>
          <cell r="B109">
            <v>310</v>
          </cell>
        </row>
        <row r="110">
          <cell r="A110" t="str">
            <v>3B</v>
          </cell>
          <cell r="B110">
            <v>311</v>
          </cell>
        </row>
        <row r="111">
          <cell r="A111" t="str">
            <v>3C</v>
          </cell>
          <cell r="B111">
            <v>312</v>
          </cell>
        </row>
        <row r="112">
          <cell r="A112" t="str">
            <v>3D</v>
          </cell>
          <cell r="B112">
            <v>313</v>
          </cell>
        </row>
        <row r="113">
          <cell r="A113" t="str">
            <v>3E</v>
          </cell>
          <cell r="B113">
            <v>314</v>
          </cell>
        </row>
        <row r="114">
          <cell r="A114" t="str">
            <v>3F</v>
          </cell>
          <cell r="B114">
            <v>315</v>
          </cell>
        </row>
        <row r="115">
          <cell r="A115" t="str">
            <v>3G</v>
          </cell>
          <cell r="B115">
            <v>316</v>
          </cell>
        </row>
        <row r="116">
          <cell r="A116" t="str">
            <v>3H</v>
          </cell>
          <cell r="B116">
            <v>317</v>
          </cell>
        </row>
        <row r="117">
          <cell r="A117" t="str">
            <v>3I</v>
          </cell>
          <cell r="B117">
            <v>318</v>
          </cell>
        </row>
        <row r="118">
          <cell r="A118" t="str">
            <v>3J</v>
          </cell>
          <cell r="B118">
            <v>319</v>
          </cell>
        </row>
        <row r="119">
          <cell r="A119" t="str">
            <v>3K</v>
          </cell>
          <cell r="B119">
            <v>320</v>
          </cell>
        </row>
        <row r="120">
          <cell r="A120" t="str">
            <v>3L</v>
          </cell>
          <cell r="B120">
            <v>321</v>
          </cell>
        </row>
        <row r="121">
          <cell r="A121" t="str">
            <v>3M</v>
          </cell>
          <cell r="B121">
            <v>322</v>
          </cell>
        </row>
        <row r="122">
          <cell r="A122" t="str">
            <v>3N</v>
          </cell>
          <cell r="B122">
            <v>323</v>
          </cell>
        </row>
        <row r="123">
          <cell r="A123" t="str">
            <v>3O</v>
          </cell>
          <cell r="B123">
            <v>324</v>
          </cell>
        </row>
        <row r="124">
          <cell r="A124" t="str">
            <v>3P</v>
          </cell>
          <cell r="B124">
            <v>325</v>
          </cell>
        </row>
        <row r="125">
          <cell r="A125" t="str">
            <v>3R</v>
          </cell>
          <cell r="B125">
            <v>326</v>
          </cell>
        </row>
        <row r="126">
          <cell r="A126" t="str">
            <v>3S</v>
          </cell>
          <cell r="B126">
            <v>327</v>
          </cell>
        </row>
        <row r="127">
          <cell r="A127" t="str">
            <v>3T</v>
          </cell>
          <cell r="B127">
            <v>328</v>
          </cell>
        </row>
        <row r="128">
          <cell r="A128" t="str">
            <v>3U</v>
          </cell>
          <cell r="B128">
            <v>329</v>
          </cell>
        </row>
        <row r="129">
          <cell r="A129" t="str">
            <v>3V</v>
          </cell>
          <cell r="B129">
            <v>330</v>
          </cell>
        </row>
        <row r="130">
          <cell r="A130" t="str">
            <v>3W</v>
          </cell>
          <cell r="B130">
            <v>331</v>
          </cell>
        </row>
        <row r="131">
          <cell r="A131" t="str">
            <v>3X</v>
          </cell>
          <cell r="B131">
            <v>332</v>
          </cell>
        </row>
        <row r="132">
          <cell r="A132" t="str">
            <v>3Y</v>
          </cell>
          <cell r="B132">
            <v>333</v>
          </cell>
        </row>
        <row r="133">
          <cell r="A133" t="str">
            <v>40</v>
          </cell>
          <cell r="B133">
            <v>600</v>
          </cell>
        </row>
        <row r="134">
          <cell r="A134" t="str">
            <v>41</v>
          </cell>
          <cell r="B134">
            <v>601</v>
          </cell>
        </row>
        <row r="135">
          <cell r="A135" t="str">
            <v>42</v>
          </cell>
          <cell r="B135">
            <v>602</v>
          </cell>
        </row>
        <row r="136">
          <cell r="A136" t="str">
            <v>43</v>
          </cell>
          <cell r="B136">
            <v>603</v>
          </cell>
        </row>
        <row r="137">
          <cell r="A137" t="str">
            <v>44</v>
          </cell>
          <cell r="B137">
            <v>604</v>
          </cell>
        </row>
        <row r="138">
          <cell r="A138" t="str">
            <v>45</v>
          </cell>
          <cell r="B138">
            <v>605</v>
          </cell>
        </row>
        <row r="139">
          <cell r="A139" t="str">
            <v>46</v>
          </cell>
          <cell r="B139">
            <v>606</v>
          </cell>
        </row>
        <row r="140">
          <cell r="A140" t="str">
            <v>47</v>
          </cell>
          <cell r="B140">
            <v>607</v>
          </cell>
        </row>
        <row r="141">
          <cell r="A141" t="str">
            <v>48</v>
          </cell>
          <cell r="B141">
            <v>608</v>
          </cell>
        </row>
        <row r="142">
          <cell r="A142" t="str">
            <v>49</v>
          </cell>
          <cell r="B142">
            <v>609</v>
          </cell>
        </row>
        <row r="143">
          <cell r="A143" t="str">
            <v>4A</v>
          </cell>
          <cell r="B143">
            <v>610</v>
          </cell>
        </row>
        <row r="144">
          <cell r="A144" t="str">
            <v>4B</v>
          </cell>
          <cell r="B144">
            <v>611</v>
          </cell>
        </row>
        <row r="145">
          <cell r="A145" t="str">
            <v>4C</v>
          </cell>
          <cell r="B145">
            <v>612</v>
          </cell>
        </row>
        <row r="146">
          <cell r="A146" t="str">
            <v>4D</v>
          </cell>
          <cell r="B146">
            <v>613</v>
          </cell>
        </row>
        <row r="147">
          <cell r="A147" t="str">
            <v>4Z</v>
          </cell>
          <cell r="B147">
            <v>614</v>
          </cell>
        </row>
        <row r="148">
          <cell r="A148" t="str">
            <v>GS</v>
          </cell>
          <cell r="B148">
            <v>681</v>
          </cell>
        </row>
        <row r="149">
          <cell r="A149" t="str">
            <v>50</v>
          </cell>
          <cell r="B149">
            <v>400</v>
          </cell>
        </row>
        <row r="150">
          <cell r="A150" t="str">
            <v>51</v>
          </cell>
          <cell r="B150">
            <v>401</v>
          </cell>
        </row>
        <row r="151">
          <cell r="A151" t="str">
            <v>52</v>
          </cell>
          <cell r="B151">
            <v>402</v>
          </cell>
        </row>
        <row r="152">
          <cell r="A152" t="str">
            <v>55</v>
          </cell>
          <cell r="B152">
            <v>403</v>
          </cell>
        </row>
        <row r="153">
          <cell r="A153" t="str">
            <v>M1</v>
          </cell>
          <cell r="B153">
            <v>404</v>
          </cell>
        </row>
        <row r="154">
          <cell r="A154" t="str">
            <v>60</v>
          </cell>
          <cell r="B154">
            <v>640</v>
          </cell>
        </row>
        <row r="155">
          <cell r="A155" t="str">
            <v>61</v>
          </cell>
          <cell r="B155">
            <v>641</v>
          </cell>
        </row>
        <row r="156">
          <cell r="A156" t="str">
            <v>62</v>
          </cell>
          <cell r="B156">
            <v>642</v>
          </cell>
        </row>
        <row r="157">
          <cell r="A157" t="str">
            <v>63</v>
          </cell>
          <cell r="B157">
            <v>643</v>
          </cell>
        </row>
        <row r="158">
          <cell r="A158" t="str">
            <v>65</v>
          </cell>
          <cell r="B158">
            <v>644</v>
          </cell>
        </row>
        <row r="159">
          <cell r="A159" t="str">
            <v>6A</v>
          </cell>
          <cell r="B159">
            <v>645</v>
          </cell>
        </row>
        <row r="160">
          <cell r="A160" t="str">
            <v>6B</v>
          </cell>
          <cell r="B160">
            <v>646</v>
          </cell>
        </row>
        <row r="161">
          <cell r="A161" t="str">
            <v>6G</v>
          </cell>
          <cell r="B161">
            <v>647</v>
          </cell>
        </row>
        <row r="162">
          <cell r="A162" t="str">
            <v>70</v>
          </cell>
          <cell r="B162">
            <v>230</v>
          </cell>
        </row>
        <row r="163">
          <cell r="A163" t="str">
            <v>71</v>
          </cell>
          <cell r="B163">
            <v>231</v>
          </cell>
        </row>
        <row r="164">
          <cell r="A164" t="str">
            <v>72</v>
          </cell>
          <cell r="B164">
            <v>232</v>
          </cell>
        </row>
        <row r="165">
          <cell r="A165" t="str">
            <v>73</v>
          </cell>
          <cell r="B165">
            <v>233</v>
          </cell>
        </row>
        <row r="166">
          <cell r="A166" t="str">
            <v>74</v>
          </cell>
          <cell r="B166">
            <v>234</v>
          </cell>
        </row>
        <row r="167">
          <cell r="A167" t="str">
            <v>75</v>
          </cell>
          <cell r="B167">
            <v>235</v>
          </cell>
        </row>
        <row r="168">
          <cell r="A168" t="str">
            <v>76</v>
          </cell>
          <cell r="B168">
            <v>236</v>
          </cell>
        </row>
        <row r="169">
          <cell r="A169" t="str">
            <v>77</v>
          </cell>
          <cell r="B169">
            <v>237</v>
          </cell>
        </row>
        <row r="170">
          <cell r="A170" t="str">
            <v>78</v>
          </cell>
          <cell r="B170">
            <v>238</v>
          </cell>
        </row>
        <row r="171">
          <cell r="A171" t="str">
            <v>79</v>
          </cell>
          <cell r="B171">
            <v>239</v>
          </cell>
        </row>
        <row r="172">
          <cell r="A172" t="str">
            <v>7A</v>
          </cell>
          <cell r="B172">
            <v>330</v>
          </cell>
        </row>
        <row r="173">
          <cell r="A173" t="str">
            <v>7B</v>
          </cell>
          <cell r="B173">
            <v>331</v>
          </cell>
        </row>
        <row r="174">
          <cell r="A174" t="str">
            <v>7C</v>
          </cell>
          <cell r="B174">
            <v>332</v>
          </cell>
        </row>
        <row r="175">
          <cell r="A175" t="str">
            <v>7D</v>
          </cell>
          <cell r="B175">
            <v>333</v>
          </cell>
        </row>
        <row r="176">
          <cell r="A176" t="str">
            <v>7E</v>
          </cell>
          <cell r="B176">
            <v>334</v>
          </cell>
        </row>
        <row r="177">
          <cell r="A177" t="str">
            <v>7F</v>
          </cell>
          <cell r="B177">
            <v>335</v>
          </cell>
        </row>
        <row r="178">
          <cell r="A178" t="str">
            <v>7G</v>
          </cell>
          <cell r="B178">
            <v>336</v>
          </cell>
        </row>
        <row r="179">
          <cell r="A179" t="str">
            <v>7H</v>
          </cell>
          <cell r="B179">
            <v>337</v>
          </cell>
        </row>
        <row r="180">
          <cell r="A180" t="str">
            <v>7I</v>
          </cell>
          <cell r="B180">
            <v>338</v>
          </cell>
        </row>
        <row r="181">
          <cell r="A181" t="str">
            <v>7J</v>
          </cell>
          <cell r="B181">
            <v>339</v>
          </cell>
        </row>
        <row r="182">
          <cell r="A182" t="str">
            <v>7K</v>
          </cell>
          <cell r="B182">
            <v>340</v>
          </cell>
        </row>
        <row r="183">
          <cell r="A183" t="str">
            <v>7L</v>
          </cell>
          <cell r="B183">
            <v>341</v>
          </cell>
        </row>
        <row r="184">
          <cell r="A184" t="str">
            <v>7M</v>
          </cell>
          <cell r="B184">
            <v>342</v>
          </cell>
        </row>
        <row r="185">
          <cell r="A185" t="str">
            <v>7N</v>
          </cell>
          <cell r="B185">
            <v>343</v>
          </cell>
        </row>
        <row r="186">
          <cell r="A186" t="str">
            <v>7O</v>
          </cell>
          <cell r="B186">
            <v>344</v>
          </cell>
        </row>
        <row r="187">
          <cell r="A187" t="str">
            <v>7P</v>
          </cell>
          <cell r="B187">
            <v>345</v>
          </cell>
        </row>
        <row r="188">
          <cell r="A188" t="str">
            <v>7Q</v>
          </cell>
          <cell r="B188">
            <v>346</v>
          </cell>
        </row>
        <row r="189">
          <cell r="A189" t="str">
            <v>7S</v>
          </cell>
          <cell r="B189">
            <v>347</v>
          </cell>
        </row>
        <row r="190">
          <cell r="A190" t="str">
            <v>7V</v>
          </cell>
          <cell r="B190">
            <v>348</v>
          </cell>
        </row>
        <row r="191">
          <cell r="A191" t="str">
            <v>7W</v>
          </cell>
          <cell r="B191">
            <v>349</v>
          </cell>
        </row>
        <row r="192">
          <cell r="A192" t="str">
            <v>7X</v>
          </cell>
          <cell r="B192">
            <v>350</v>
          </cell>
        </row>
        <row r="193">
          <cell r="A193" t="str">
            <v>80</v>
          </cell>
          <cell r="B193">
            <v>620</v>
          </cell>
        </row>
        <row r="194">
          <cell r="A194" t="str">
            <v>81</v>
          </cell>
          <cell r="B194">
            <v>621</v>
          </cell>
        </row>
        <row r="195">
          <cell r="A195" t="str">
            <v>82</v>
          </cell>
          <cell r="B195">
            <v>622</v>
          </cell>
        </row>
        <row r="196">
          <cell r="A196" t="str">
            <v>83</v>
          </cell>
          <cell r="B196">
            <v>623</v>
          </cell>
        </row>
        <row r="197">
          <cell r="A197" t="str">
            <v>84</v>
          </cell>
          <cell r="B197">
            <v>624</v>
          </cell>
        </row>
        <row r="198">
          <cell r="A198" t="str">
            <v>85</v>
          </cell>
          <cell r="B198">
            <v>625</v>
          </cell>
        </row>
        <row r="199">
          <cell r="A199" t="str">
            <v>86</v>
          </cell>
          <cell r="B199">
            <v>626</v>
          </cell>
        </row>
        <row r="200">
          <cell r="A200" t="str">
            <v>89</v>
          </cell>
          <cell r="B200">
            <v>627</v>
          </cell>
        </row>
        <row r="201">
          <cell r="A201" t="str">
            <v>8X</v>
          </cell>
          <cell r="B201">
            <v>628</v>
          </cell>
        </row>
        <row r="202">
          <cell r="A202" t="str">
            <v>90</v>
          </cell>
          <cell r="B202">
            <v>680</v>
          </cell>
        </row>
        <row r="203">
          <cell r="A203" t="str">
            <v>91</v>
          </cell>
          <cell r="B203">
            <v>681</v>
          </cell>
        </row>
        <row r="204">
          <cell r="A204" t="str">
            <v>92</v>
          </cell>
          <cell r="B204">
            <v>682</v>
          </cell>
        </row>
        <row r="205">
          <cell r="A205" t="str">
            <v>93</v>
          </cell>
          <cell r="B205">
            <v>683</v>
          </cell>
        </row>
        <row r="206">
          <cell r="A206" t="str">
            <v>94</v>
          </cell>
          <cell r="B206">
            <v>684</v>
          </cell>
        </row>
        <row r="207">
          <cell r="A207" t="str">
            <v>95</v>
          </cell>
          <cell r="B207">
            <v>685</v>
          </cell>
        </row>
        <row r="208">
          <cell r="A208" t="str">
            <v>96</v>
          </cell>
          <cell r="B208">
            <v>686</v>
          </cell>
        </row>
        <row r="209">
          <cell r="A209" t="str">
            <v>97</v>
          </cell>
          <cell r="B209">
            <v>687</v>
          </cell>
        </row>
        <row r="210">
          <cell r="A210" t="str">
            <v>98</v>
          </cell>
          <cell r="B210">
            <v>688</v>
          </cell>
        </row>
        <row r="211">
          <cell r="A211" t="str">
            <v>99</v>
          </cell>
          <cell r="B211">
            <v>689</v>
          </cell>
        </row>
        <row r="212">
          <cell r="A212" t="str">
            <v>9A</v>
          </cell>
          <cell r="B212">
            <v>690</v>
          </cell>
        </row>
        <row r="213">
          <cell r="A213" t="str">
            <v>9B</v>
          </cell>
          <cell r="B213">
            <v>690</v>
          </cell>
        </row>
        <row r="214">
          <cell r="A214" t="str">
            <v>9C</v>
          </cell>
          <cell r="B214">
            <v>691</v>
          </cell>
        </row>
        <row r="215">
          <cell r="A215" t="str">
            <v>9D</v>
          </cell>
          <cell r="B215">
            <v>680</v>
          </cell>
        </row>
        <row r="216">
          <cell r="A216" t="str">
            <v>9G</v>
          </cell>
          <cell r="B216">
            <v>692</v>
          </cell>
        </row>
        <row r="217">
          <cell r="A217" t="str">
            <v>9H</v>
          </cell>
          <cell r="B217">
            <v>693</v>
          </cell>
        </row>
        <row r="218">
          <cell r="A218" t="str">
            <v>9I</v>
          </cell>
          <cell r="B218">
            <v>693</v>
          </cell>
        </row>
        <row r="219">
          <cell r="A219" t="str">
            <v>9J</v>
          </cell>
          <cell r="B219">
            <v>694</v>
          </cell>
        </row>
        <row r="220">
          <cell r="A220" t="str">
            <v>9K</v>
          </cell>
          <cell r="B220">
            <v>695</v>
          </cell>
        </row>
        <row r="221">
          <cell r="A221" t="str">
            <v>9L</v>
          </cell>
          <cell r="B221">
            <v>696</v>
          </cell>
        </row>
        <row r="222">
          <cell r="A222" t="str">
            <v>9N</v>
          </cell>
          <cell r="B222">
            <v>680</v>
          </cell>
        </row>
        <row r="223">
          <cell r="A223" t="str">
            <v>9O</v>
          </cell>
          <cell r="B223">
            <v>680</v>
          </cell>
        </row>
        <row r="224">
          <cell r="A224" t="str">
            <v>9P</v>
          </cell>
          <cell r="B224">
            <v>680</v>
          </cell>
        </row>
        <row r="225">
          <cell r="A225" t="str">
            <v>9Q</v>
          </cell>
          <cell r="B225">
            <v>697</v>
          </cell>
        </row>
        <row r="226">
          <cell r="A226" t="str">
            <v>9R</v>
          </cell>
          <cell r="B226">
            <v>680</v>
          </cell>
        </row>
        <row r="227">
          <cell r="A227" t="str">
            <v>9S</v>
          </cell>
          <cell r="B227">
            <v>680</v>
          </cell>
        </row>
        <row r="228">
          <cell r="A228" t="str">
            <v>9T</v>
          </cell>
          <cell r="B228">
            <v>680</v>
          </cell>
        </row>
        <row r="229">
          <cell r="A229" t="str">
            <v>9U</v>
          </cell>
          <cell r="B229">
            <v>680</v>
          </cell>
        </row>
        <row r="230">
          <cell r="A230" t="str">
            <v>9V</v>
          </cell>
          <cell r="B230">
            <v>680</v>
          </cell>
        </row>
        <row r="231">
          <cell r="A231" t="str">
            <v>9W</v>
          </cell>
          <cell r="B231">
            <v>698</v>
          </cell>
        </row>
        <row r="232">
          <cell r="A232" t="str">
            <v>9Y</v>
          </cell>
          <cell r="B232">
            <v>699</v>
          </cell>
        </row>
        <row r="233">
          <cell r="A233" t="str">
            <v>C0</v>
          </cell>
          <cell r="B233">
            <v>680</v>
          </cell>
        </row>
        <row r="234">
          <cell r="A234" t="str">
            <v>A2</v>
          </cell>
          <cell r="B234">
            <v>905</v>
          </cell>
        </row>
        <row r="235">
          <cell r="A235" t="str">
            <v>A3</v>
          </cell>
          <cell r="B235">
            <v>923</v>
          </cell>
        </row>
        <row r="236">
          <cell r="A236" t="str">
            <v>A4</v>
          </cell>
          <cell r="B236">
            <v>924</v>
          </cell>
        </row>
        <row r="237">
          <cell r="A237" t="str">
            <v>A7</v>
          </cell>
          <cell r="B237">
            <v>833</v>
          </cell>
        </row>
        <row r="238">
          <cell r="A238" t="str">
            <v>A8</v>
          </cell>
          <cell r="B238">
            <v>831</v>
          </cell>
        </row>
        <row r="239">
          <cell r="A239" t="str">
            <v>A9</v>
          </cell>
          <cell r="B239">
            <v>832</v>
          </cell>
        </row>
        <row r="240">
          <cell r="A240" t="str">
            <v>AA</v>
          </cell>
          <cell r="B240">
            <v>925</v>
          </cell>
        </row>
        <row r="241">
          <cell r="A241" t="str">
            <v>AB</v>
          </cell>
          <cell r="B241">
            <v>926</v>
          </cell>
        </row>
        <row r="242">
          <cell r="A242" t="str">
            <v>AC</v>
          </cell>
          <cell r="B242">
            <v>927</v>
          </cell>
        </row>
        <row r="243">
          <cell r="A243" t="str">
            <v>AD</v>
          </cell>
          <cell r="B243">
            <v>914</v>
          </cell>
        </row>
        <row r="244">
          <cell r="A244" t="str">
            <v>AF</v>
          </cell>
          <cell r="B244">
            <v>911</v>
          </cell>
        </row>
        <row r="245">
          <cell r="A245" t="str">
            <v>AG</v>
          </cell>
          <cell r="B245">
            <v>919</v>
          </cell>
        </row>
        <row r="246">
          <cell r="A246" t="str">
            <v>AJ</v>
          </cell>
          <cell r="B246">
            <v>922</v>
          </cell>
        </row>
        <row r="247">
          <cell r="A247" t="str">
            <v>AK</v>
          </cell>
          <cell r="B247">
            <v>928</v>
          </cell>
        </row>
        <row r="248">
          <cell r="A248" t="str">
            <v>AL</v>
          </cell>
          <cell r="B248">
            <v>904</v>
          </cell>
        </row>
        <row r="249">
          <cell r="A249" t="str">
            <v>AM</v>
          </cell>
          <cell r="B249">
            <v>917</v>
          </cell>
        </row>
        <row r="250">
          <cell r="A250" t="str">
            <v>AN</v>
          </cell>
          <cell r="B250">
            <v>915</v>
          </cell>
        </row>
        <row r="251">
          <cell r="A251" t="str">
            <v>AP</v>
          </cell>
          <cell r="B251">
            <v>929</v>
          </cell>
        </row>
        <row r="252">
          <cell r="A252" t="str">
            <v>AQ</v>
          </cell>
          <cell r="B252">
            <v>903</v>
          </cell>
        </row>
        <row r="253">
          <cell r="A253" t="str">
            <v>AS</v>
          </cell>
          <cell r="B253">
            <v>907</v>
          </cell>
        </row>
        <row r="254">
          <cell r="A254" t="str">
            <v>AT</v>
          </cell>
          <cell r="B254">
            <v>930</v>
          </cell>
        </row>
        <row r="255">
          <cell r="A255" t="str">
            <v>AX</v>
          </cell>
          <cell r="B255">
            <v>855</v>
          </cell>
        </row>
        <row r="256">
          <cell r="A256" t="str">
            <v>AY</v>
          </cell>
          <cell r="B256">
            <v>855</v>
          </cell>
        </row>
        <row r="257">
          <cell r="A257" t="str">
            <v>BB</v>
          </cell>
          <cell r="B257">
            <v>855</v>
          </cell>
        </row>
        <row r="258">
          <cell r="A258" t="str">
            <v>BH</v>
          </cell>
          <cell r="B258">
            <v>855</v>
          </cell>
        </row>
        <row r="259">
          <cell r="A259" t="str">
            <v>BC</v>
          </cell>
          <cell r="B259">
            <v>931</v>
          </cell>
        </row>
        <row r="260">
          <cell r="A260" t="str">
            <v>BD</v>
          </cell>
          <cell r="B260">
            <v>906</v>
          </cell>
        </row>
        <row r="261">
          <cell r="A261" t="str">
            <v>BE</v>
          </cell>
          <cell r="B261">
            <v>932</v>
          </cell>
        </row>
        <row r="262">
          <cell r="A262" t="str">
            <v>BF</v>
          </cell>
          <cell r="B262">
            <v>921</v>
          </cell>
        </row>
        <row r="263">
          <cell r="A263" t="str">
            <v>BG</v>
          </cell>
          <cell r="B263">
            <v>834</v>
          </cell>
        </row>
        <row r="264">
          <cell r="A264" t="str">
            <v>BA</v>
          </cell>
          <cell r="B264">
            <v>933</v>
          </cell>
        </row>
        <row r="265">
          <cell r="A265" t="str">
            <v>BJ</v>
          </cell>
          <cell r="B265">
            <v>835</v>
          </cell>
        </row>
        <row r="266">
          <cell r="A266" t="str">
            <v>BK</v>
          </cell>
          <cell r="B266">
            <v>836</v>
          </cell>
        </row>
        <row r="267">
          <cell r="A267" t="str">
            <v>BL</v>
          </cell>
          <cell r="B267">
            <v>837</v>
          </cell>
        </row>
        <row r="268">
          <cell r="A268" t="str">
            <v>BN</v>
          </cell>
          <cell r="B268">
            <v>934</v>
          </cell>
        </row>
        <row r="269">
          <cell r="A269" t="str">
            <v>BP</v>
          </cell>
          <cell r="B269">
            <v>916</v>
          </cell>
        </row>
        <row r="270">
          <cell r="A270" t="str">
            <v>BQ</v>
          </cell>
          <cell r="B270">
            <v>912</v>
          </cell>
        </row>
        <row r="271">
          <cell r="A271" t="str">
            <v>CH</v>
          </cell>
          <cell r="B271">
            <v>909</v>
          </cell>
        </row>
        <row r="272">
          <cell r="A272" t="str">
            <v>CP</v>
          </cell>
          <cell r="B272">
            <v>935</v>
          </cell>
        </row>
        <row r="273">
          <cell r="A273" t="str">
            <v>CS</v>
          </cell>
          <cell r="B273">
            <v>936</v>
          </cell>
        </row>
        <row r="274">
          <cell r="A274" t="str">
            <v>DA</v>
          </cell>
          <cell r="B274">
            <v>687</v>
          </cell>
        </row>
        <row r="275">
          <cell r="A275" t="str">
            <v>DC</v>
          </cell>
          <cell r="B275">
            <v>687</v>
          </cell>
        </row>
        <row r="276">
          <cell r="A276" t="str">
            <v>DD</v>
          </cell>
          <cell r="B276">
            <v>687</v>
          </cell>
        </row>
        <row r="277">
          <cell r="A277" t="str">
            <v>DE</v>
          </cell>
          <cell r="B277">
            <v>687</v>
          </cell>
        </row>
        <row r="278">
          <cell r="A278" t="str">
            <v>DF</v>
          </cell>
          <cell r="B278">
            <v>687</v>
          </cell>
        </row>
        <row r="279">
          <cell r="A279" t="str">
            <v>DG</v>
          </cell>
          <cell r="B279">
            <v>687</v>
          </cell>
        </row>
        <row r="280">
          <cell r="A280" t="str">
            <v>DP</v>
          </cell>
          <cell r="B280">
            <v>687</v>
          </cell>
        </row>
        <row r="281">
          <cell r="A281" t="str">
            <v>DQ</v>
          </cell>
          <cell r="B281">
            <v>687</v>
          </cell>
        </row>
        <row r="282">
          <cell r="A282" t="str">
            <v>DR</v>
          </cell>
          <cell r="B282">
            <v>687</v>
          </cell>
        </row>
        <row r="283">
          <cell r="A283" t="str">
            <v>DT</v>
          </cell>
          <cell r="B283">
            <v>687</v>
          </cell>
        </row>
        <row r="284">
          <cell r="A284" t="str">
            <v>DU</v>
          </cell>
          <cell r="B284">
            <v>687</v>
          </cell>
        </row>
        <row r="285">
          <cell r="A285" t="str">
            <v>DW</v>
          </cell>
          <cell r="B285">
            <v>687</v>
          </cell>
        </row>
        <row r="286">
          <cell r="A286" t="str">
            <v>DY</v>
          </cell>
          <cell r="B286">
            <v>687</v>
          </cell>
        </row>
        <row r="287">
          <cell r="A287" t="str">
            <v>DZ</v>
          </cell>
          <cell r="B287">
            <v>687</v>
          </cell>
        </row>
        <row r="288">
          <cell r="A288" t="str">
            <v>FA</v>
          </cell>
          <cell r="B288">
            <v>687</v>
          </cell>
        </row>
        <row r="289">
          <cell r="A289" t="str">
            <v>FB</v>
          </cell>
          <cell r="B289">
            <v>687</v>
          </cell>
        </row>
        <row r="290">
          <cell r="A290" t="str">
            <v>FC</v>
          </cell>
          <cell r="B290">
            <v>687</v>
          </cell>
        </row>
        <row r="291">
          <cell r="A291" t="str">
            <v>FD</v>
          </cell>
          <cell r="B291">
            <v>687</v>
          </cell>
        </row>
        <row r="292">
          <cell r="A292" t="str">
            <v>FE</v>
          </cell>
          <cell r="B292">
            <v>687</v>
          </cell>
        </row>
        <row r="293">
          <cell r="A293" t="str">
            <v>FF</v>
          </cell>
          <cell r="B293">
            <v>687</v>
          </cell>
        </row>
        <row r="294">
          <cell r="A294" t="str">
            <v>FG</v>
          </cell>
          <cell r="B294">
            <v>687</v>
          </cell>
        </row>
        <row r="295">
          <cell r="A295" t="str">
            <v>FM</v>
          </cell>
          <cell r="B295">
            <v>687</v>
          </cell>
        </row>
        <row r="296">
          <cell r="A296" t="str">
            <v>FO</v>
          </cell>
          <cell r="B296">
            <v>687</v>
          </cell>
        </row>
        <row r="297">
          <cell r="A297" t="str">
            <v>FP</v>
          </cell>
          <cell r="B297">
            <v>687</v>
          </cell>
        </row>
        <row r="298">
          <cell r="A298" t="str">
            <v>FS</v>
          </cell>
          <cell r="B298">
            <v>687</v>
          </cell>
        </row>
        <row r="299">
          <cell r="A299" t="str">
            <v>FT</v>
          </cell>
          <cell r="B299">
            <v>687</v>
          </cell>
        </row>
        <row r="300">
          <cell r="A300" t="str">
            <v>FU</v>
          </cell>
          <cell r="B300">
            <v>687</v>
          </cell>
        </row>
        <row r="301">
          <cell r="A301" t="str">
            <v>FV</v>
          </cell>
          <cell r="B301">
            <v>687</v>
          </cell>
        </row>
        <row r="302">
          <cell r="A302" t="str">
            <v>FW</v>
          </cell>
          <cell r="B302">
            <v>687</v>
          </cell>
        </row>
        <row r="303">
          <cell r="A303" t="str">
            <v>FX</v>
          </cell>
          <cell r="B303">
            <v>687</v>
          </cell>
        </row>
        <row r="304">
          <cell r="A304" t="str">
            <v>FY</v>
          </cell>
          <cell r="B304">
            <v>687</v>
          </cell>
        </row>
        <row r="305">
          <cell r="A305" t="str">
            <v>FZ</v>
          </cell>
          <cell r="B305">
            <v>687</v>
          </cell>
        </row>
        <row r="306">
          <cell r="A306" t="str">
            <v>GA</v>
          </cell>
          <cell r="B306">
            <v>687</v>
          </cell>
        </row>
        <row r="307">
          <cell r="A307" t="str">
            <v>GB</v>
          </cell>
          <cell r="B307">
            <v>687</v>
          </cell>
        </row>
        <row r="308">
          <cell r="A308" t="str">
            <v>GC</v>
          </cell>
          <cell r="B308">
            <v>688</v>
          </cell>
        </row>
        <row r="309">
          <cell r="A309" t="str">
            <v>GD</v>
          </cell>
          <cell r="B309">
            <v>687</v>
          </cell>
        </row>
        <row r="310">
          <cell r="A310" t="str">
            <v>GE</v>
          </cell>
          <cell r="B310">
            <v>687</v>
          </cell>
        </row>
        <row r="311">
          <cell r="A311" t="str">
            <v>GH</v>
          </cell>
          <cell r="B311">
            <v>687</v>
          </cell>
        </row>
        <row r="312">
          <cell r="A312" t="str">
            <v>GI</v>
          </cell>
          <cell r="B312">
            <v>687</v>
          </cell>
        </row>
        <row r="313">
          <cell r="A313" t="str">
            <v>GJ</v>
          </cell>
          <cell r="B313">
            <v>687</v>
          </cell>
        </row>
        <row r="314">
          <cell r="A314" t="str">
            <v>GK</v>
          </cell>
          <cell r="B314">
            <v>687</v>
          </cell>
        </row>
        <row r="315">
          <cell r="A315" t="str">
            <v>GL</v>
          </cell>
          <cell r="B315">
            <v>687</v>
          </cell>
        </row>
        <row r="316">
          <cell r="A316" t="str">
            <v>GM</v>
          </cell>
          <cell r="B316">
            <v>687</v>
          </cell>
        </row>
        <row r="317">
          <cell r="A317" t="str">
            <v>GN</v>
          </cell>
          <cell r="B317">
            <v>687</v>
          </cell>
        </row>
        <row r="318">
          <cell r="A318" t="str">
            <v>GO</v>
          </cell>
          <cell r="B318">
            <v>687</v>
          </cell>
        </row>
        <row r="319">
          <cell r="A319" t="str">
            <v>GQ</v>
          </cell>
          <cell r="B319">
            <v>687</v>
          </cell>
        </row>
        <row r="320">
          <cell r="A320" t="str">
            <v>GR</v>
          </cell>
          <cell r="B320">
            <v>687</v>
          </cell>
        </row>
        <row r="321">
          <cell r="A321" t="str">
            <v>GT</v>
          </cell>
          <cell r="B321">
            <v>687</v>
          </cell>
        </row>
        <row r="322">
          <cell r="A322" t="str">
            <v>GV</v>
          </cell>
          <cell r="B322">
            <v>687</v>
          </cell>
        </row>
        <row r="323">
          <cell r="A323" t="str">
            <v>GW</v>
          </cell>
          <cell r="B323">
            <v>687</v>
          </cell>
        </row>
        <row r="324">
          <cell r="A324" t="str">
            <v>GX</v>
          </cell>
          <cell r="B324">
            <v>687</v>
          </cell>
        </row>
        <row r="325">
          <cell r="A325" t="str">
            <v>LP</v>
          </cell>
          <cell r="B325">
            <v>99</v>
          </cell>
        </row>
        <row r="326">
          <cell r="A326" t="str">
            <v>LR</v>
          </cell>
          <cell r="B326">
            <v>938</v>
          </cell>
        </row>
        <row r="327">
          <cell r="A327" t="str">
            <v>MG</v>
          </cell>
          <cell r="B327">
            <v>939</v>
          </cell>
        </row>
        <row r="328">
          <cell r="A328" t="str">
            <v>MN</v>
          </cell>
          <cell r="B328">
            <v>940</v>
          </cell>
        </row>
        <row r="329">
          <cell r="A329" t="str">
            <v>PC</v>
          </cell>
          <cell r="B329">
            <v>941</v>
          </cell>
        </row>
        <row r="330">
          <cell r="A330" t="str">
            <v>PM</v>
          </cell>
          <cell r="B330">
            <v>942</v>
          </cell>
        </row>
        <row r="331">
          <cell r="A331" t="str">
            <v>PR</v>
          </cell>
          <cell r="B331">
            <v>943</v>
          </cell>
        </row>
        <row r="332">
          <cell r="A332" t="str">
            <v>PS</v>
          </cell>
          <cell r="B332">
            <v>944</v>
          </cell>
        </row>
        <row r="333">
          <cell r="A333" t="str">
            <v>SC</v>
          </cell>
          <cell r="B333">
            <v>945</v>
          </cell>
        </row>
        <row r="334">
          <cell r="A334" t="str">
            <v>ZA</v>
          </cell>
          <cell r="B334">
            <v>687</v>
          </cell>
        </row>
        <row r="335">
          <cell r="A335" t="str">
            <v>ZD</v>
          </cell>
          <cell r="B335">
            <v>687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>
            <v>700</v>
          </cell>
          <cell r="B2" t="str">
            <v>700-10-A-AZ-01O-050</v>
          </cell>
          <cell r="C2">
            <v>278</v>
          </cell>
          <cell r="D2">
            <v>2100</v>
          </cell>
          <cell r="F2" t="str">
            <v>AW Industries, Inc</v>
          </cell>
          <cell r="G2" t="str">
            <v>BU-906</v>
          </cell>
          <cell r="H2" t="str">
            <v>CORPORATE OFFICE</v>
          </cell>
          <cell r="I2" t="str">
            <v>CORPOFFICE</v>
          </cell>
          <cell r="J2" t="str">
            <v>CORPORATE OFFICE DISTRICT</v>
          </cell>
          <cell r="K2" t="str">
            <v>CORPORATE</v>
          </cell>
          <cell r="L2" t="str">
            <v>CORPORATE</v>
          </cell>
        </row>
        <row r="3">
          <cell r="A3">
            <v>701</v>
          </cell>
          <cell r="B3" t="str">
            <v>701-10-A-AZ-03O-050</v>
          </cell>
          <cell r="C3">
            <v>279</v>
          </cell>
          <cell r="D3">
            <v>2101</v>
          </cell>
          <cell r="F3" t="str">
            <v>AWIN Management, Inc</v>
          </cell>
          <cell r="G3" t="str">
            <v>BU-906</v>
          </cell>
          <cell r="H3" t="str">
            <v>CORPORATE OFFICE</v>
          </cell>
          <cell r="I3" t="str">
            <v>CORPOFFICE</v>
          </cell>
          <cell r="J3" t="str">
            <v>CORPORATE OFFICE DISTRICT</v>
          </cell>
          <cell r="K3" t="str">
            <v>CORPORATE</v>
          </cell>
          <cell r="L3" t="str">
            <v>CORPORATE</v>
          </cell>
        </row>
        <row r="4">
          <cell r="A4">
            <v>702</v>
          </cell>
          <cell r="B4" t="str">
            <v>702-10-A-AZ-03O-050</v>
          </cell>
          <cell r="C4">
            <v>280</v>
          </cell>
          <cell r="D4">
            <v>2102</v>
          </cell>
          <cell r="F4" t="str">
            <v>AWIN Management, Inc</v>
          </cell>
          <cell r="G4" t="str">
            <v>BU-906</v>
          </cell>
          <cell r="H4" t="str">
            <v>CORPORATE OFFICE</v>
          </cell>
          <cell r="I4" t="str">
            <v>CORPOFFICE</v>
          </cell>
          <cell r="J4" t="str">
            <v>CORPORATE OFFICE DISTRICT</v>
          </cell>
          <cell r="K4" t="str">
            <v>CORPORATE</v>
          </cell>
          <cell r="L4" t="str">
            <v>CORPORATE</v>
          </cell>
        </row>
        <row r="5">
          <cell r="A5">
            <v>704</v>
          </cell>
          <cell r="B5" t="str">
            <v>704-10-A-AZ-02O-050</v>
          </cell>
          <cell r="C5">
            <v>282</v>
          </cell>
          <cell r="D5">
            <v>2103</v>
          </cell>
          <cell r="F5" t="str">
            <v>Allied Waste, N.A.</v>
          </cell>
          <cell r="G5" t="str">
            <v>BU-906</v>
          </cell>
          <cell r="H5" t="str">
            <v>CORPORATE OFFICE</v>
          </cell>
          <cell r="I5" t="str">
            <v>CORPOFFICE</v>
          </cell>
          <cell r="J5" t="str">
            <v>CORPORATE OFFICE DISTRICT</v>
          </cell>
          <cell r="K5" t="str">
            <v>CORPORATE</v>
          </cell>
          <cell r="L5" t="str">
            <v>CORPORATE</v>
          </cell>
        </row>
        <row r="6">
          <cell r="A6">
            <v>27</v>
          </cell>
          <cell r="B6" t="str">
            <v>027-10-A-TX-03O-050</v>
          </cell>
          <cell r="C6">
            <v>7</v>
          </cell>
          <cell r="D6">
            <v>2104</v>
          </cell>
          <cell r="F6" t="str">
            <v>U.S. Office</v>
          </cell>
          <cell r="G6" t="str">
            <v>BU-906</v>
          </cell>
          <cell r="H6" t="str">
            <v>CORPORATE OFFICE</v>
          </cell>
          <cell r="I6" t="str">
            <v>CORPOFFICE</v>
          </cell>
          <cell r="J6" t="str">
            <v>CORPORATE OFFICE DISTRICT</v>
          </cell>
          <cell r="K6" t="str">
            <v>CORPORATE</v>
          </cell>
          <cell r="L6" t="str">
            <v>CORPORATE</v>
          </cell>
        </row>
        <row r="7">
          <cell r="A7">
            <v>20</v>
          </cell>
          <cell r="B7" t="str">
            <v>020-10-A-AZ-13O-050</v>
          </cell>
          <cell r="C7">
            <v>5</v>
          </cell>
          <cell r="D7">
            <v>2105</v>
          </cell>
          <cell r="F7" t="str">
            <v>Allied Waste Systems, Inc</v>
          </cell>
          <cell r="G7" t="str">
            <v>BU-906</v>
          </cell>
          <cell r="H7" t="str">
            <v>CORPORATE OFFICE</v>
          </cell>
          <cell r="I7" t="str">
            <v>CORPOFFICE</v>
          </cell>
          <cell r="J7" t="str">
            <v>CORPORATE OFFICE DISTRICT</v>
          </cell>
          <cell r="K7" t="str">
            <v>CORPORATE</v>
          </cell>
          <cell r="L7" t="str">
            <v>CORPORATE</v>
          </cell>
        </row>
        <row r="8">
          <cell r="A8" t="str">
            <v>D83</v>
          </cell>
          <cell r="B8" t="str">
            <v>D83-10-A-AZ-3PO-050</v>
          </cell>
          <cell r="C8">
            <v>511</v>
          </cell>
          <cell r="D8">
            <v>2106</v>
          </cell>
          <cell r="F8" t="str">
            <v>AW  Waste Systems of N.A.</v>
          </cell>
          <cell r="G8" t="str">
            <v>BU-906</v>
          </cell>
          <cell r="H8" t="str">
            <v>CORPORATE OFFICE</v>
          </cell>
          <cell r="I8" t="str">
            <v>CORPOFFICE</v>
          </cell>
          <cell r="J8" t="str">
            <v>CORPORATE OFFICE DISTRICT</v>
          </cell>
          <cell r="K8" t="str">
            <v>CORPORATE</v>
          </cell>
          <cell r="L8" t="str">
            <v>CORPORATE</v>
          </cell>
        </row>
        <row r="9">
          <cell r="A9" t="str">
            <v>ADJ</v>
          </cell>
          <cell r="B9" t="str">
            <v>ADJ-10-A-AZ-01O-050</v>
          </cell>
          <cell r="C9">
            <v>464</v>
          </cell>
          <cell r="D9">
            <v>2107</v>
          </cell>
          <cell r="F9" t="str">
            <v>Allied Consolidation Division</v>
          </cell>
          <cell r="G9" t="str">
            <v>BU-906</v>
          </cell>
          <cell r="H9" t="str">
            <v>CORPORATE OFFICE</v>
          </cell>
          <cell r="I9" t="str">
            <v>CORPOFFICE</v>
          </cell>
          <cell r="J9" t="str">
            <v>CORPORATE OFFICE DISTRICT</v>
          </cell>
          <cell r="K9" t="str">
            <v>CORPORATE</v>
          </cell>
          <cell r="L9" t="str">
            <v>CORPORATE</v>
          </cell>
        </row>
        <row r="10">
          <cell r="A10">
            <v>698</v>
          </cell>
          <cell r="B10" t="str">
            <v>698-10-A-AZ-12O-050</v>
          </cell>
          <cell r="C10">
            <v>275</v>
          </cell>
          <cell r="D10">
            <v>2108</v>
          </cell>
          <cell r="F10" t="str">
            <v>Allied Gas Recovery Systems</v>
          </cell>
          <cell r="G10" t="str">
            <v>BU-902</v>
          </cell>
          <cell r="H10" t="str">
            <v>CORPORATE GAS COMPANIES</v>
          </cell>
          <cell r="I10" t="str">
            <v>GAS CO</v>
          </cell>
          <cell r="J10" t="str">
            <v>CORPORATE REGION GAS COMPANIES</v>
          </cell>
          <cell r="K10" t="str">
            <v>CORPORATE</v>
          </cell>
          <cell r="L10" t="str">
            <v>CORPORATE</v>
          </cell>
        </row>
        <row r="11">
          <cell r="A11">
            <v>699</v>
          </cell>
          <cell r="B11" t="str">
            <v>699-10-A-AZ-03O-050</v>
          </cell>
          <cell r="C11">
            <v>276</v>
          </cell>
          <cell r="D11">
            <v>2109</v>
          </cell>
          <cell r="F11" t="str">
            <v>Allied Landfill (Gas Prod)</v>
          </cell>
          <cell r="G11" t="str">
            <v>BU-901</v>
          </cell>
          <cell r="H11" t="str">
            <v>CORPORATE LANDFILLS</v>
          </cell>
          <cell r="I11" t="str">
            <v>CORP LF</v>
          </cell>
          <cell r="J11" t="str">
            <v>CORPORATE LANDFILL DISTRICT</v>
          </cell>
          <cell r="K11" t="str">
            <v>CORPORATE</v>
          </cell>
          <cell r="L11" t="str">
            <v>CORPORATE</v>
          </cell>
        </row>
        <row r="12">
          <cell r="A12" t="str">
            <v>D20</v>
          </cell>
          <cell r="B12" t="str">
            <v>D20-10-A-TX-3PO-050</v>
          </cell>
          <cell r="C12">
            <v>489</v>
          </cell>
          <cell r="D12">
            <v>2110</v>
          </cell>
          <cell r="F12" t="str">
            <v>AW  Transportation</v>
          </cell>
          <cell r="G12" t="str">
            <v>BU-909</v>
          </cell>
          <cell r="H12" t="str">
            <v>NATIONAL ACCOUNTS</v>
          </cell>
          <cell r="I12" t="str">
            <v>NATIONAL</v>
          </cell>
          <cell r="J12" t="str">
            <v>CORPORATE DISTRICT - NATIONAL</v>
          </cell>
          <cell r="K12" t="str">
            <v>CORPORATE</v>
          </cell>
          <cell r="L12" t="str">
            <v>CORPORATE</v>
          </cell>
        </row>
        <row r="13">
          <cell r="A13">
            <v>43</v>
          </cell>
          <cell r="B13" t="str">
            <v>043-10-A-UT-70O-050</v>
          </cell>
          <cell r="C13">
            <v>16</v>
          </cell>
          <cell r="D13">
            <v>2111</v>
          </cell>
          <cell r="F13" t="str">
            <v>ECDC Logistics</v>
          </cell>
          <cell r="G13" t="str">
            <v>BU-012</v>
          </cell>
          <cell r="H13" t="str">
            <v>ECDC</v>
          </cell>
          <cell r="I13" t="str">
            <v>ECDC</v>
          </cell>
          <cell r="J13" t="str">
            <v>ECDC DISTRICT</v>
          </cell>
          <cell r="K13" t="str">
            <v>CORPORATE</v>
          </cell>
          <cell r="L13" t="str">
            <v>CORPORATE</v>
          </cell>
        </row>
        <row r="14">
          <cell r="A14" t="str">
            <v>D24</v>
          </cell>
          <cell r="B14" t="str">
            <v>D24-10-A-TX-3PO-050</v>
          </cell>
          <cell r="C14">
            <v>490</v>
          </cell>
          <cell r="D14">
            <v>2112</v>
          </cell>
          <cell r="F14" t="str">
            <v>Houston Brokerage</v>
          </cell>
          <cell r="G14" t="str">
            <v>BU-910</v>
          </cell>
          <cell r="H14" t="str">
            <v>MATERIALS MARKETING</v>
          </cell>
          <cell r="I14" t="str">
            <v>MMG-CORP</v>
          </cell>
          <cell r="J14" t="str">
            <v>MATERIALS MARKETING GROUP-CORP</v>
          </cell>
          <cell r="K14" t="str">
            <v>CORPORATE</v>
          </cell>
          <cell r="L14" t="str">
            <v>CORPORATE</v>
          </cell>
        </row>
        <row r="15">
          <cell r="A15" t="str">
            <v>D28</v>
          </cell>
          <cell r="B15" t="str">
            <v>D28-10-A-AZ-03O-050</v>
          </cell>
          <cell r="C15">
            <v>492</v>
          </cell>
          <cell r="D15">
            <v>2113</v>
          </cell>
          <cell r="F15" t="str">
            <v>MMG</v>
          </cell>
          <cell r="G15" t="str">
            <v>BU-910</v>
          </cell>
          <cell r="H15" t="str">
            <v>MATERIALS MARKETING</v>
          </cell>
          <cell r="I15" t="str">
            <v>MMG-CORP</v>
          </cell>
          <cell r="J15" t="str">
            <v>MATERIALS MARKETING GROUP-CORP</v>
          </cell>
          <cell r="K15" t="str">
            <v>CORPORATE</v>
          </cell>
          <cell r="L15" t="str">
            <v>CORPORATE</v>
          </cell>
        </row>
        <row r="16">
          <cell r="A16" t="str">
            <v>D68</v>
          </cell>
          <cell r="B16" t="str">
            <v>D68-10-A-AZ-4CO-050</v>
          </cell>
          <cell r="C16">
            <v>499</v>
          </cell>
          <cell r="D16">
            <v>2114</v>
          </cell>
          <cell r="F16" t="str">
            <v>AW  Building</v>
          </cell>
          <cell r="G16" t="str">
            <v>BU-906</v>
          </cell>
          <cell r="H16" t="str">
            <v>CORPORATE OFFICE</v>
          </cell>
          <cell r="I16" t="str">
            <v>CORPOFFICE</v>
          </cell>
          <cell r="J16" t="str">
            <v>CORPORATE OFFICE DISTRICT</v>
          </cell>
          <cell r="K16" t="str">
            <v>CORPORATE</v>
          </cell>
          <cell r="L16" t="str">
            <v>CORPORATE</v>
          </cell>
        </row>
        <row r="17">
          <cell r="A17">
            <v>705</v>
          </cell>
          <cell r="B17" t="str">
            <v>705-10-A-AZ-06O-050</v>
          </cell>
          <cell r="C17">
            <v>283</v>
          </cell>
          <cell r="D17">
            <v>2115</v>
          </cell>
          <cell r="F17" t="str">
            <v>Allied Services, LLC</v>
          </cell>
          <cell r="G17" t="str">
            <v>BU-906</v>
          </cell>
          <cell r="H17" t="str">
            <v>CORPORATE OFFICE</v>
          </cell>
          <cell r="I17" t="str">
            <v>CORPOFFICE</v>
          </cell>
          <cell r="J17" t="str">
            <v>CORPORATE OFFICE DISTRICT</v>
          </cell>
          <cell r="K17" t="str">
            <v>CORPORATE</v>
          </cell>
          <cell r="L17" t="str">
            <v>CORPORATE</v>
          </cell>
        </row>
        <row r="18">
          <cell r="A18">
            <v>707</v>
          </cell>
          <cell r="B18" t="str">
            <v>707-10-A-AZ-10O-050</v>
          </cell>
          <cell r="C18">
            <v>284</v>
          </cell>
          <cell r="D18">
            <v>2116</v>
          </cell>
          <cell r="F18" t="str">
            <v>AWI Holdings Canada</v>
          </cell>
          <cell r="G18" t="str">
            <v>BU-906</v>
          </cell>
          <cell r="H18" t="str">
            <v>CORPORATE OFFICE</v>
          </cell>
          <cell r="I18" t="str">
            <v>CORPOFFICE</v>
          </cell>
          <cell r="J18" t="str">
            <v>CORPORATE OFFICE DISTRICT</v>
          </cell>
          <cell r="K18" t="str">
            <v>CORPORATE</v>
          </cell>
          <cell r="L18" t="str">
            <v>CORPORATE</v>
          </cell>
        </row>
        <row r="19">
          <cell r="A19">
            <v>708</v>
          </cell>
          <cell r="B19" t="str">
            <v>708-10-A-AZ-07O-050</v>
          </cell>
          <cell r="C19">
            <v>285</v>
          </cell>
          <cell r="D19">
            <v>2117</v>
          </cell>
          <cell r="F19" t="str">
            <v>Allied Waste-Transportation</v>
          </cell>
          <cell r="G19" t="str">
            <v>BU-906</v>
          </cell>
          <cell r="H19" t="str">
            <v>CORPORATE OFFICE</v>
          </cell>
          <cell r="I19" t="str">
            <v>CORPOFFICE</v>
          </cell>
          <cell r="J19" t="str">
            <v>CORPORATE OFFICE DISTRICT</v>
          </cell>
          <cell r="K19" t="str">
            <v>CORPORATE</v>
          </cell>
          <cell r="L19" t="str">
            <v>CORPORATE</v>
          </cell>
        </row>
        <row r="20">
          <cell r="A20">
            <v>709</v>
          </cell>
          <cell r="B20" t="str">
            <v>709-10-A-AZ-08O-050</v>
          </cell>
          <cell r="C20">
            <v>286</v>
          </cell>
          <cell r="D20">
            <v>2118</v>
          </cell>
          <cell r="F20" t="str">
            <v>Allied Waste Landfill Holdings</v>
          </cell>
          <cell r="G20" t="str">
            <v>BU-906</v>
          </cell>
          <cell r="H20" t="str">
            <v>CORPORATE OFFICE</v>
          </cell>
          <cell r="I20" t="str">
            <v>CORPOFFICE</v>
          </cell>
          <cell r="J20" t="str">
            <v>CORPORATE OFFICE DISTRICT</v>
          </cell>
          <cell r="K20" t="str">
            <v>CORPORATE</v>
          </cell>
          <cell r="L20" t="str">
            <v>CORPORATE</v>
          </cell>
        </row>
        <row r="21">
          <cell r="A21">
            <v>874</v>
          </cell>
          <cell r="B21" t="str">
            <v>874-10-A-PA-2HO-050</v>
          </cell>
          <cell r="C21">
            <v>385</v>
          </cell>
          <cell r="D21">
            <v>2119</v>
          </cell>
          <cell r="F21" t="str">
            <v>Liberty Adjustment Co.</v>
          </cell>
          <cell r="G21" t="str">
            <v>BU-906</v>
          </cell>
          <cell r="H21" t="str">
            <v>CORPORATE OFFICE</v>
          </cell>
          <cell r="I21" t="str">
            <v>CORPOFFICE</v>
          </cell>
          <cell r="J21" t="str">
            <v>CORPORATE OFFICE DISTRICT</v>
          </cell>
          <cell r="K21" t="str">
            <v>CORPORATE</v>
          </cell>
          <cell r="L21" t="str">
            <v>CORPORATE</v>
          </cell>
        </row>
        <row r="22">
          <cell r="A22">
            <v>875</v>
          </cell>
          <cell r="B22" t="str">
            <v>875-10-A-TX-3PO-050</v>
          </cell>
          <cell r="C22">
            <v>386</v>
          </cell>
          <cell r="D22">
            <v>2120</v>
          </cell>
          <cell r="F22" t="str">
            <v>AW  Adjustment Company</v>
          </cell>
          <cell r="G22" t="str">
            <v>BU-906</v>
          </cell>
          <cell r="H22" t="str">
            <v>CORPORATE OFFICE</v>
          </cell>
          <cell r="I22" t="str">
            <v>CORPOFFICE</v>
          </cell>
          <cell r="J22" t="str">
            <v>CORPORATE OFFICE DISTRICT</v>
          </cell>
          <cell r="K22" t="str">
            <v>CORPORATE</v>
          </cell>
          <cell r="L22" t="str">
            <v>CORPORATE</v>
          </cell>
        </row>
        <row r="23">
          <cell r="A23">
            <v>876</v>
          </cell>
          <cell r="B23" t="str">
            <v>876-10-A-TX-3PO-050</v>
          </cell>
          <cell r="C23">
            <v>387</v>
          </cell>
          <cell r="D23">
            <v>2121</v>
          </cell>
          <cell r="F23" t="str">
            <v>AW  Consolidating Company</v>
          </cell>
          <cell r="G23" t="str">
            <v>BU-906</v>
          </cell>
          <cell r="H23" t="str">
            <v>CORPORATE OFFICE</v>
          </cell>
          <cell r="I23" t="str">
            <v>CORPOFFICE</v>
          </cell>
          <cell r="J23" t="str">
            <v>CORPORATE OFFICE DISTRICT</v>
          </cell>
          <cell r="K23" t="str">
            <v>CORPORATE</v>
          </cell>
          <cell r="L23" t="str">
            <v>CORPORATE</v>
          </cell>
        </row>
        <row r="24">
          <cell r="A24">
            <v>877</v>
          </cell>
          <cell r="B24" t="str">
            <v>877-10-A-TX-3PO-050</v>
          </cell>
          <cell r="C24">
            <v>388</v>
          </cell>
          <cell r="D24">
            <v>2122</v>
          </cell>
          <cell r="F24" t="str">
            <v>AW  7/31 Adjtmnts &amp; Audit Adj</v>
          </cell>
          <cell r="G24" t="str">
            <v>BU-906</v>
          </cell>
          <cell r="H24" t="str">
            <v>CORPORATE OFFICE</v>
          </cell>
          <cell r="I24" t="str">
            <v>CORPOFFICE</v>
          </cell>
          <cell r="J24" t="str">
            <v>CORPORATE OFFICE DISTRICT</v>
          </cell>
          <cell r="K24" t="str">
            <v>CORPORATE</v>
          </cell>
          <cell r="L24" t="str">
            <v>CORPORATE</v>
          </cell>
        </row>
        <row r="25">
          <cell r="A25">
            <v>878</v>
          </cell>
          <cell r="B25" t="str">
            <v>878-10-A-TX-5AO-050</v>
          </cell>
          <cell r="C25">
            <v>389</v>
          </cell>
          <cell r="D25">
            <v>2123</v>
          </cell>
          <cell r="F25" t="str">
            <v>AW  Purchase Accountng Entries</v>
          </cell>
          <cell r="G25" t="str">
            <v>BU-906</v>
          </cell>
          <cell r="H25" t="str">
            <v>CORPORATE OFFICE</v>
          </cell>
          <cell r="I25" t="str">
            <v>CORPOFFICE</v>
          </cell>
          <cell r="J25" t="str">
            <v>CORPORATE OFFICE DISTRICT</v>
          </cell>
          <cell r="K25" t="str">
            <v>CORPORATE</v>
          </cell>
          <cell r="L25" t="str">
            <v>CORPORATE</v>
          </cell>
        </row>
        <row r="26">
          <cell r="A26">
            <v>900</v>
          </cell>
          <cell r="B26" t="str">
            <v>900-10-A-TX-4AO-050</v>
          </cell>
          <cell r="C26">
            <v>400</v>
          </cell>
          <cell r="D26">
            <v>2124</v>
          </cell>
          <cell r="F26" t="str">
            <v>L W S Holdings, Inc.</v>
          </cell>
          <cell r="G26" t="str">
            <v>BU-906</v>
          </cell>
          <cell r="H26" t="str">
            <v>CORPORATE OFFICE</v>
          </cell>
          <cell r="I26" t="str">
            <v>CORPOFFICE</v>
          </cell>
          <cell r="J26" t="str">
            <v>CORPORATE OFFICE DISTRICT</v>
          </cell>
          <cell r="K26" t="str">
            <v>CORPORATE</v>
          </cell>
          <cell r="L26" t="str">
            <v>CORPORATE</v>
          </cell>
        </row>
        <row r="27">
          <cell r="A27" t="str">
            <v>7A1</v>
          </cell>
          <cell r="B27" t="str">
            <v>7A1-10-A-AZ-03O-050</v>
          </cell>
          <cell r="C27">
            <v>448</v>
          </cell>
          <cell r="D27">
            <v>2125</v>
          </cell>
          <cell r="F27" t="str">
            <v>AWIN Management, Inc</v>
          </cell>
          <cell r="G27" t="str">
            <v>BU-906</v>
          </cell>
          <cell r="H27" t="str">
            <v>CORPORATE OFFICE</v>
          </cell>
          <cell r="I27" t="str">
            <v>CORPOFFICE</v>
          </cell>
          <cell r="J27" t="str">
            <v>CORPORATE OFFICE DISTRICT</v>
          </cell>
          <cell r="K27" t="str">
            <v>CORPORATE</v>
          </cell>
          <cell r="L27" t="str">
            <v>CORPORATE</v>
          </cell>
        </row>
        <row r="28">
          <cell r="A28" t="str">
            <v>7A2</v>
          </cell>
          <cell r="B28" t="str">
            <v>7A2-10-A-AZ-03O-050</v>
          </cell>
          <cell r="C28">
            <v>449</v>
          </cell>
          <cell r="D28">
            <v>2126</v>
          </cell>
          <cell r="F28" t="str">
            <v>SOX Costs</v>
          </cell>
          <cell r="G28" t="str">
            <v>BU-906</v>
          </cell>
          <cell r="H28" t="str">
            <v>CORPORATE OFFICE</v>
          </cell>
          <cell r="I28" t="str">
            <v>CORPOFFICE</v>
          </cell>
          <cell r="J28" t="str">
            <v>CORPORATE OFFICE DISTRICT</v>
          </cell>
          <cell r="K28" t="str">
            <v>CORPORATE</v>
          </cell>
          <cell r="L28" t="str">
            <v>CORPORATE</v>
          </cell>
        </row>
        <row r="29">
          <cell r="A29" t="str">
            <v>7B2</v>
          </cell>
          <cell r="B29" t="str">
            <v>7B2-10-A-AZ-03O-050</v>
          </cell>
          <cell r="C29">
            <v>450</v>
          </cell>
          <cell r="D29">
            <v>2127</v>
          </cell>
          <cell r="F29" t="str">
            <v>XD ROUTE AUDIT</v>
          </cell>
          <cell r="G29" t="str">
            <v>BU-906</v>
          </cell>
          <cell r="H29" t="str">
            <v>CORPORATE OFFICE</v>
          </cell>
          <cell r="I29" t="str">
            <v>CORPOFFICE</v>
          </cell>
          <cell r="J29" t="str">
            <v>CORPORATE OFFICE DISTRICT</v>
          </cell>
          <cell r="K29" t="str">
            <v>CORPORATE</v>
          </cell>
          <cell r="L29" t="str">
            <v>CORPORATE</v>
          </cell>
        </row>
        <row r="30">
          <cell r="A30" t="str">
            <v>7B5</v>
          </cell>
          <cell r="B30" t="str">
            <v>7B5-10-A-AZ-03O-050</v>
          </cell>
          <cell r="C30">
            <v>451</v>
          </cell>
          <cell r="D30">
            <v>2128</v>
          </cell>
          <cell r="F30" t="str">
            <v>XD Purchasing</v>
          </cell>
          <cell r="G30" t="str">
            <v>BU-906</v>
          </cell>
          <cell r="H30" t="str">
            <v>CORPORATE OFFICE</v>
          </cell>
          <cell r="I30" t="str">
            <v>CORPOFFICE</v>
          </cell>
          <cell r="J30" t="str">
            <v>CORPORATE OFFICE DISTRICT</v>
          </cell>
          <cell r="K30" t="str">
            <v>CORPORATE</v>
          </cell>
          <cell r="L30" t="str">
            <v>CORPORATE</v>
          </cell>
        </row>
        <row r="31">
          <cell r="A31" t="str">
            <v>7B7</v>
          </cell>
          <cell r="B31" t="str">
            <v>7B7-10-A-AZ-03O-050</v>
          </cell>
          <cell r="C31">
            <v>452</v>
          </cell>
          <cell r="D31">
            <v>2129</v>
          </cell>
          <cell r="F31" t="str">
            <v>XD Rolloff Dispatch</v>
          </cell>
          <cell r="G31" t="str">
            <v>BU-906</v>
          </cell>
          <cell r="H31" t="str">
            <v>CORPORATE OFFICE</v>
          </cell>
          <cell r="I31" t="str">
            <v>CORPOFFICE</v>
          </cell>
          <cell r="J31" t="str">
            <v>CORPORATE OFFICE DISTRICT</v>
          </cell>
          <cell r="K31" t="str">
            <v>CORPORATE</v>
          </cell>
          <cell r="L31" t="str">
            <v>CORPORATE</v>
          </cell>
        </row>
        <row r="32">
          <cell r="A32" t="str">
            <v>7B9</v>
          </cell>
          <cell r="B32" t="str">
            <v>7B9-10-A-AZ-03O-050</v>
          </cell>
          <cell r="C32">
            <v>453</v>
          </cell>
          <cell r="D32">
            <v>2130</v>
          </cell>
          <cell r="F32" t="str">
            <v>XD Landfill Maintenance</v>
          </cell>
          <cell r="G32" t="str">
            <v>BU-906</v>
          </cell>
          <cell r="H32" t="str">
            <v>CORPORATE OFFICE</v>
          </cell>
          <cell r="I32" t="str">
            <v>CORPOFFICE</v>
          </cell>
          <cell r="J32" t="str">
            <v>CORPORATE OFFICE DISTRICT</v>
          </cell>
          <cell r="K32" t="str">
            <v>CORPORATE</v>
          </cell>
          <cell r="L32" t="str">
            <v>CORPORATE</v>
          </cell>
        </row>
        <row r="33">
          <cell r="A33" t="str">
            <v>7C1</v>
          </cell>
          <cell r="B33" t="str">
            <v>7C1-10-A-AZ-03O-050</v>
          </cell>
          <cell r="C33">
            <v>454</v>
          </cell>
          <cell r="D33">
            <v>2131</v>
          </cell>
          <cell r="F33" t="str">
            <v>XD Maintenance Std/Model Shop</v>
          </cell>
          <cell r="G33" t="str">
            <v>BU-906</v>
          </cell>
          <cell r="H33" t="str">
            <v>CORPORATE OFFICE</v>
          </cell>
          <cell r="I33" t="str">
            <v>CORPOFFICE</v>
          </cell>
          <cell r="J33" t="str">
            <v>CORPORATE OFFICE DISTRICT</v>
          </cell>
          <cell r="K33" t="str">
            <v>CORPORATE</v>
          </cell>
          <cell r="L33" t="str">
            <v>CORPORATE</v>
          </cell>
        </row>
        <row r="34">
          <cell r="A34" t="str">
            <v>7E1</v>
          </cell>
          <cell r="B34" t="str">
            <v>7E1-10-A-AZ-03O-050</v>
          </cell>
          <cell r="C34">
            <v>33</v>
          </cell>
          <cell r="D34">
            <v>2132</v>
          </cell>
          <cell r="F34" t="str">
            <v>XD Turnover</v>
          </cell>
          <cell r="G34" t="str">
            <v>BU-906</v>
          </cell>
          <cell r="H34" t="str">
            <v>CORPORATE OFFICE</v>
          </cell>
          <cell r="I34" t="str">
            <v>CORPOFFICE</v>
          </cell>
          <cell r="J34" t="str">
            <v>CORPORATE OFFICE DISTRICT</v>
          </cell>
          <cell r="K34" t="str">
            <v>CORPORATE</v>
          </cell>
          <cell r="L34" t="str">
            <v>CORPORATE</v>
          </cell>
        </row>
        <row r="35">
          <cell r="A35" t="str">
            <v>7E2</v>
          </cell>
          <cell r="B35" t="str">
            <v>7E2-10-A-AZ-03O-050</v>
          </cell>
          <cell r="C35">
            <v>277</v>
          </cell>
          <cell r="D35">
            <v>2133</v>
          </cell>
          <cell r="F35" t="str">
            <v>XD Temp Labor</v>
          </cell>
          <cell r="G35" t="str">
            <v>BU-906</v>
          </cell>
          <cell r="H35" t="str">
            <v>CORPORATE OFFICE</v>
          </cell>
          <cell r="I35" t="str">
            <v>CORPOFFICE</v>
          </cell>
          <cell r="J35" t="str">
            <v>CORPORATE OFFICE DISTRICT</v>
          </cell>
          <cell r="K35" t="str">
            <v>CORPORATE</v>
          </cell>
          <cell r="L35" t="str">
            <v>CORPORATE</v>
          </cell>
        </row>
        <row r="36">
          <cell r="A36" t="str">
            <v>7G2</v>
          </cell>
          <cell r="B36" t="str">
            <v>7G2-10-A-AZ-03O-050</v>
          </cell>
          <cell r="C36">
            <v>455</v>
          </cell>
          <cell r="D36">
            <v>2134</v>
          </cell>
          <cell r="F36" t="str">
            <v>XD Customer Cost Recovery Fees</v>
          </cell>
          <cell r="G36" t="str">
            <v>BU-906</v>
          </cell>
          <cell r="H36" t="str">
            <v>CORPORATE OFFICE</v>
          </cell>
          <cell r="I36" t="str">
            <v>CORPOFFICE</v>
          </cell>
          <cell r="J36" t="str">
            <v>CORPORATE OFFICE DISTRICT</v>
          </cell>
          <cell r="K36" t="str">
            <v>CORPORATE</v>
          </cell>
          <cell r="L36" t="str">
            <v>CORPORATE</v>
          </cell>
        </row>
        <row r="37">
          <cell r="A37" t="str">
            <v>7G3</v>
          </cell>
          <cell r="B37" t="str">
            <v>7G3-10-A-AZ-03O-050</v>
          </cell>
          <cell r="C37">
            <v>456</v>
          </cell>
          <cell r="D37">
            <v>2135</v>
          </cell>
          <cell r="F37" t="str">
            <v>XD DSO</v>
          </cell>
          <cell r="G37" t="str">
            <v>BU-906</v>
          </cell>
          <cell r="H37" t="str">
            <v>CORPORATE OFFICE</v>
          </cell>
          <cell r="I37" t="str">
            <v>CORPOFFICE</v>
          </cell>
          <cell r="J37" t="str">
            <v>CORPORATE OFFICE DISTRICT</v>
          </cell>
          <cell r="K37" t="str">
            <v>CORPORATE</v>
          </cell>
          <cell r="L37" t="str">
            <v>CORPORATE</v>
          </cell>
        </row>
        <row r="38">
          <cell r="A38" t="str">
            <v>B85</v>
          </cell>
          <cell r="B38" t="str">
            <v>B85-10-A-TX-6CO-050</v>
          </cell>
          <cell r="C38">
            <v>467</v>
          </cell>
          <cell r="D38">
            <v>2136</v>
          </cell>
          <cell r="F38" t="str">
            <v>CECOS International</v>
          </cell>
          <cell r="G38" t="str">
            <v>BU-906</v>
          </cell>
          <cell r="H38" t="str">
            <v>CORPORATE OFFICE</v>
          </cell>
          <cell r="I38" t="str">
            <v>CORPOFFICE</v>
          </cell>
          <cell r="J38" t="str">
            <v>CORPORATE OFFICE DISTRICT</v>
          </cell>
          <cell r="K38" t="str">
            <v>CORPORATE</v>
          </cell>
          <cell r="L38" t="str">
            <v>CORPORATE</v>
          </cell>
        </row>
        <row r="39">
          <cell r="A39" t="str">
            <v>B87</v>
          </cell>
          <cell r="B39" t="str">
            <v>B87-10-A-TX-03O-050</v>
          </cell>
          <cell r="C39">
            <v>468</v>
          </cell>
          <cell r="D39">
            <v>2137</v>
          </cell>
          <cell r="F39" t="str">
            <v>Corporate</v>
          </cell>
          <cell r="G39" t="str">
            <v>BU-906</v>
          </cell>
          <cell r="H39" t="str">
            <v>CORPORATE OFFICE</v>
          </cell>
          <cell r="I39" t="str">
            <v>CORPOFFICE</v>
          </cell>
          <cell r="J39" t="str">
            <v>CORPORATE OFFICE DISTRICT</v>
          </cell>
          <cell r="K39" t="str">
            <v>CORPORATE</v>
          </cell>
          <cell r="L39" t="str">
            <v>CORPORATE</v>
          </cell>
        </row>
        <row r="40">
          <cell r="A40" t="str">
            <v>C99</v>
          </cell>
          <cell r="B40" t="str">
            <v>C99-10-A-AZ-03O-050</v>
          </cell>
          <cell r="C40">
            <v>477</v>
          </cell>
          <cell r="D40">
            <v>2138</v>
          </cell>
          <cell r="F40" t="str">
            <v>Canadian - US$ Payments</v>
          </cell>
          <cell r="G40" t="str">
            <v>BU-906</v>
          </cell>
          <cell r="H40" t="str">
            <v>CORPORATE OFFICE</v>
          </cell>
          <cell r="I40" t="str">
            <v>CORPOFFICE</v>
          </cell>
          <cell r="J40" t="str">
            <v>CORPORATE OFFICE DISTRICT</v>
          </cell>
          <cell r="K40" t="str">
            <v>CORPORATE</v>
          </cell>
          <cell r="L40" t="str">
            <v>CORPORATE</v>
          </cell>
        </row>
        <row r="41">
          <cell r="A41" t="str">
            <v>D29</v>
          </cell>
          <cell r="B41" t="str">
            <v>D29-10-A-TX-5PO-050</v>
          </cell>
          <cell r="C41">
            <v>493</v>
          </cell>
          <cell r="D41">
            <v>2139</v>
          </cell>
          <cell r="F41" t="str">
            <v>AW  Financial Service</v>
          </cell>
          <cell r="G41" t="str">
            <v>BU-906</v>
          </cell>
          <cell r="H41" t="str">
            <v>CORPORATE OFFICE</v>
          </cell>
          <cell r="I41" t="str">
            <v>CORPOFFICE</v>
          </cell>
          <cell r="J41" t="str">
            <v>CORPORATE OFFICE DISTRICT</v>
          </cell>
          <cell r="K41" t="str">
            <v>CORPORATE</v>
          </cell>
          <cell r="L41" t="str">
            <v>CORPORATE</v>
          </cell>
        </row>
        <row r="42">
          <cell r="A42" t="str">
            <v>D30</v>
          </cell>
          <cell r="B42" t="str">
            <v>D30-10-A-TX-5AO-050</v>
          </cell>
          <cell r="C42">
            <v>494</v>
          </cell>
          <cell r="D42">
            <v>2140</v>
          </cell>
          <cell r="F42" t="str">
            <v>Allied Waste Services</v>
          </cell>
          <cell r="G42" t="str">
            <v>BU-906</v>
          </cell>
          <cell r="H42" t="str">
            <v>CORPORATE OFFICE</v>
          </cell>
          <cell r="I42" t="str">
            <v>CORPOFFICE</v>
          </cell>
          <cell r="J42" t="str">
            <v>CORPORATE OFFICE DISTRICT</v>
          </cell>
          <cell r="K42" t="str">
            <v>CORPORATE</v>
          </cell>
          <cell r="L42" t="str">
            <v>CORPORATE</v>
          </cell>
        </row>
        <row r="43">
          <cell r="A43" t="str">
            <v>7R1</v>
          </cell>
          <cell r="B43" t="str">
            <v>7R1-10-A-MI-07O-050</v>
          </cell>
          <cell r="C43">
            <v>457</v>
          </cell>
          <cell r="D43">
            <v>4001</v>
          </cell>
          <cell r="F43" t="str">
            <v>Region Office - East</v>
          </cell>
          <cell r="G43" t="str">
            <v>BU-EAS</v>
          </cell>
          <cell r="H43" t="str">
            <v>REGION OFFICE - EAST</v>
          </cell>
          <cell r="I43" t="str">
            <v>REGEAST</v>
          </cell>
          <cell r="J43" t="str">
            <v>EAST REGION OFFICE (DISTRICT)</v>
          </cell>
          <cell r="K43" t="str">
            <v>EAST</v>
          </cell>
          <cell r="L43" t="str">
            <v>EAST REGION</v>
          </cell>
        </row>
        <row r="44">
          <cell r="A44" t="str">
            <v>7R2</v>
          </cell>
          <cell r="B44" t="str">
            <v>7R2-10-A-IL-07O-050</v>
          </cell>
          <cell r="C44">
            <v>458</v>
          </cell>
          <cell r="D44">
            <v>4003</v>
          </cell>
          <cell r="F44" t="str">
            <v>Region Office - MidWest</v>
          </cell>
          <cell r="G44" t="str">
            <v>BU-MID</v>
          </cell>
          <cell r="H44" t="str">
            <v>REGION OFFICE - MIDWEST</v>
          </cell>
          <cell r="I44" t="str">
            <v>REGMIDWEST</v>
          </cell>
          <cell r="J44" t="str">
            <v>MIDWEST REGION OFFICE DISTRICT</v>
          </cell>
          <cell r="K44" t="str">
            <v>MIDWEST</v>
          </cell>
          <cell r="L44" t="str">
            <v>MIDWEST REGION</v>
          </cell>
        </row>
        <row r="45">
          <cell r="A45" t="str">
            <v>7R3</v>
          </cell>
          <cell r="B45" t="str">
            <v>7R3-10-A-TX-13O-050</v>
          </cell>
          <cell r="C45">
            <v>459</v>
          </cell>
          <cell r="D45">
            <v>4002</v>
          </cell>
          <cell r="F45" t="str">
            <v>Region Office - South</v>
          </cell>
          <cell r="G45" t="str">
            <v>BU-SOU</v>
          </cell>
          <cell r="H45" t="str">
            <v>REGION OFFICE - SOUTH</v>
          </cell>
          <cell r="I45" t="str">
            <v>REGSOUTH</v>
          </cell>
          <cell r="J45" t="str">
            <v>SOUTH REGION OFFICE DISTRICT</v>
          </cell>
          <cell r="K45" t="str">
            <v>SOUTH</v>
          </cell>
          <cell r="L45" t="str">
            <v>SOUTH REGION</v>
          </cell>
        </row>
        <row r="46">
          <cell r="A46" t="str">
            <v>7R4</v>
          </cell>
          <cell r="B46" t="str">
            <v>7R4-10-A-CA-07O-050</v>
          </cell>
          <cell r="C46">
            <v>460</v>
          </cell>
          <cell r="D46">
            <v>4004</v>
          </cell>
          <cell r="F46" t="str">
            <v>Region Office - West</v>
          </cell>
          <cell r="G46" t="str">
            <v>BU-WES</v>
          </cell>
          <cell r="H46" t="str">
            <v>REGION OFFICE - WEST</v>
          </cell>
          <cell r="I46" t="str">
            <v>REGWEST</v>
          </cell>
          <cell r="J46" t="str">
            <v>WEST REGION OFFICE DISTRICT</v>
          </cell>
          <cell r="K46" t="str">
            <v>WEST</v>
          </cell>
          <cell r="L46" t="str">
            <v>WEST REGION</v>
          </cell>
        </row>
        <row r="47">
          <cell r="A47" t="str">
            <v>B94</v>
          </cell>
          <cell r="B47" t="str">
            <v>B94-10-A-TN-9BO-050</v>
          </cell>
          <cell r="C47">
            <v>469</v>
          </cell>
          <cell r="D47">
            <v>4005</v>
          </cell>
          <cell r="F47" t="str">
            <v>Tennessee Adjustment Company</v>
          </cell>
          <cell r="G47" t="str">
            <v>BU-970</v>
          </cell>
          <cell r="H47" t="str">
            <v>NON-OP TENNESSEE</v>
          </cell>
          <cell r="I47" t="str">
            <v>KENTUCKYTN</v>
          </cell>
          <cell r="J47" t="str">
            <v>KENTUCKY-TENNESSEE DISTRICT</v>
          </cell>
          <cell r="K47" t="str">
            <v>MIDWEST</v>
          </cell>
          <cell r="L47" t="str">
            <v>MIDWEST REGION</v>
          </cell>
        </row>
        <row r="48">
          <cell r="A48" t="str">
            <v>B95</v>
          </cell>
          <cell r="B48" t="str">
            <v>B95-10-A-MA-3PO-050</v>
          </cell>
          <cell r="C48">
            <v>470</v>
          </cell>
          <cell r="D48">
            <v>4006</v>
          </cell>
          <cell r="F48" t="str">
            <v>New England Adj Company</v>
          </cell>
          <cell r="G48" t="str">
            <v>BU-954</v>
          </cell>
          <cell r="H48" t="str">
            <v>NON-OP NEW ENGLAND</v>
          </cell>
          <cell r="I48" t="str">
            <v>NEWENG</v>
          </cell>
          <cell r="J48" t="str">
            <v>NEW ENGLAND DISTRICT</v>
          </cell>
          <cell r="K48" t="str">
            <v>EAST</v>
          </cell>
          <cell r="L48" t="str">
            <v>EAST REGION</v>
          </cell>
        </row>
        <row r="49">
          <cell r="A49">
            <v>7</v>
          </cell>
          <cell r="B49" t="str">
            <v>007-10-A-IL-33O-050</v>
          </cell>
          <cell r="C49">
            <v>1</v>
          </cell>
          <cell r="D49">
            <v>4007</v>
          </cell>
          <cell r="F49" t="str">
            <v>Belleville Landfill</v>
          </cell>
          <cell r="G49" t="str">
            <v>BU-969</v>
          </cell>
          <cell r="H49" t="str">
            <v>NON-OP ST. LOUIS</v>
          </cell>
          <cell r="I49" t="str">
            <v>STL METRO</v>
          </cell>
          <cell r="J49" t="str">
            <v>ST LOUIS METRO DISTRICT</v>
          </cell>
          <cell r="K49" t="str">
            <v>MIDWEST</v>
          </cell>
          <cell r="L49" t="str">
            <v>MIDWEST REGION</v>
          </cell>
        </row>
        <row r="50">
          <cell r="A50" t="str">
            <v>B96</v>
          </cell>
          <cell r="B50" t="str">
            <v>B96-10-A-OK-13O-050</v>
          </cell>
          <cell r="C50">
            <v>471</v>
          </cell>
          <cell r="D50">
            <v>4008</v>
          </cell>
          <cell r="F50" t="str">
            <v>Oklahoma District Adj Co</v>
          </cell>
          <cell r="G50" t="str">
            <v>BU-960</v>
          </cell>
          <cell r="H50" t="str">
            <v>NON-OP OKLAHOMA / WEST TEXAS</v>
          </cell>
          <cell r="I50" t="str">
            <v>W MO/OK</v>
          </cell>
          <cell r="J50" t="str">
            <v>W MISSOURI/OKLAHOMA DISTRICT</v>
          </cell>
          <cell r="K50" t="str">
            <v>MIDWEST</v>
          </cell>
          <cell r="L50" t="str">
            <v>MIDWEST REGION</v>
          </cell>
        </row>
        <row r="51">
          <cell r="A51">
            <v>9</v>
          </cell>
          <cell r="B51" t="str">
            <v>009-10-A-OH-5ZO-050</v>
          </cell>
          <cell r="C51">
            <v>2</v>
          </cell>
          <cell r="D51">
            <v>4009</v>
          </cell>
          <cell r="E51" t="str">
            <v>Yes</v>
          </cell>
          <cell r="F51" t="str">
            <v>AWS - Celina</v>
          </cell>
          <cell r="G51" t="str">
            <v>BU-089</v>
          </cell>
          <cell r="H51" t="str">
            <v>WESTERN OHIO</v>
          </cell>
          <cell r="I51" t="str">
            <v>OHIO</v>
          </cell>
          <cell r="J51" t="str">
            <v>OHIO DISTRICT</v>
          </cell>
          <cell r="K51" t="str">
            <v>EAST</v>
          </cell>
          <cell r="L51" t="str">
            <v>EAST REGION</v>
          </cell>
        </row>
        <row r="52">
          <cell r="A52" t="str">
            <v>B97</v>
          </cell>
          <cell r="B52" t="str">
            <v>B97-10-A-CO-3PO-050</v>
          </cell>
          <cell r="C52">
            <v>472</v>
          </cell>
          <cell r="D52">
            <v>4010</v>
          </cell>
          <cell r="F52" t="str">
            <v>COLORADO ADJUSTMENT CO</v>
          </cell>
          <cell r="G52" t="str">
            <v>BU-192</v>
          </cell>
          <cell r="H52" t="str">
            <v>NON-OP COLORADO</v>
          </cell>
          <cell r="I52" t="str">
            <v>MOUNTAIN</v>
          </cell>
          <cell r="J52" t="str">
            <v>MOUNTAIN DISTRICT</v>
          </cell>
          <cell r="K52" t="str">
            <v>WEST</v>
          </cell>
          <cell r="L52" t="str">
            <v>WEST REGION</v>
          </cell>
        </row>
        <row r="53">
          <cell r="A53" t="str">
            <v>B98</v>
          </cell>
          <cell r="B53" t="str">
            <v>B98-10-A-TX-8ZO-050</v>
          </cell>
          <cell r="C53">
            <v>473</v>
          </cell>
          <cell r="D53">
            <v>4011</v>
          </cell>
          <cell r="F53" t="str">
            <v>S/C Texas Adjustment Co</v>
          </cell>
          <cell r="G53" t="str">
            <v>BU-966</v>
          </cell>
          <cell r="H53" t="str">
            <v>NON-OP SOUTH CENTRAL TEXAS</v>
          </cell>
          <cell r="I53" t="str">
            <v>SCTEXAS</v>
          </cell>
          <cell r="J53" t="str">
            <v>SOUTH CENTRAL TEXAS DISTRICT</v>
          </cell>
          <cell r="K53" t="str">
            <v>SOUTH</v>
          </cell>
          <cell r="L53" t="str">
            <v>SOUTH REGION</v>
          </cell>
        </row>
        <row r="54">
          <cell r="A54" t="str">
            <v>B99</v>
          </cell>
          <cell r="B54" t="str">
            <v>B99-10-A-IN-3PO-050</v>
          </cell>
          <cell r="C54">
            <v>474</v>
          </cell>
          <cell r="D54">
            <v>4012</v>
          </cell>
          <cell r="F54" t="str">
            <v>Ohio Valley Adjustment Company</v>
          </cell>
          <cell r="G54" t="str">
            <v>BU-969</v>
          </cell>
          <cell r="H54" t="str">
            <v>NON-OP ST. LOUIS</v>
          </cell>
          <cell r="I54" t="str">
            <v>STL METRO</v>
          </cell>
          <cell r="J54" t="str">
            <v>ST LOUIS METRO DISTRICT</v>
          </cell>
          <cell r="K54" t="str">
            <v>MIDWEST</v>
          </cell>
          <cell r="L54" t="str">
            <v>MIDWEST REGION</v>
          </cell>
        </row>
        <row r="55">
          <cell r="A55" t="str">
            <v>C01</v>
          </cell>
          <cell r="B55" t="str">
            <v>C01-10-A-IN-22O-050</v>
          </cell>
          <cell r="C55">
            <v>475</v>
          </cell>
          <cell r="D55">
            <v>4013</v>
          </cell>
          <cell r="F55" t="str">
            <v>East Chicago Compost</v>
          </cell>
          <cell r="G55" t="str">
            <v>BU-072</v>
          </cell>
          <cell r="H55" t="str">
            <v>NORTHERN INDIANA POST COLLECT</v>
          </cell>
          <cell r="I55" t="str">
            <v>INDIANA</v>
          </cell>
          <cell r="J55" t="str">
            <v>INDIANA DISTRICT</v>
          </cell>
          <cell r="K55" t="str">
            <v>MIDWEST</v>
          </cell>
          <cell r="L55" t="str">
            <v>MIDWEST REGION</v>
          </cell>
        </row>
        <row r="56">
          <cell r="A56">
            <v>14</v>
          </cell>
          <cell r="B56" t="str">
            <v>014-10-A-IL-3PO-050</v>
          </cell>
          <cell r="C56">
            <v>3</v>
          </cell>
          <cell r="D56">
            <v>4014</v>
          </cell>
          <cell r="E56" t="str">
            <v>Yes</v>
          </cell>
          <cell r="F56" t="str">
            <v>AW  Palatine</v>
          </cell>
          <cell r="G56" t="str">
            <v>BU-937</v>
          </cell>
          <cell r="H56" t="str">
            <v>NON-OP CHICAGO SUBURBAN</v>
          </cell>
          <cell r="I56" t="str">
            <v>CHICAGO</v>
          </cell>
          <cell r="J56" t="str">
            <v>CHICAGO DISTRICT</v>
          </cell>
          <cell r="K56" t="str">
            <v>MIDWEST</v>
          </cell>
          <cell r="L56" t="str">
            <v>MIDWEST REGION</v>
          </cell>
        </row>
        <row r="57">
          <cell r="A57">
            <v>15</v>
          </cell>
          <cell r="B57" t="str">
            <v>015-10-A-IA-06O-050</v>
          </cell>
          <cell r="C57">
            <v>4</v>
          </cell>
          <cell r="D57">
            <v>4015</v>
          </cell>
          <cell r="E57" t="str">
            <v>Yes</v>
          </cell>
          <cell r="F57" t="str">
            <v>AWS - Clinton</v>
          </cell>
          <cell r="G57" t="str">
            <v>BU-051</v>
          </cell>
          <cell r="H57" t="str">
            <v>BETTENDORF / CLINTON IA</v>
          </cell>
          <cell r="I57" t="str">
            <v>WILLINOIS</v>
          </cell>
          <cell r="J57" t="str">
            <v>WESTERN ILLINOIS DISTRICT</v>
          </cell>
          <cell r="K57" t="str">
            <v>MIDWEST</v>
          </cell>
          <cell r="L57" t="str">
            <v>MIDWEST REGION</v>
          </cell>
        </row>
        <row r="58">
          <cell r="A58" t="str">
            <v>C02</v>
          </cell>
          <cell r="B58" t="str">
            <v>C02-10-A-MN-3PO-050</v>
          </cell>
          <cell r="C58">
            <v>476</v>
          </cell>
          <cell r="D58">
            <v>4016</v>
          </cell>
          <cell r="F58" t="str">
            <v>Pine Bend Compost Site</v>
          </cell>
          <cell r="G58" t="str">
            <v>BU-045</v>
          </cell>
          <cell r="H58" t="str">
            <v>TWIN CITIES POST COLLECTIONS</v>
          </cell>
          <cell r="I58" t="str">
            <v>MINNESOTA</v>
          </cell>
          <cell r="J58" t="str">
            <v>MINNESOTA DISTRICT</v>
          </cell>
          <cell r="K58" t="str">
            <v>MIDWEST</v>
          </cell>
          <cell r="L58" t="str">
            <v>MIDWEST REGION</v>
          </cell>
        </row>
        <row r="59">
          <cell r="A59" t="str">
            <v>CON</v>
          </cell>
          <cell r="B59" t="str">
            <v>CON-10-A-IL-E3O-050</v>
          </cell>
          <cell r="C59">
            <v>479</v>
          </cell>
          <cell r="D59">
            <v>4017</v>
          </cell>
          <cell r="F59" t="str">
            <v>Congress Consolidation</v>
          </cell>
          <cell r="G59" t="str">
            <v>BU-937</v>
          </cell>
          <cell r="H59" t="str">
            <v>NON-OP CHICAGO SUBURBAN</v>
          </cell>
          <cell r="I59" t="str">
            <v>CHICAGO</v>
          </cell>
          <cell r="J59" t="str">
            <v>CHICAGO DISTRICT</v>
          </cell>
          <cell r="K59" t="str">
            <v>MIDWEST</v>
          </cell>
          <cell r="L59" t="str">
            <v>MIDWEST REGION</v>
          </cell>
        </row>
        <row r="60">
          <cell r="A60" t="str">
            <v>CS1</v>
          </cell>
          <cell r="B60" t="str">
            <v>CS1-10-A-IN-07O-050</v>
          </cell>
          <cell r="C60">
            <v>480</v>
          </cell>
          <cell r="D60">
            <v>4018</v>
          </cell>
          <cell r="F60" t="str">
            <v>Regional Customer Support Cntr</v>
          </cell>
          <cell r="G60" t="str">
            <v>BU-MID</v>
          </cell>
          <cell r="H60" t="str">
            <v>REGION OFFICE - MIDWEST</v>
          </cell>
          <cell r="I60" t="str">
            <v>REGMIDWEST</v>
          </cell>
          <cell r="J60" t="str">
            <v>MIDWEST REGION OFFICE DISTRICT</v>
          </cell>
          <cell r="K60" t="str">
            <v>MIDWEST</v>
          </cell>
          <cell r="L60" t="str">
            <v>MIDWEST REGION</v>
          </cell>
        </row>
        <row r="61">
          <cell r="A61" t="str">
            <v>CS2</v>
          </cell>
          <cell r="B61" t="str">
            <v>CS2-10-A-NC-9BO-050</v>
          </cell>
          <cell r="C61">
            <v>481</v>
          </cell>
          <cell r="D61">
            <v>4019</v>
          </cell>
          <cell r="F61" t="str">
            <v>Regional Customer Support Cntr</v>
          </cell>
          <cell r="G61" t="str">
            <v>BU-EAS</v>
          </cell>
          <cell r="H61" t="str">
            <v>REGION OFFICE - EAST</v>
          </cell>
          <cell r="I61" t="str">
            <v>REGEAST</v>
          </cell>
          <cell r="J61" t="str">
            <v>EAST REGION OFFICE (DISTRICT)</v>
          </cell>
          <cell r="K61" t="str">
            <v>EAST</v>
          </cell>
          <cell r="L61" t="str">
            <v>EAST REGION</v>
          </cell>
        </row>
        <row r="62">
          <cell r="A62" t="str">
            <v>D03</v>
          </cell>
          <cell r="B62" t="str">
            <v>D03-10-A-NJ-5DO-050</v>
          </cell>
          <cell r="C62">
            <v>482</v>
          </cell>
          <cell r="D62">
            <v>4021</v>
          </cell>
          <cell r="F62" t="str">
            <v>Amer Ref-Fuel-Essex County</v>
          </cell>
          <cell r="G62" t="str">
            <v>BU-955</v>
          </cell>
          <cell r="H62" t="str">
            <v>NON-OP NEW JERSEY</v>
          </cell>
          <cell r="I62" t="str">
            <v>EPENN</v>
          </cell>
          <cell r="J62" t="str">
            <v>EASTERN PENNSYLVANIA DISTRICT</v>
          </cell>
          <cell r="K62" t="str">
            <v>EAST</v>
          </cell>
          <cell r="L62" t="str">
            <v>EAST REGION</v>
          </cell>
        </row>
        <row r="63">
          <cell r="A63" t="str">
            <v>D04</v>
          </cell>
          <cell r="B63" t="str">
            <v>D04-10-A-NY-5EO-050</v>
          </cell>
          <cell r="C63">
            <v>483</v>
          </cell>
          <cell r="D63">
            <v>4022</v>
          </cell>
          <cell r="F63" t="str">
            <v>Amer Ref-Fuel-Hempsted</v>
          </cell>
          <cell r="G63" t="str">
            <v>BU-957</v>
          </cell>
          <cell r="H63" t="str">
            <v>NON-OP NEW YORK CITY METRO</v>
          </cell>
          <cell r="I63" t="str">
            <v>NEW YORK</v>
          </cell>
          <cell r="J63" t="str">
            <v>NEW YORK DISTRICT</v>
          </cell>
          <cell r="K63" t="str">
            <v>EAST</v>
          </cell>
          <cell r="L63" t="str">
            <v>EAST REGION</v>
          </cell>
        </row>
        <row r="64">
          <cell r="A64" t="str">
            <v>D05</v>
          </cell>
          <cell r="B64" t="str">
            <v>D05-10-A-NY-5CO-050</v>
          </cell>
          <cell r="C64">
            <v>484</v>
          </cell>
          <cell r="D64">
            <v>4023</v>
          </cell>
          <cell r="F64" t="str">
            <v>Energy Niagra</v>
          </cell>
          <cell r="G64" t="str">
            <v>BU-136</v>
          </cell>
          <cell r="H64" t="str">
            <v>NON-OP BUFFALO</v>
          </cell>
          <cell r="I64" t="str">
            <v>WPENN</v>
          </cell>
          <cell r="J64" t="str">
            <v>WESTERN PENNSYLVANIA DISTRICT</v>
          </cell>
          <cell r="K64" t="str">
            <v>EAST</v>
          </cell>
          <cell r="L64" t="str">
            <v>EAST REGION</v>
          </cell>
        </row>
        <row r="65">
          <cell r="A65" t="str">
            <v>D06</v>
          </cell>
          <cell r="B65" t="str">
            <v>D06-10-A-CT-5GO-050</v>
          </cell>
          <cell r="C65">
            <v>485</v>
          </cell>
          <cell r="D65">
            <v>4024</v>
          </cell>
          <cell r="F65" t="str">
            <v>Energy Systems-SE Conncticut</v>
          </cell>
          <cell r="G65" t="str">
            <v>BU-958</v>
          </cell>
          <cell r="H65" t="str">
            <v>NON-OP EASTERN NEWYORK</v>
          </cell>
          <cell r="I65" t="str">
            <v>NEW YORK</v>
          </cell>
          <cell r="J65" t="str">
            <v>NEW YORK DISTRICT</v>
          </cell>
          <cell r="K65" t="str">
            <v>EAST</v>
          </cell>
          <cell r="L65" t="str">
            <v>EAST REGION</v>
          </cell>
        </row>
        <row r="66">
          <cell r="A66" t="str">
            <v>D07</v>
          </cell>
          <cell r="B66" t="str">
            <v>D07-10-A-CT-5TO-050</v>
          </cell>
          <cell r="C66">
            <v>486</v>
          </cell>
          <cell r="D66">
            <v>4025</v>
          </cell>
          <cell r="F66" t="str">
            <v>AMRF-SE Conn LTD Plant</v>
          </cell>
          <cell r="G66" t="str">
            <v>BU-958</v>
          </cell>
          <cell r="H66" t="str">
            <v>NON-OP EASTERN NEWYORK</v>
          </cell>
          <cell r="I66" t="str">
            <v>NEW YORK</v>
          </cell>
          <cell r="J66" t="str">
            <v>NEW YORK DISTRICT</v>
          </cell>
          <cell r="K66" t="str">
            <v>EAST</v>
          </cell>
          <cell r="L66" t="str">
            <v>EAST REGION</v>
          </cell>
        </row>
        <row r="67">
          <cell r="A67">
            <v>26</v>
          </cell>
          <cell r="B67" t="str">
            <v>026-10-A-OH-5ZO-050</v>
          </cell>
          <cell r="C67">
            <v>6</v>
          </cell>
          <cell r="D67">
            <v>4026</v>
          </cell>
          <cell r="E67" t="str">
            <v>Yes</v>
          </cell>
          <cell r="F67" t="str">
            <v>AWS - Salem - OH</v>
          </cell>
          <cell r="G67" t="str">
            <v>BU-183</v>
          </cell>
          <cell r="H67" t="str">
            <v>YOUNGSTOWN</v>
          </cell>
          <cell r="I67" t="str">
            <v>WPENN</v>
          </cell>
          <cell r="J67" t="str">
            <v>WESTERN PENNSYLVANIA DISTRICT</v>
          </cell>
          <cell r="K67" t="str">
            <v>EAST</v>
          </cell>
          <cell r="L67" t="str">
            <v>EAST REGION</v>
          </cell>
        </row>
        <row r="68">
          <cell r="A68" t="str">
            <v>D08</v>
          </cell>
          <cell r="B68" t="str">
            <v>D08-10-A-PA-5HO-050</v>
          </cell>
          <cell r="C68">
            <v>487</v>
          </cell>
          <cell r="D68">
            <v>4028</v>
          </cell>
          <cell r="F68" t="str">
            <v>ARC-Delco</v>
          </cell>
          <cell r="G68" t="str">
            <v>BU-941</v>
          </cell>
          <cell r="H68" t="str">
            <v>NON-OP EASTERN PENNSYLVANIA</v>
          </cell>
          <cell r="I68" t="str">
            <v>EPENN</v>
          </cell>
          <cell r="J68" t="str">
            <v>EASTERN PENNSYLVANIA DISTRICT</v>
          </cell>
          <cell r="K68" t="str">
            <v>EAST</v>
          </cell>
          <cell r="L68" t="str">
            <v>EAST REGION</v>
          </cell>
        </row>
        <row r="69">
          <cell r="A69" t="str">
            <v>D50</v>
          </cell>
          <cell r="B69" t="str">
            <v>D50-10-A-MA-5BO-050</v>
          </cell>
          <cell r="C69">
            <v>495</v>
          </cell>
          <cell r="D69">
            <v>4029</v>
          </cell>
          <cell r="F69" t="str">
            <v>SE Mass</v>
          </cell>
          <cell r="G69" t="str">
            <v>BU-954</v>
          </cell>
          <cell r="H69" t="str">
            <v>NON-OP NEW ENGLAND</v>
          </cell>
          <cell r="I69" t="str">
            <v>NEWENG</v>
          </cell>
          <cell r="J69" t="str">
            <v>NEW ENGLAND DISTRICT</v>
          </cell>
          <cell r="K69" t="str">
            <v>EAST</v>
          </cell>
          <cell r="L69" t="str">
            <v>EAST REGION</v>
          </cell>
        </row>
        <row r="70">
          <cell r="A70">
            <v>30</v>
          </cell>
          <cell r="B70" t="str">
            <v>030-10-A-MA-13O-050</v>
          </cell>
          <cell r="C70">
            <v>8</v>
          </cell>
          <cell r="D70">
            <v>4030</v>
          </cell>
          <cell r="F70" t="str">
            <v>Plainville L/F</v>
          </cell>
          <cell r="G70" t="str">
            <v>BU-954</v>
          </cell>
          <cell r="H70" t="str">
            <v>NON-OP NEW ENGLAND</v>
          </cell>
          <cell r="I70" t="str">
            <v>NEWENG</v>
          </cell>
          <cell r="J70" t="str">
            <v>NEW ENGLAND DISTRICT</v>
          </cell>
          <cell r="K70" t="str">
            <v>EAST</v>
          </cell>
          <cell r="L70" t="str">
            <v>EAST REGION</v>
          </cell>
        </row>
        <row r="71">
          <cell r="A71" t="str">
            <v>D60</v>
          </cell>
          <cell r="B71" t="str">
            <v>D60-10-A-MN-3PO-050</v>
          </cell>
          <cell r="C71">
            <v>497</v>
          </cell>
          <cell r="D71">
            <v>4031</v>
          </cell>
          <cell r="F71" t="str">
            <v>Hennepin</v>
          </cell>
          <cell r="G71" t="str">
            <v>BU-045</v>
          </cell>
          <cell r="H71" t="str">
            <v>TWIN CITIES POST COLLECTIONS</v>
          </cell>
          <cell r="I71" t="str">
            <v>MINNESOTA</v>
          </cell>
          <cell r="J71" t="str">
            <v>MINNESOTA DISTRICT</v>
          </cell>
          <cell r="K71" t="str">
            <v>MIDWEST</v>
          </cell>
          <cell r="L71" t="str">
            <v>MIDWEST REGION</v>
          </cell>
        </row>
        <row r="72">
          <cell r="A72">
            <v>32</v>
          </cell>
          <cell r="B72" t="str">
            <v>032-10-A-OH-30O-050</v>
          </cell>
          <cell r="C72">
            <v>9</v>
          </cell>
          <cell r="D72">
            <v>4032</v>
          </cell>
          <cell r="F72" t="str">
            <v>Celina L/F</v>
          </cell>
          <cell r="G72" t="str">
            <v>BU-089</v>
          </cell>
          <cell r="H72" t="str">
            <v>WESTERN OHIO</v>
          </cell>
          <cell r="I72" t="str">
            <v>OHIO</v>
          </cell>
          <cell r="J72" t="str">
            <v>OHIO DISTRICT</v>
          </cell>
          <cell r="K72" t="str">
            <v>EAST</v>
          </cell>
          <cell r="L72" t="str">
            <v>EAST REGION</v>
          </cell>
        </row>
        <row r="73">
          <cell r="A73" t="str">
            <v>D62</v>
          </cell>
          <cell r="B73" t="str">
            <v>D62-10-A-NY-5FO-050</v>
          </cell>
          <cell r="C73">
            <v>498</v>
          </cell>
          <cell r="D73">
            <v>4033</v>
          </cell>
          <cell r="F73" t="str">
            <v>Transriver Marketing</v>
          </cell>
          <cell r="G73" t="str">
            <v>BU-957</v>
          </cell>
          <cell r="H73" t="str">
            <v>NON-OP NEW YORK CITY METRO</v>
          </cell>
          <cell r="I73" t="str">
            <v>NEW YORK</v>
          </cell>
          <cell r="J73" t="str">
            <v>NEW YORK DISTRICT</v>
          </cell>
          <cell r="K73" t="str">
            <v>EAST</v>
          </cell>
          <cell r="L73" t="str">
            <v>EAST REGION</v>
          </cell>
        </row>
        <row r="74">
          <cell r="A74" t="str">
            <v>D78</v>
          </cell>
          <cell r="B74" t="str">
            <v>D78-10-A-OR-6SO-050</v>
          </cell>
          <cell r="C74">
            <v>506</v>
          </cell>
          <cell r="D74">
            <v>4034</v>
          </cell>
          <cell r="F74" t="str">
            <v>Agri-Tech of Oregon, Inc.</v>
          </cell>
          <cell r="G74" t="str">
            <v>BU-261</v>
          </cell>
          <cell r="H74" t="str">
            <v>WOODBURN/SALEM</v>
          </cell>
          <cell r="I74" t="str">
            <v>ORIDMT</v>
          </cell>
          <cell r="J74" t="str">
            <v>OREGON-IDAHO-MONTANA DISTRICT</v>
          </cell>
          <cell r="K74" t="str">
            <v>WEST</v>
          </cell>
          <cell r="L74" t="str">
            <v>WEST REGION</v>
          </cell>
        </row>
        <row r="75">
          <cell r="A75">
            <v>35</v>
          </cell>
          <cell r="B75" t="str">
            <v>035-10-A-MO-06O-050</v>
          </cell>
          <cell r="C75">
            <v>10</v>
          </cell>
          <cell r="D75">
            <v>4035</v>
          </cell>
          <cell r="E75" t="str">
            <v>Yes</v>
          </cell>
          <cell r="F75" t="str">
            <v>AWS - Jefferson City</v>
          </cell>
          <cell r="G75" t="str">
            <v>BU-097</v>
          </cell>
          <cell r="H75" t="str">
            <v>JEFFERSON CITY</v>
          </cell>
          <cell r="I75" t="str">
            <v>STL METRO</v>
          </cell>
          <cell r="J75" t="str">
            <v>ST LOUIS METRO DISTRICT</v>
          </cell>
          <cell r="K75" t="str">
            <v>MIDWEST</v>
          </cell>
          <cell r="L75" t="str">
            <v>MIDWEST REGION</v>
          </cell>
        </row>
        <row r="76">
          <cell r="A76">
            <v>36</v>
          </cell>
          <cell r="B76" t="str">
            <v>036-10-A-MO-34O-050</v>
          </cell>
          <cell r="C76">
            <v>11</v>
          </cell>
          <cell r="D76">
            <v>4036</v>
          </cell>
          <cell r="F76" t="str">
            <v>Jefferson City L/F</v>
          </cell>
          <cell r="G76" t="str">
            <v>BU-097</v>
          </cell>
          <cell r="H76" t="str">
            <v>JEFFERSON CITY</v>
          </cell>
          <cell r="I76" t="str">
            <v>STL METRO</v>
          </cell>
          <cell r="J76" t="str">
            <v>ST LOUIS METRO DISTRICT</v>
          </cell>
          <cell r="K76" t="str">
            <v>MIDWEST</v>
          </cell>
          <cell r="L76" t="str">
            <v>MIDWEST REGION</v>
          </cell>
        </row>
        <row r="77">
          <cell r="A77" t="str">
            <v>D79</v>
          </cell>
          <cell r="B77" t="str">
            <v>D79-10-A-OR-4WO-050</v>
          </cell>
          <cell r="C77">
            <v>507</v>
          </cell>
          <cell r="D77">
            <v>4037</v>
          </cell>
          <cell r="F77" t="str">
            <v>Peltier Real Estate Company</v>
          </cell>
          <cell r="G77" t="str">
            <v>BU-961</v>
          </cell>
          <cell r="H77" t="str">
            <v>NON-OP OREGON</v>
          </cell>
          <cell r="I77" t="str">
            <v>ORIDMT</v>
          </cell>
          <cell r="J77" t="str">
            <v>OREGON-IDAHO-MONTANA DISTRICT</v>
          </cell>
          <cell r="K77" t="str">
            <v>WEST</v>
          </cell>
          <cell r="L77" t="str">
            <v>WEST REGION</v>
          </cell>
        </row>
        <row r="78">
          <cell r="A78">
            <v>38</v>
          </cell>
          <cell r="B78" t="str">
            <v>038-10-A-MI-14O-050</v>
          </cell>
          <cell r="C78">
            <v>12</v>
          </cell>
          <cell r="D78">
            <v>4038</v>
          </cell>
          <cell r="F78" t="str">
            <v>Adrian L/F</v>
          </cell>
          <cell r="G78" t="str">
            <v>BU-055</v>
          </cell>
          <cell r="H78" t="str">
            <v>EASTERN MICHIGAN LANDFILLS</v>
          </cell>
          <cell r="I78" t="str">
            <v>MICHIGAN</v>
          </cell>
          <cell r="J78" t="str">
            <v>MICHIGAN DISTRICT</v>
          </cell>
          <cell r="K78" t="str">
            <v>MIDWEST</v>
          </cell>
          <cell r="L78" t="str">
            <v>MIDWEST REGION</v>
          </cell>
        </row>
        <row r="79">
          <cell r="A79">
            <v>39</v>
          </cell>
          <cell r="B79" t="str">
            <v>039-10-A-UT-07O-050</v>
          </cell>
          <cell r="C79">
            <v>13</v>
          </cell>
          <cell r="D79">
            <v>4039</v>
          </cell>
          <cell r="F79" t="str">
            <v>Washington County L/F</v>
          </cell>
          <cell r="G79" t="str">
            <v>BU-114</v>
          </cell>
          <cell r="H79" t="str">
            <v>WESTERN UTAH</v>
          </cell>
          <cell r="I79" t="str">
            <v>MOUNTAIN</v>
          </cell>
          <cell r="J79" t="str">
            <v>MOUNTAIN DISTRICT</v>
          </cell>
          <cell r="K79" t="str">
            <v>WEST</v>
          </cell>
          <cell r="L79" t="str">
            <v>WEST REGION</v>
          </cell>
        </row>
        <row r="80">
          <cell r="A80" t="str">
            <v>D80</v>
          </cell>
          <cell r="B80" t="str">
            <v>D80-10-A-OR-4SO-050</v>
          </cell>
          <cell r="C80">
            <v>508</v>
          </cell>
          <cell r="D80">
            <v>4040</v>
          </cell>
          <cell r="F80" t="str">
            <v>Portable Storage, Inc</v>
          </cell>
          <cell r="G80" t="str">
            <v>BU-961</v>
          </cell>
          <cell r="H80" t="str">
            <v>NON-OP OREGON</v>
          </cell>
          <cell r="I80" t="str">
            <v>ORIDMT</v>
          </cell>
          <cell r="J80" t="str">
            <v>OREGON-IDAHO-MONTANA DISTRICT</v>
          </cell>
          <cell r="K80" t="str">
            <v>WEST</v>
          </cell>
          <cell r="L80" t="str">
            <v>WEST REGION</v>
          </cell>
        </row>
        <row r="81">
          <cell r="A81">
            <v>41</v>
          </cell>
          <cell r="B81" t="str">
            <v>041-10-A-UT-70O-050</v>
          </cell>
          <cell r="C81">
            <v>14</v>
          </cell>
          <cell r="D81">
            <v>4041</v>
          </cell>
          <cell r="F81" t="str">
            <v>ECDC Environmental L/F</v>
          </cell>
          <cell r="G81" t="str">
            <v>BU-114</v>
          </cell>
          <cell r="H81" t="str">
            <v>WESTERN UTAH</v>
          </cell>
          <cell r="I81" t="str">
            <v>MOUNTAIN</v>
          </cell>
          <cell r="J81" t="str">
            <v>MOUNTAIN DISTRICT</v>
          </cell>
          <cell r="K81" t="str">
            <v>WEST</v>
          </cell>
          <cell r="L81" t="str">
            <v>WEST REGION</v>
          </cell>
        </row>
        <row r="82">
          <cell r="A82">
            <v>42</v>
          </cell>
          <cell r="B82" t="str">
            <v>042-10-A-MI-19O-050</v>
          </cell>
          <cell r="C82">
            <v>15</v>
          </cell>
          <cell r="D82">
            <v>4042</v>
          </cell>
          <cell r="F82" t="str">
            <v>Ottawa County Farms L/F</v>
          </cell>
          <cell r="G82" t="str">
            <v>BU-082</v>
          </cell>
          <cell r="H82" t="str">
            <v>JENISON</v>
          </cell>
          <cell r="I82" t="str">
            <v>MICHIGAN</v>
          </cell>
          <cell r="J82" t="str">
            <v>MICHIGAN DISTRICT</v>
          </cell>
          <cell r="K82" t="str">
            <v>MIDWEST</v>
          </cell>
          <cell r="L82" t="str">
            <v>MIDWEST REGION</v>
          </cell>
        </row>
        <row r="83">
          <cell r="A83" t="str">
            <v>D81</v>
          </cell>
          <cell r="B83" t="str">
            <v>D81-10-A-OR-4RO-050</v>
          </cell>
          <cell r="C83">
            <v>509</v>
          </cell>
          <cell r="D83">
            <v>4044</v>
          </cell>
          <cell r="F83" t="str">
            <v>Waste Control Systems, Inc</v>
          </cell>
          <cell r="G83" t="str">
            <v>BU-961</v>
          </cell>
          <cell r="H83" t="str">
            <v>NON-OP OREGON</v>
          </cell>
          <cell r="I83" t="str">
            <v>ORIDMT</v>
          </cell>
          <cell r="J83" t="str">
            <v>OREGON-IDAHO-MONTANA DISTRICT</v>
          </cell>
          <cell r="K83" t="str">
            <v>WEST</v>
          </cell>
          <cell r="L83" t="str">
            <v>WEST REGION</v>
          </cell>
        </row>
        <row r="84">
          <cell r="A84" t="str">
            <v>D82</v>
          </cell>
          <cell r="B84" t="str">
            <v>D82-10-A-OR-4QO-050</v>
          </cell>
          <cell r="C84">
            <v>510</v>
          </cell>
          <cell r="D84">
            <v>4045</v>
          </cell>
          <cell r="F84" t="str">
            <v>AWS - Transportation Services</v>
          </cell>
          <cell r="G84" t="str">
            <v>BU-261</v>
          </cell>
          <cell r="H84" t="str">
            <v>WOODBURN/SALEM</v>
          </cell>
          <cell r="I84" t="str">
            <v>ORIDMT</v>
          </cell>
          <cell r="J84" t="str">
            <v>OREGON-IDAHO-MONTANA DISTRICT</v>
          </cell>
          <cell r="K84" t="str">
            <v>WEST</v>
          </cell>
          <cell r="L84" t="str">
            <v>WEST REGION</v>
          </cell>
        </row>
        <row r="85">
          <cell r="A85">
            <v>46</v>
          </cell>
          <cell r="B85" t="str">
            <v>046-10-A-OH-13O-050</v>
          </cell>
          <cell r="C85">
            <v>17</v>
          </cell>
          <cell r="D85">
            <v>4046</v>
          </cell>
          <cell r="E85" t="str">
            <v>Yes</v>
          </cell>
          <cell r="F85" t="str">
            <v>AWS - Bellefontaine</v>
          </cell>
          <cell r="G85" t="str">
            <v>BU-089</v>
          </cell>
          <cell r="H85" t="str">
            <v>WESTERN OHIO</v>
          </cell>
          <cell r="I85" t="str">
            <v>OHIO</v>
          </cell>
          <cell r="J85" t="str">
            <v>OHIO DISTRICT</v>
          </cell>
          <cell r="K85" t="str">
            <v>EAST</v>
          </cell>
          <cell r="L85" t="str">
            <v>EAST REGION</v>
          </cell>
        </row>
        <row r="86">
          <cell r="A86" t="str">
            <v>E04</v>
          </cell>
          <cell r="B86" t="str">
            <v>E04-10-A-TX-8ZO-050</v>
          </cell>
          <cell r="C86">
            <v>518</v>
          </cell>
          <cell r="D86">
            <v>4047</v>
          </cell>
          <cell r="F86" t="str">
            <v>NE Texas Adjustment Company</v>
          </cell>
          <cell r="G86" t="str">
            <v>BU-018</v>
          </cell>
          <cell r="H86" t="str">
            <v>NE TEXAS</v>
          </cell>
          <cell r="I86" t="str">
            <v>ETEXAS</v>
          </cell>
          <cell r="J86" t="str">
            <v>EAST TEXAS DISTRICT</v>
          </cell>
          <cell r="K86" t="str">
            <v>SOUTH</v>
          </cell>
          <cell r="L86" t="str">
            <v>SOUTH REGION</v>
          </cell>
        </row>
        <row r="87">
          <cell r="A87" t="str">
            <v>E05</v>
          </cell>
          <cell r="B87" t="str">
            <v>E05-10-A-TX-8ZO-050</v>
          </cell>
          <cell r="C87">
            <v>519</v>
          </cell>
          <cell r="D87">
            <v>4048</v>
          </cell>
          <cell r="F87" t="str">
            <v>Houston Adjustment Company</v>
          </cell>
          <cell r="G87" t="str">
            <v>BU-944</v>
          </cell>
          <cell r="H87" t="str">
            <v>NON-OP HOUSTON</v>
          </cell>
          <cell r="I87" t="str">
            <v>HOUSTON</v>
          </cell>
          <cell r="J87" t="str">
            <v>HOUSTON DISTRICT</v>
          </cell>
          <cell r="K87" t="str">
            <v>SOUTH</v>
          </cell>
          <cell r="L87" t="str">
            <v>SOUTH REGION</v>
          </cell>
        </row>
        <row r="88">
          <cell r="A88" t="str">
            <v>E06</v>
          </cell>
          <cell r="B88" t="str">
            <v>E06-10-A-TN-9BO-050</v>
          </cell>
          <cell r="C88">
            <v>520</v>
          </cell>
          <cell r="D88">
            <v>4049</v>
          </cell>
          <cell r="F88" t="str">
            <v>Mississippi Valley Adj Co</v>
          </cell>
          <cell r="G88" t="str">
            <v>BU-949</v>
          </cell>
          <cell r="H88" t="str">
            <v>NON-OP MISSISSIPPI</v>
          </cell>
          <cell r="I88" t="str">
            <v>MISSVALLEY</v>
          </cell>
          <cell r="J88" t="str">
            <v>MISSISSIPPI VALLEY DISTRICT</v>
          </cell>
          <cell r="K88" t="str">
            <v>SOUTH</v>
          </cell>
          <cell r="L88" t="str">
            <v>SOUTH REGION</v>
          </cell>
        </row>
        <row r="89">
          <cell r="A89">
            <v>50</v>
          </cell>
          <cell r="B89" t="str">
            <v>050-10-A-MD-9BO-050</v>
          </cell>
          <cell r="C89">
            <v>18</v>
          </cell>
          <cell r="D89">
            <v>4050</v>
          </cell>
          <cell r="E89" t="str">
            <v>Yes</v>
          </cell>
          <cell r="F89" t="str">
            <v>AWS - Baltimore</v>
          </cell>
          <cell r="G89" t="str">
            <v>BU-206</v>
          </cell>
          <cell r="H89" t="str">
            <v>BALTIMORE</v>
          </cell>
          <cell r="I89" t="str">
            <v>CHESAPEAKE</v>
          </cell>
          <cell r="J89" t="str">
            <v>CHESAPEAKE DISTRICT</v>
          </cell>
          <cell r="K89" t="str">
            <v>EAST</v>
          </cell>
          <cell r="L89" t="str">
            <v>EAST REGION</v>
          </cell>
        </row>
        <row r="90">
          <cell r="A90" t="str">
            <v>E07</v>
          </cell>
          <cell r="B90" t="str">
            <v>E07-10-A-MO-06O-050</v>
          </cell>
          <cell r="C90">
            <v>521</v>
          </cell>
          <cell r="D90">
            <v>4051</v>
          </cell>
          <cell r="F90" t="str">
            <v>St Louis District Adj Co</v>
          </cell>
          <cell r="G90" t="str">
            <v>BU-969</v>
          </cell>
          <cell r="H90" t="str">
            <v>NON-OP ST. LOUIS</v>
          </cell>
          <cell r="I90" t="str">
            <v>STL METRO</v>
          </cell>
          <cell r="J90" t="str">
            <v>ST LOUIS METRO DISTRICT</v>
          </cell>
          <cell r="K90" t="str">
            <v>MIDWEST</v>
          </cell>
          <cell r="L90" t="str">
            <v>MIDWEST REGION</v>
          </cell>
        </row>
        <row r="91">
          <cell r="A91" t="str">
            <v>E09</v>
          </cell>
          <cell r="B91" t="str">
            <v>E09-10-A-IL-3PO-050</v>
          </cell>
          <cell r="C91">
            <v>522</v>
          </cell>
          <cell r="D91">
            <v>4052</v>
          </cell>
          <cell r="F91" t="str">
            <v>Central Illinois Dist Adj Co</v>
          </cell>
          <cell r="G91" t="str">
            <v>BU-029</v>
          </cell>
          <cell r="H91" t="str">
            <v>DANVILLE</v>
          </cell>
          <cell r="I91" t="str">
            <v>INDIANA</v>
          </cell>
          <cell r="J91" t="str">
            <v>INDIANA DISTRICT</v>
          </cell>
          <cell r="K91" t="str">
            <v>MIDWEST</v>
          </cell>
          <cell r="L91" t="str">
            <v>MIDWEST REGION</v>
          </cell>
        </row>
        <row r="92">
          <cell r="A92">
            <v>53</v>
          </cell>
          <cell r="B92" t="str">
            <v>053-10-A-OK-9BO-050</v>
          </cell>
          <cell r="C92">
            <v>19</v>
          </cell>
          <cell r="D92">
            <v>4053</v>
          </cell>
          <cell r="E92" t="str">
            <v>Yes</v>
          </cell>
          <cell r="F92" t="str">
            <v>AWS - Tulsa</v>
          </cell>
          <cell r="G92" t="str">
            <v>BU-022</v>
          </cell>
          <cell r="H92" t="str">
            <v>EASTERN OKLAHOMA</v>
          </cell>
          <cell r="I92" t="str">
            <v>W MO/OK</v>
          </cell>
          <cell r="J92" t="str">
            <v>W MISSOURI/OKLAHOMA DISTRICT</v>
          </cell>
          <cell r="K92" t="str">
            <v>MIDWEST</v>
          </cell>
          <cell r="L92" t="str">
            <v>MIDWEST REGION</v>
          </cell>
        </row>
        <row r="93">
          <cell r="A93">
            <v>54</v>
          </cell>
          <cell r="B93" t="str">
            <v>054-10-A-OH-31O-050</v>
          </cell>
          <cell r="C93">
            <v>20</v>
          </cell>
          <cell r="D93">
            <v>4054</v>
          </cell>
          <cell r="F93" t="str">
            <v>Cherokee Run L/F</v>
          </cell>
          <cell r="G93" t="str">
            <v>BU-089</v>
          </cell>
          <cell r="H93" t="str">
            <v>WESTERN OHIO</v>
          </cell>
          <cell r="I93" t="str">
            <v>OHIO</v>
          </cell>
          <cell r="J93" t="str">
            <v>OHIO DISTRICT</v>
          </cell>
          <cell r="K93" t="str">
            <v>EAST</v>
          </cell>
          <cell r="L93" t="str">
            <v>EAST REGION</v>
          </cell>
        </row>
        <row r="94">
          <cell r="A94">
            <v>55</v>
          </cell>
          <cell r="B94" t="str">
            <v>055-10-A-MO-46O-050</v>
          </cell>
          <cell r="C94">
            <v>21</v>
          </cell>
          <cell r="D94">
            <v>4055</v>
          </cell>
          <cell r="F94" t="str">
            <v>Southeast L/F (KC)</v>
          </cell>
          <cell r="G94" t="str">
            <v>BU-268</v>
          </cell>
          <cell r="H94" t="str">
            <v>KANSAS CITY POST COLLECTION</v>
          </cell>
          <cell r="I94" t="str">
            <v>W MO/OK</v>
          </cell>
          <cell r="J94" t="str">
            <v>W MISSOURI/OKLAHOMA DISTRICT</v>
          </cell>
          <cell r="K94" t="str">
            <v>MIDWEST</v>
          </cell>
          <cell r="L94" t="str">
            <v>MIDWEST REGION</v>
          </cell>
        </row>
        <row r="95">
          <cell r="A95" t="str">
            <v>E10</v>
          </cell>
          <cell r="B95" t="str">
            <v>E10-10-A-MI-3PO-050</v>
          </cell>
          <cell r="C95">
            <v>523</v>
          </cell>
          <cell r="D95">
            <v>4056</v>
          </cell>
          <cell r="F95" t="str">
            <v>Eastern Michigan Dist Adj Co</v>
          </cell>
          <cell r="G95" t="str">
            <v>BU-940</v>
          </cell>
          <cell r="H95" t="str">
            <v>NON-OP EASTERN MICHIGAN</v>
          </cell>
          <cell r="I95" t="str">
            <v>MICHIGAN</v>
          </cell>
          <cell r="J95" t="str">
            <v>MICHIGAN DISTRICT</v>
          </cell>
          <cell r="K95" t="str">
            <v>MIDWEST</v>
          </cell>
          <cell r="L95" t="str">
            <v>MIDWEST REGION</v>
          </cell>
        </row>
        <row r="96">
          <cell r="A96">
            <v>57</v>
          </cell>
          <cell r="B96" t="str">
            <v>057-10-A-MO-47O-050</v>
          </cell>
          <cell r="C96">
            <v>22</v>
          </cell>
          <cell r="D96">
            <v>4057</v>
          </cell>
          <cell r="F96" t="str">
            <v>Ellis-Scott L/F</v>
          </cell>
          <cell r="G96" t="str">
            <v>BU-268</v>
          </cell>
          <cell r="H96" t="str">
            <v>KANSAS CITY POST COLLECTION</v>
          </cell>
          <cell r="I96" t="str">
            <v>W MO/OK</v>
          </cell>
          <cell r="J96" t="str">
            <v>W MISSOURI/OKLAHOMA DISTRICT</v>
          </cell>
          <cell r="K96" t="str">
            <v>MIDWEST</v>
          </cell>
          <cell r="L96" t="str">
            <v>MIDWEST REGION</v>
          </cell>
        </row>
        <row r="97">
          <cell r="A97">
            <v>58</v>
          </cell>
          <cell r="B97" t="str">
            <v>058-10-A-TX-8ZO-050</v>
          </cell>
          <cell r="C97">
            <v>23</v>
          </cell>
          <cell r="D97">
            <v>4058</v>
          </cell>
          <cell r="E97" t="str">
            <v>Yes</v>
          </cell>
          <cell r="F97" t="str">
            <v>AWS - Abilene</v>
          </cell>
          <cell r="G97" t="str">
            <v>BU-021</v>
          </cell>
          <cell r="H97" t="str">
            <v>WEST TEXAS</v>
          </cell>
          <cell r="I97" t="str">
            <v>DFW/WESTTX</v>
          </cell>
          <cell r="J97" t="str">
            <v>DFW/WEST TEXAS DISTIRCT</v>
          </cell>
          <cell r="K97" t="str">
            <v>SOUTH</v>
          </cell>
          <cell r="L97" t="str">
            <v>SOUTH REGION</v>
          </cell>
        </row>
        <row r="98">
          <cell r="A98" t="str">
            <v>E11</v>
          </cell>
          <cell r="B98" t="str">
            <v>E11-10-A-NC-3PO-050</v>
          </cell>
          <cell r="C98">
            <v>524</v>
          </cell>
          <cell r="D98">
            <v>4059</v>
          </cell>
          <cell r="F98" t="str">
            <v>North Carolina Dist Adj Co</v>
          </cell>
          <cell r="G98" t="str">
            <v>BU-203</v>
          </cell>
          <cell r="H98" t="str">
            <v>FT MILL HAULING</v>
          </cell>
          <cell r="I98" t="str">
            <v>CAROLINAS</v>
          </cell>
          <cell r="J98" t="str">
            <v>CAROLINAS DISTRICT</v>
          </cell>
          <cell r="K98" t="str">
            <v>EAST</v>
          </cell>
          <cell r="L98" t="str">
            <v>EAST REGION</v>
          </cell>
        </row>
        <row r="99">
          <cell r="A99">
            <v>60</v>
          </cell>
          <cell r="B99" t="str">
            <v>060-10-A-OK-13O-050</v>
          </cell>
          <cell r="C99">
            <v>24</v>
          </cell>
          <cell r="D99">
            <v>4060</v>
          </cell>
          <cell r="E99" t="str">
            <v>Yes</v>
          </cell>
          <cell r="F99" t="str">
            <v>AWS - Oklahoma City</v>
          </cell>
          <cell r="G99" t="str">
            <v>BU-019</v>
          </cell>
          <cell r="H99" t="str">
            <v>OKLAHOMA CITY</v>
          </cell>
          <cell r="I99" t="str">
            <v>W MO/OK</v>
          </cell>
          <cell r="J99" t="str">
            <v>W MISSOURI/OKLAHOMA DISTRICT</v>
          </cell>
          <cell r="K99" t="str">
            <v>MIDWEST</v>
          </cell>
          <cell r="L99" t="str">
            <v>MIDWEST REGION</v>
          </cell>
        </row>
        <row r="100">
          <cell r="A100">
            <v>61</v>
          </cell>
          <cell r="B100" t="str">
            <v>061-10-A-OK-40O-050</v>
          </cell>
          <cell r="C100">
            <v>25</v>
          </cell>
          <cell r="D100">
            <v>4061</v>
          </cell>
          <cell r="F100" t="str">
            <v>Southeast L/F (OKC)</v>
          </cell>
          <cell r="G100" t="str">
            <v>BU-019</v>
          </cell>
          <cell r="H100" t="str">
            <v>OKLAHOMA CITY</v>
          </cell>
          <cell r="I100" t="str">
            <v>W MO/OK</v>
          </cell>
          <cell r="J100" t="str">
            <v>W MISSOURI/OKLAHOMA DISTRICT</v>
          </cell>
          <cell r="K100" t="str">
            <v>MIDWEST</v>
          </cell>
          <cell r="L100" t="str">
            <v>MIDWEST REGION</v>
          </cell>
        </row>
        <row r="101">
          <cell r="A101">
            <v>62</v>
          </cell>
          <cell r="B101" t="str">
            <v>062-10-A-OK-41O-050</v>
          </cell>
          <cell r="C101">
            <v>26</v>
          </cell>
          <cell r="D101">
            <v>4062</v>
          </cell>
          <cell r="F101" t="str">
            <v>Newcastle L/F</v>
          </cell>
          <cell r="G101" t="str">
            <v>BU-019</v>
          </cell>
          <cell r="H101" t="str">
            <v>OKLAHOMA CITY</v>
          </cell>
          <cell r="I101" t="str">
            <v>W MO/OK</v>
          </cell>
          <cell r="J101" t="str">
            <v>W MISSOURI/OKLAHOMA DISTRICT</v>
          </cell>
          <cell r="K101" t="str">
            <v>MIDWEST</v>
          </cell>
          <cell r="L101" t="str">
            <v>MIDWEST REGION</v>
          </cell>
        </row>
        <row r="102">
          <cell r="A102" t="str">
            <v>E13</v>
          </cell>
          <cell r="B102" t="str">
            <v>E13-10-A-SC-3PO-050</v>
          </cell>
          <cell r="C102">
            <v>525</v>
          </cell>
          <cell r="D102">
            <v>4063</v>
          </cell>
          <cell r="F102" t="str">
            <v>South Carolina Dist Adj Co</v>
          </cell>
          <cell r="G102" t="str">
            <v>BU-952</v>
          </cell>
          <cell r="H102" t="str">
            <v>NON-OP NORTH CAROLINA</v>
          </cell>
          <cell r="I102" t="str">
            <v>CAROLINAS</v>
          </cell>
          <cell r="J102" t="str">
            <v>CAROLINAS DISTRICT</v>
          </cell>
          <cell r="K102" t="str">
            <v>EAST</v>
          </cell>
          <cell r="L102" t="str">
            <v>EAST REGION</v>
          </cell>
        </row>
        <row r="103">
          <cell r="A103">
            <v>64</v>
          </cell>
          <cell r="B103" t="str">
            <v>064-10-A-OK-42O-050</v>
          </cell>
          <cell r="C103">
            <v>27</v>
          </cell>
          <cell r="D103">
            <v>4064</v>
          </cell>
          <cell r="F103" t="str">
            <v>Pocasset L/F</v>
          </cell>
          <cell r="G103" t="str">
            <v>BU-019</v>
          </cell>
          <cell r="H103" t="str">
            <v>OKLAHOMA CITY</v>
          </cell>
          <cell r="I103" t="str">
            <v>W MO/OK</v>
          </cell>
          <cell r="J103" t="str">
            <v>W MISSOURI/OKLAHOMA DISTRICT</v>
          </cell>
          <cell r="K103" t="str">
            <v>MIDWEST</v>
          </cell>
          <cell r="L103" t="str">
            <v>MIDWEST REGION</v>
          </cell>
        </row>
        <row r="104">
          <cell r="A104">
            <v>65</v>
          </cell>
          <cell r="B104" t="str">
            <v>065-10-A-OK-9BO-050</v>
          </cell>
          <cell r="C104">
            <v>28</v>
          </cell>
          <cell r="D104">
            <v>4065</v>
          </cell>
          <cell r="E104" t="str">
            <v>Yes</v>
          </cell>
          <cell r="F104" t="str">
            <v>AWS - Shawnee</v>
          </cell>
          <cell r="G104" t="str">
            <v>BU-022</v>
          </cell>
          <cell r="H104" t="str">
            <v>EASTERN OKLAHOMA</v>
          </cell>
          <cell r="I104" t="str">
            <v>W MO/OK</v>
          </cell>
          <cell r="J104" t="str">
            <v>W MISSOURI/OKLAHOMA DISTRICT</v>
          </cell>
          <cell r="K104" t="str">
            <v>MIDWEST</v>
          </cell>
          <cell r="L104" t="str">
            <v>MIDWEST REGION</v>
          </cell>
        </row>
        <row r="105">
          <cell r="A105">
            <v>66</v>
          </cell>
          <cell r="B105" t="str">
            <v>066-10-A-TX-8ZO-050</v>
          </cell>
          <cell r="C105">
            <v>29</v>
          </cell>
          <cell r="D105">
            <v>4066</v>
          </cell>
          <cell r="E105" t="str">
            <v>Yes</v>
          </cell>
          <cell r="F105" t="str">
            <v>AWS - Amarillo</v>
          </cell>
          <cell r="G105" t="str">
            <v>BU-021</v>
          </cell>
          <cell r="H105" t="str">
            <v>WEST TEXAS</v>
          </cell>
          <cell r="I105" t="str">
            <v>DFW/WESTTX</v>
          </cell>
          <cell r="J105" t="str">
            <v>DFW/WEST TEXAS DISTIRCT</v>
          </cell>
          <cell r="K105" t="str">
            <v>SOUTH</v>
          </cell>
          <cell r="L105" t="str">
            <v>SOUTH REGION</v>
          </cell>
        </row>
        <row r="106">
          <cell r="A106" t="str">
            <v>E14</v>
          </cell>
          <cell r="B106" t="str">
            <v>E14-10-A-VA-9BO-050</v>
          </cell>
          <cell r="C106">
            <v>526</v>
          </cell>
          <cell r="D106">
            <v>4067</v>
          </cell>
          <cell r="F106" t="str">
            <v>Virginia District Adj Co</v>
          </cell>
          <cell r="G106" t="str">
            <v>BU-972</v>
          </cell>
          <cell r="H106" t="str">
            <v>NON-OP VIRGINIA</v>
          </cell>
          <cell r="I106" t="str">
            <v>VIRGINIA</v>
          </cell>
          <cell r="J106" t="str">
            <v>VIRGINIA DISTRICT</v>
          </cell>
          <cell r="K106" t="str">
            <v>EAST</v>
          </cell>
          <cell r="L106" t="str">
            <v>EAST REGION</v>
          </cell>
        </row>
        <row r="107">
          <cell r="A107">
            <v>68</v>
          </cell>
          <cell r="B107" t="str">
            <v>068-10-A-TX-8ZO-050</v>
          </cell>
          <cell r="C107">
            <v>30</v>
          </cell>
          <cell r="D107">
            <v>4068</v>
          </cell>
          <cell r="E107" t="str">
            <v>Yes</v>
          </cell>
          <cell r="F107" t="str">
            <v>AWS - Lubbock</v>
          </cell>
          <cell r="G107" t="str">
            <v>BU-021</v>
          </cell>
          <cell r="H107" t="str">
            <v>WEST TEXAS</v>
          </cell>
          <cell r="I107" t="str">
            <v>DFW/WESTTX</v>
          </cell>
          <cell r="J107" t="str">
            <v>DFW/WEST TEXAS DISTIRCT</v>
          </cell>
          <cell r="K107" t="str">
            <v>SOUTH</v>
          </cell>
          <cell r="L107" t="str">
            <v>SOUTH REGION</v>
          </cell>
        </row>
        <row r="108">
          <cell r="A108">
            <v>69</v>
          </cell>
          <cell r="B108" t="str">
            <v>069-10-A-TX-13O-050</v>
          </cell>
          <cell r="C108">
            <v>31</v>
          </cell>
          <cell r="D108">
            <v>4069</v>
          </cell>
          <cell r="E108" t="str">
            <v>Yes</v>
          </cell>
          <cell r="F108" t="str">
            <v>AWS - Corsicana</v>
          </cell>
          <cell r="G108" t="str">
            <v>BU-018</v>
          </cell>
          <cell r="H108" t="str">
            <v>NE TEXAS</v>
          </cell>
          <cell r="I108" t="str">
            <v>ETEXAS</v>
          </cell>
          <cell r="J108" t="str">
            <v>EAST TEXAS DISTRICT</v>
          </cell>
          <cell r="K108" t="str">
            <v>SOUTH</v>
          </cell>
          <cell r="L108" t="str">
            <v>SOUTH REGION</v>
          </cell>
        </row>
        <row r="109">
          <cell r="A109">
            <v>70</v>
          </cell>
          <cell r="B109" t="str">
            <v>070-10-A-TX-13O-050</v>
          </cell>
          <cell r="C109">
            <v>32</v>
          </cell>
          <cell r="D109">
            <v>4070</v>
          </cell>
          <cell r="E109" t="str">
            <v>Yes</v>
          </cell>
          <cell r="F109" t="str">
            <v>AWS - Kilgore</v>
          </cell>
          <cell r="G109" t="str">
            <v>BU-018</v>
          </cell>
          <cell r="H109" t="str">
            <v>NE TEXAS</v>
          </cell>
          <cell r="I109" t="str">
            <v>ETEXAS</v>
          </cell>
          <cell r="J109" t="str">
            <v>EAST TEXAS DISTRICT</v>
          </cell>
          <cell r="K109" t="str">
            <v>SOUTH</v>
          </cell>
          <cell r="L109" t="str">
            <v>SOUTH REGION</v>
          </cell>
        </row>
        <row r="110">
          <cell r="A110">
            <v>71</v>
          </cell>
          <cell r="B110" t="str">
            <v>071-10-A-TX-13O-050</v>
          </cell>
          <cell r="C110">
            <v>34</v>
          </cell>
          <cell r="D110">
            <v>4071</v>
          </cell>
          <cell r="E110" t="str">
            <v>Yes</v>
          </cell>
          <cell r="F110" t="str">
            <v>AWS - Itasca</v>
          </cell>
          <cell r="G110" t="str">
            <v>BU-014</v>
          </cell>
          <cell r="H110" t="str">
            <v>S. DALLAS / ITASCA</v>
          </cell>
          <cell r="I110" t="str">
            <v>DFW/WESTTX</v>
          </cell>
          <cell r="J110" t="str">
            <v>DFW/WEST TEXAS DISTIRCT</v>
          </cell>
          <cell r="K110" t="str">
            <v>SOUTH</v>
          </cell>
          <cell r="L110" t="str">
            <v>SOUTH REGION</v>
          </cell>
        </row>
        <row r="111">
          <cell r="A111">
            <v>72</v>
          </cell>
          <cell r="B111" t="str">
            <v>072-10-A-TX-55O-050</v>
          </cell>
          <cell r="C111">
            <v>35</v>
          </cell>
          <cell r="D111">
            <v>4072</v>
          </cell>
          <cell r="F111" t="str">
            <v>Pinehill L/F</v>
          </cell>
          <cell r="G111" t="str">
            <v>BU-280</v>
          </cell>
          <cell r="H111" t="str">
            <v>NE TEXAS POST COLLECTION</v>
          </cell>
          <cell r="I111" t="str">
            <v>ETEXAS</v>
          </cell>
          <cell r="J111" t="str">
            <v>EAST TEXAS DISTRICT</v>
          </cell>
          <cell r="K111" t="str">
            <v>SOUTH</v>
          </cell>
          <cell r="L111" t="str">
            <v>SOUTH REGION</v>
          </cell>
        </row>
        <row r="112">
          <cell r="A112" t="str">
            <v>E15</v>
          </cell>
          <cell r="B112" t="str">
            <v>E15-10-A-IL-3PO-050</v>
          </cell>
          <cell r="C112">
            <v>527</v>
          </cell>
          <cell r="D112">
            <v>4073</v>
          </cell>
          <cell r="F112" t="str">
            <v>Chicago Suburban Dist Adj Co</v>
          </cell>
          <cell r="G112" t="str">
            <v>BU-937</v>
          </cell>
          <cell r="H112" t="str">
            <v>NON-OP CHICAGO SUBURBAN</v>
          </cell>
          <cell r="I112" t="str">
            <v>CHICAGO</v>
          </cell>
          <cell r="J112" t="str">
            <v>CHICAGO DISTRICT</v>
          </cell>
          <cell r="K112" t="str">
            <v>MIDWEST</v>
          </cell>
          <cell r="L112" t="str">
            <v>MIDWEST REGION</v>
          </cell>
        </row>
        <row r="113">
          <cell r="A113">
            <v>74</v>
          </cell>
          <cell r="B113" t="str">
            <v>074-10-A-TX-89O-050</v>
          </cell>
          <cell r="C113">
            <v>36</v>
          </cell>
          <cell r="D113">
            <v>4074</v>
          </cell>
          <cell r="F113" t="str">
            <v>Pleasant Oaks L/F</v>
          </cell>
          <cell r="G113" t="str">
            <v>BU-280</v>
          </cell>
          <cell r="H113" t="str">
            <v>NE TEXAS POST COLLECTION</v>
          </cell>
          <cell r="I113" t="str">
            <v>ETEXAS</v>
          </cell>
          <cell r="J113" t="str">
            <v>EAST TEXAS DISTRICT</v>
          </cell>
          <cell r="K113" t="str">
            <v>SOUTH</v>
          </cell>
          <cell r="L113" t="str">
            <v>SOUTH REGION</v>
          </cell>
        </row>
        <row r="114">
          <cell r="A114">
            <v>75</v>
          </cell>
          <cell r="B114" t="str">
            <v>075-10-A-TX-A7O-050</v>
          </cell>
          <cell r="C114">
            <v>37</v>
          </cell>
          <cell r="D114">
            <v>4075</v>
          </cell>
          <cell r="F114" t="str">
            <v>Greenwood Farms L/F</v>
          </cell>
          <cell r="G114" t="str">
            <v>BU-280</v>
          </cell>
          <cell r="H114" t="str">
            <v>NE TEXAS POST COLLECTION</v>
          </cell>
          <cell r="I114" t="str">
            <v>ETEXAS</v>
          </cell>
          <cell r="J114" t="str">
            <v>EAST TEXAS DISTRICT</v>
          </cell>
          <cell r="K114" t="str">
            <v>SOUTH</v>
          </cell>
          <cell r="L114" t="str">
            <v>SOUTH REGION</v>
          </cell>
        </row>
        <row r="115">
          <cell r="A115">
            <v>76</v>
          </cell>
          <cell r="B115" t="str">
            <v>076-10-A-TX-57O-050</v>
          </cell>
          <cell r="C115">
            <v>38</v>
          </cell>
          <cell r="D115">
            <v>4076</v>
          </cell>
          <cell r="F115" t="str">
            <v>Ellis County L/F</v>
          </cell>
          <cell r="G115" t="str">
            <v>BU-280</v>
          </cell>
          <cell r="H115" t="str">
            <v>NE TEXAS POST COLLECTION</v>
          </cell>
          <cell r="I115" t="str">
            <v>ETEXAS</v>
          </cell>
          <cell r="J115" t="str">
            <v>EAST TEXAS DISTRICT</v>
          </cell>
          <cell r="K115" t="str">
            <v>SOUTH</v>
          </cell>
          <cell r="L115" t="str">
            <v>SOUTH REGION</v>
          </cell>
        </row>
        <row r="116">
          <cell r="A116">
            <v>77</v>
          </cell>
          <cell r="B116" t="str">
            <v>077-10-A-TX-55O-050</v>
          </cell>
          <cell r="C116">
            <v>39</v>
          </cell>
          <cell r="D116">
            <v>4077</v>
          </cell>
          <cell r="F116" t="str">
            <v>Royal Oaks L/F</v>
          </cell>
          <cell r="G116" t="str">
            <v>BU-280</v>
          </cell>
          <cell r="H116" t="str">
            <v>NE TEXAS POST COLLECTION</v>
          </cell>
          <cell r="I116" t="str">
            <v>ETEXAS</v>
          </cell>
          <cell r="J116" t="str">
            <v>EAST TEXAS DISTRICT</v>
          </cell>
          <cell r="K116" t="str">
            <v>SOUTH</v>
          </cell>
          <cell r="L116" t="str">
            <v>SOUTH REGION</v>
          </cell>
        </row>
        <row r="117">
          <cell r="A117" t="str">
            <v>E16</v>
          </cell>
          <cell r="B117" t="str">
            <v>E16-10-A-MN-3PO-050</v>
          </cell>
          <cell r="C117">
            <v>528</v>
          </cell>
          <cell r="D117">
            <v>4078</v>
          </cell>
          <cell r="F117" t="str">
            <v>Minnesota District Adj Co</v>
          </cell>
          <cell r="G117" t="str">
            <v>BU-948</v>
          </cell>
          <cell r="H117" t="str">
            <v>NON-OP MINNESOTA</v>
          </cell>
          <cell r="I117" t="str">
            <v>MINNESOTA</v>
          </cell>
          <cell r="J117" t="str">
            <v>MINNESOTA DISTRICT</v>
          </cell>
          <cell r="K117" t="str">
            <v>MIDWEST</v>
          </cell>
          <cell r="L117" t="str">
            <v>MIDWEST REGION</v>
          </cell>
        </row>
        <row r="118">
          <cell r="A118">
            <v>79</v>
          </cell>
          <cell r="B118" t="str">
            <v>079-10-A-TX-13O-050</v>
          </cell>
          <cell r="C118">
            <v>40</v>
          </cell>
          <cell r="D118">
            <v>4079</v>
          </cell>
          <cell r="E118" t="str">
            <v>Yes</v>
          </cell>
          <cell r="F118" t="str">
            <v>AWS - Plano</v>
          </cell>
          <cell r="G118" t="str">
            <v>BU-016</v>
          </cell>
          <cell r="H118" t="str">
            <v>NORTH DALLAS</v>
          </cell>
          <cell r="I118" t="str">
            <v>DFW/WESTTX</v>
          </cell>
          <cell r="J118" t="str">
            <v>DFW/WEST TEXAS DISTIRCT</v>
          </cell>
          <cell r="K118" t="str">
            <v>SOUTH</v>
          </cell>
          <cell r="L118" t="str">
            <v>SOUTH REGION</v>
          </cell>
        </row>
        <row r="119">
          <cell r="A119">
            <v>80</v>
          </cell>
          <cell r="B119" t="str">
            <v>080-10-A-OH-32O-050</v>
          </cell>
          <cell r="C119">
            <v>41</v>
          </cell>
          <cell r="D119">
            <v>4080</v>
          </cell>
          <cell r="F119" t="str">
            <v>Williams County L/F</v>
          </cell>
          <cell r="G119" t="str">
            <v>BU-069</v>
          </cell>
          <cell r="H119" t="str">
            <v>BRYAN</v>
          </cell>
          <cell r="I119" t="str">
            <v>INDIANA</v>
          </cell>
          <cell r="J119" t="str">
            <v>INDIANA DISTRICT</v>
          </cell>
          <cell r="K119" t="str">
            <v>MIDWEST</v>
          </cell>
          <cell r="L119" t="str">
            <v>MIDWEST REGION</v>
          </cell>
        </row>
        <row r="120">
          <cell r="A120" t="str">
            <v>E18</v>
          </cell>
          <cell r="B120" t="str">
            <v>E18-10-A-NY-3PO-050</v>
          </cell>
          <cell r="C120">
            <v>529</v>
          </cell>
          <cell r="D120">
            <v>4081</v>
          </cell>
          <cell r="F120" t="str">
            <v>New York District Adj Co</v>
          </cell>
          <cell r="G120" t="str">
            <v>BU-958</v>
          </cell>
          <cell r="H120" t="str">
            <v>NON-OP EASTERN NEWYORK</v>
          </cell>
          <cell r="I120" t="str">
            <v>NEW YORK</v>
          </cell>
          <cell r="J120" t="str">
            <v>NEW YORK DISTRICT</v>
          </cell>
          <cell r="K120" t="str">
            <v>EAST</v>
          </cell>
          <cell r="L120" t="str">
            <v>EAST REGION</v>
          </cell>
        </row>
        <row r="121">
          <cell r="A121" t="str">
            <v>E19</v>
          </cell>
          <cell r="B121" t="str">
            <v>E19-10-A-FL-3PO-050</v>
          </cell>
          <cell r="C121">
            <v>530</v>
          </cell>
          <cell r="D121">
            <v>4082</v>
          </cell>
          <cell r="F121" t="str">
            <v>Gulf Coast District Adj Co</v>
          </cell>
          <cell r="G121" t="str">
            <v>BU-942</v>
          </cell>
          <cell r="H121" t="str">
            <v>NON-OP GULF COAST</v>
          </cell>
          <cell r="I121" t="str">
            <v>GULFCOAST</v>
          </cell>
          <cell r="J121" t="str">
            <v>GULF COAST DISTRICT</v>
          </cell>
          <cell r="K121" t="str">
            <v>SOUTH</v>
          </cell>
          <cell r="L121" t="str">
            <v>SOUTH REGION</v>
          </cell>
        </row>
        <row r="122">
          <cell r="A122" t="str">
            <v>E20</v>
          </cell>
          <cell r="B122" t="str">
            <v>E20-10-A-GA-3PO-050</v>
          </cell>
          <cell r="C122">
            <v>531</v>
          </cell>
          <cell r="D122">
            <v>4083</v>
          </cell>
          <cell r="F122" t="str">
            <v>South Georgia District Adj Co</v>
          </cell>
          <cell r="G122" t="str">
            <v>BU-968</v>
          </cell>
          <cell r="H122" t="str">
            <v>NON-OP SOUTHERN GEORGIA</v>
          </cell>
          <cell r="I122" t="str">
            <v>GEORGIA</v>
          </cell>
          <cell r="J122" t="str">
            <v>GEORGIA DISTRICT</v>
          </cell>
          <cell r="K122" t="str">
            <v>SOUTH</v>
          </cell>
          <cell r="L122" t="str">
            <v>SOUTH REGION</v>
          </cell>
        </row>
        <row r="123">
          <cell r="A123" t="str">
            <v>E21</v>
          </cell>
          <cell r="B123" t="str">
            <v>E21-10-A-UT-3PO-050</v>
          </cell>
          <cell r="C123">
            <v>532</v>
          </cell>
          <cell r="D123">
            <v>4084</v>
          </cell>
          <cell r="F123" t="str">
            <v>Utah Idaho District Adj Co</v>
          </cell>
          <cell r="G123" t="str">
            <v>BU-971</v>
          </cell>
          <cell r="H123" t="str">
            <v>NON-OP UTAH DISTRICT</v>
          </cell>
          <cell r="I123" t="str">
            <v>MOUNTAIN</v>
          </cell>
          <cell r="J123" t="str">
            <v>MOUNTAIN DISTRICT</v>
          </cell>
          <cell r="K123" t="str">
            <v>WEST</v>
          </cell>
          <cell r="L123" t="str">
            <v>WEST REGION</v>
          </cell>
        </row>
        <row r="124">
          <cell r="A124" t="str">
            <v>E22</v>
          </cell>
          <cell r="B124" t="str">
            <v>E22-10-A-CA-3PO-050</v>
          </cell>
          <cell r="C124">
            <v>533</v>
          </cell>
          <cell r="D124">
            <v>4085</v>
          </cell>
          <cell r="F124" t="str">
            <v>Bay Area District Adj Co</v>
          </cell>
          <cell r="G124" t="str">
            <v>BU-932</v>
          </cell>
          <cell r="H124" t="str">
            <v>NON-OP BAY AREA</v>
          </cell>
          <cell r="I124" t="str">
            <v>BAYAREA</v>
          </cell>
          <cell r="J124" t="str">
            <v>BAY AREA DISTRICT</v>
          </cell>
          <cell r="K124" t="str">
            <v>WEST</v>
          </cell>
          <cell r="L124" t="str">
            <v>WEST REGION</v>
          </cell>
        </row>
        <row r="125">
          <cell r="A125" t="str">
            <v>E23</v>
          </cell>
          <cell r="B125" t="str">
            <v>E23-10-A-CA-3PO-050</v>
          </cell>
          <cell r="C125">
            <v>534</v>
          </cell>
          <cell r="D125">
            <v>4086</v>
          </cell>
          <cell r="F125" t="str">
            <v>NoCal District Adjustment Co</v>
          </cell>
          <cell r="G125" t="str">
            <v>BU-951</v>
          </cell>
          <cell r="H125" t="str">
            <v>NON-OP NORTH CALIFORNIA</v>
          </cell>
          <cell r="I125" t="str">
            <v>CCALIF</v>
          </cell>
          <cell r="J125" t="str">
            <v>CENTRAL CALIFORNIA DISTRICT</v>
          </cell>
          <cell r="K125" t="str">
            <v>WEST</v>
          </cell>
          <cell r="L125" t="str">
            <v>WEST REGION</v>
          </cell>
        </row>
        <row r="126">
          <cell r="A126" t="str">
            <v>E24</v>
          </cell>
          <cell r="B126" t="str">
            <v>E24-10-A-WA-3PO-050</v>
          </cell>
          <cell r="C126">
            <v>535</v>
          </cell>
          <cell r="D126">
            <v>4087</v>
          </cell>
          <cell r="F126" t="str">
            <v>Washington District Adj Co</v>
          </cell>
          <cell r="G126" t="str">
            <v>BU-967</v>
          </cell>
          <cell r="H126" t="str">
            <v>NON-OP SEATTLE</v>
          </cell>
          <cell r="I126" t="str">
            <v>WASHINGTON</v>
          </cell>
          <cell r="J126" t="str">
            <v>WASHINGTON DISTRICT</v>
          </cell>
          <cell r="K126" t="str">
            <v>WEST</v>
          </cell>
          <cell r="L126" t="str">
            <v>WEST REGION</v>
          </cell>
        </row>
        <row r="127">
          <cell r="A127" t="str">
            <v>E25</v>
          </cell>
          <cell r="B127" t="str">
            <v>E25-10-A-MD-9BO-050</v>
          </cell>
          <cell r="C127">
            <v>536</v>
          </cell>
          <cell r="D127">
            <v>4088</v>
          </cell>
          <cell r="F127" t="str">
            <v>Chesapeake District Adj Co</v>
          </cell>
          <cell r="G127" t="str">
            <v>BU-935</v>
          </cell>
          <cell r="H127" t="str">
            <v>NON-OP CHESAPEAKE</v>
          </cell>
          <cell r="I127" t="str">
            <v>CHESAPEAKE</v>
          </cell>
          <cell r="J127" t="str">
            <v>CHESAPEAKE DISTRICT</v>
          </cell>
          <cell r="K127" t="str">
            <v>EAST</v>
          </cell>
          <cell r="L127" t="str">
            <v>EAST REGION</v>
          </cell>
        </row>
        <row r="128">
          <cell r="A128" t="str">
            <v>E27</v>
          </cell>
          <cell r="B128" t="str">
            <v>E27-10-A-IL-3PO-050</v>
          </cell>
          <cell r="C128">
            <v>537</v>
          </cell>
          <cell r="D128">
            <v>4089</v>
          </cell>
          <cell r="F128" t="str">
            <v>Chicago Metro District Adj Co</v>
          </cell>
          <cell r="G128" t="str">
            <v>BU-937</v>
          </cell>
          <cell r="H128" t="str">
            <v>NON-OP CHICAGO SUBURBAN</v>
          </cell>
          <cell r="I128" t="str">
            <v>CHICAGO</v>
          </cell>
          <cell r="J128" t="str">
            <v>CHICAGO DISTRICT</v>
          </cell>
          <cell r="K128" t="str">
            <v>MIDWEST</v>
          </cell>
          <cell r="L128" t="str">
            <v>MIDWEST REGION</v>
          </cell>
        </row>
        <row r="129">
          <cell r="A129" t="str">
            <v>E28</v>
          </cell>
          <cell r="B129" t="str">
            <v>E28-10-A-IL-3PO-050</v>
          </cell>
          <cell r="C129">
            <v>538</v>
          </cell>
          <cell r="D129">
            <v>4090</v>
          </cell>
          <cell r="F129" t="str">
            <v>Western Ill District Adj Co</v>
          </cell>
          <cell r="G129" t="str">
            <v>BU-975</v>
          </cell>
          <cell r="H129" t="str">
            <v>NON-OP WESTERN ILLINOIS/IOWA</v>
          </cell>
          <cell r="I129" t="str">
            <v>WILLINOIS</v>
          </cell>
          <cell r="J129" t="str">
            <v>WESTERN ILLINOIS DISTRICT</v>
          </cell>
          <cell r="K129" t="str">
            <v>MIDWEST</v>
          </cell>
          <cell r="L129" t="str">
            <v>MIDWEST REGION</v>
          </cell>
        </row>
        <row r="130">
          <cell r="A130">
            <v>91</v>
          </cell>
          <cell r="B130" t="str">
            <v>091-10-A-OH-13O-050</v>
          </cell>
          <cell r="C130">
            <v>42</v>
          </cell>
          <cell r="D130">
            <v>4091</v>
          </cell>
          <cell r="E130" t="str">
            <v>Yes</v>
          </cell>
          <cell r="F130" t="str">
            <v>AWS - Bryan</v>
          </cell>
          <cell r="G130" t="str">
            <v>BU-069</v>
          </cell>
          <cell r="H130" t="str">
            <v>BRYAN</v>
          </cell>
          <cell r="I130" t="str">
            <v>INDIANA</v>
          </cell>
          <cell r="J130" t="str">
            <v>INDIANA DISTRICT</v>
          </cell>
          <cell r="K130" t="str">
            <v>MIDWEST</v>
          </cell>
          <cell r="L130" t="str">
            <v>MIDWEST REGION</v>
          </cell>
        </row>
        <row r="131">
          <cell r="A131" t="str">
            <v>E29</v>
          </cell>
          <cell r="B131" t="str">
            <v>E29-10-A-OH-3PO-050</v>
          </cell>
          <cell r="C131">
            <v>539</v>
          </cell>
          <cell r="D131">
            <v>4092</v>
          </cell>
          <cell r="F131" t="str">
            <v>Eastern Ohio District Adj Co</v>
          </cell>
          <cell r="G131" t="str">
            <v>BU-978</v>
          </cell>
          <cell r="H131" t="str">
            <v>NON-OP WESTERN PENNSYLVANIA</v>
          </cell>
          <cell r="I131" t="str">
            <v>WPENN</v>
          </cell>
          <cell r="J131" t="str">
            <v>WESTERN PENNSYLVANIA DISTRICT</v>
          </cell>
          <cell r="K131" t="str">
            <v>EAST</v>
          </cell>
          <cell r="L131" t="str">
            <v>EAST REGION</v>
          </cell>
        </row>
        <row r="132">
          <cell r="A132">
            <v>93</v>
          </cell>
          <cell r="B132" t="str">
            <v>093-10-A-MA-13O-050</v>
          </cell>
          <cell r="C132">
            <v>43</v>
          </cell>
          <cell r="D132">
            <v>4093</v>
          </cell>
          <cell r="F132" t="str">
            <v>Peabody T/S</v>
          </cell>
          <cell r="G132" t="str">
            <v>BU-139</v>
          </cell>
          <cell r="H132" t="str">
            <v>BOSTON</v>
          </cell>
          <cell r="I132" t="str">
            <v>NEWENG</v>
          </cell>
          <cell r="J132" t="str">
            <v>NEW ENGLAND DISTRICT</v>
          </cell>
          <cell r="K132" t="str">
            <v>EAST</v>
          </cell>
          <cell r="L132" t="str">
            <v>EAST REGION</v>
          </cell>
        </row>
        <row r="133">
          <cell r="A133">
            <v>94</v>
          </cell>
          <cell r="B133" t="str">
            <v>094-10-A-MA-8OO-050</v>
          </cell>
          <cell r="C133">
            <v>44</v>
          </cell>
          <cell r="D133">
            <v>4094</v>
          </cell>
          <cell r="E133" t="str">
            <v>Yes</v>
          </cell>
          <cell r="F133" t="str">
            <v>AWS - Boston - Revere</v>
          </cell>
          <cell r="G133" t="str">
            <v>BU-139</v>
          </cell>
          <cell r="H133" t="str">
            <v>BOSTON</v>
          </cell>
          <cell r="I133" t="str">
            <v>NEWENG</v>
          </cell>
          <cell r="J133" t="str">
            <v>NEW ENGLAND DISTRICT</v>
          </cell>
          <cell r="K133" t="str">
            <v>EAST</v>
          </cell>
          <cell r="L133" t="str">
            <v>EAST REGION</v>
          </cell>
        </row>
        <row r="134">
          <cell r="A134">
            <v>95</v>
          </cell>
          <cell r="B134" t="str">
            <v>095-10-A-MA-8OO-050</v>
          </cell>
          <cell r="C134">
            <v>45</v>
          </cell>
          <cell r="D134">
            <v>4095</v>
          </cell>
          <cell r="E134" t="str">
            <v>Yes</v>
          </cell>
          <cell r="F134" t="str">
            <v>AWS - Tyngsboro</v>
          </cell>
          <cell r="G134" t="str">
            <v>BU-141</v>
          </cell>
          <cell r="H134" t="str">
            <v>TYNGSBORO</v>
          </cell>
          <cell r="I134" t="str">
            <v>NEWENG</v>
          </cell>
          <cell r="J134" t="str">
            <v>NEW ENGLAND DISTRICT</v>
          </cell>
          <cell r="K134" t="str">
            <v>EAST</v>
          </cell>
          <cell r="L134" t="str">
            <v>EAST REGION</v>
          </cell>
        </row>
        <row r="135">
          <cell r="A135">
            <v>96</v>
          </cell>
          <cell r="B135" t="str">
            <v>096-10-A-MA-8OO-050</v>
          </cell>
          <cell r="C135">
            <v>46</v>
          </cell>
          <cell r="D135">
            <v>4096</v>
          </cell>
          <cell r="E135" t="str">
            <v>Yes</v>
          </cell>
          <cell r="F135" t="str">
            <v>AWS - Cape Cod</v>
          </cell>
          <cell r="G135" t="str">
            <v>BU-132</v>
          </cell>
          <cell r="H135" t="str">
            <v>CAPE COD</v>
          </cell>
          <cell r="I135" t="str">
            <v>NEWENG</v>
          </cell>
          <cell r="J135" t="str">
            <v>NEW ENGLAND DISTRICT</v>
          </cell>
          <cell r="K135" t="str">
            <v>EAST</v>
          </cell>
          <cell r="L135" t="str">
            <v>EAST REGION</v>
          </cell>
        </row>
        <row r="136">
          <cell r="A136">
            <v>97</v>
          </cell>
          <cell r="B136" t="str">
            <v>097-10-A-MA-8OO-050</v>
          </cell>
          <cell r="C136">
            <v>47</v>
          </cell>
          <cell r="D136">
            <v>4097</v>
          </cell>
          <cell r="E136" t="str">
            <v>Yes</v>
          </cell>
          <cell r="F136" t="str">
            <v>AWS - Fall River</v>
          </cell>
          <cell r="G136" t="str">
            <v>BU-134</v>
          </cell>
          <cell r="H136" t="str">
            <v>FALL RIVER</v>
          </cell>
          <cell r="I136" t="str">
            <v>NEWENG</v>
          </cell>
          <cell r="J136" t="str">
            <v>NEW ENGLAND DISTRICT</v>
          </cell>
          <cell r="K136" t="str">
            <v>EAST</v>
          </cell>
          <cell r="L136" t="str">
            <v>EAST REGION</v>
          </cell>
        </row>
        <row r="137">
          <cell r="A137">
            <v>98</v>
          </cell>
          <cell r="B137" t="str">
            <v>098-10-A-MA-8OO-050</v>
          </cell>
          <cell r="C137">
            <v>48</v>
          </cell>
          <cell r="D137">
            <v>4098</v>
          </cell>
          <cell r="E137" t="str">
            <v>Yes</v>
          </cell>
          <cell r="F137" t="str">
            <v>AWS - Martha's Vineyard</v>
          </cell>
          <cell r="G137" t="str">
            <v>BU-132</v>
          </cell>
          <cell r="H137" t="str">
            <v>CAPE COD</v>
          </cell>
          <cell r="I137" t="str">
            <v>NEWENG</v>
          </cell>
          <cell r="J137" t="str">
            <v>NEW ENGLAND DISTRICT</v>
          </cell>
          <cell r="K137" t="str">
            <v>EAST</v>
          </cell>
          <cell r="L137" t="str">
            <v>EAST REGION</v>
          </cell>
        </row>
        <row r="138">
          <cell r="A138" t="str">
            <v>E30</v>
          </cell>
          <cell r="B138" t="str">
            <v>E30-10-A-IN-8WO-050</v>
          </cell>
          <cell r="C138">
            <v>540</v>
          </cell>
          <cell r="D138">
            <v>4099</v>
          </cell>
          <cell r="F138" t="str">
            <v>Indiana District Adj Co</v>
          </cell>
          <cell r="G138" t="str">
            <v>BU-981</v>
          </cell>
          <cell r="H138" t="str">
            <v>NON-OP INDIANA</v>
          </cell>
          <cell r="I138" t="str">
            <v>INDIANA</v>
          </cell>
          <cell r="J138" t="str">
            <v>INDIANA DISTRICT</v>
          </cell>
          <cell r="K138" t="str">
            <v>MIDWEST</v>
          </cell>
          <cell r="L138" t="str">
            <v>MIDWEST REGION</v>
          </cell>
        </row>
        <row r="139">
          <cell r="A139">
            <v>100</v>
          </cell>
          <cell r="B139" t="str">
            <v>100-10-A-MA-8OO-050</v>
          </cell>
          <cell r="C139">
            <v>49</v>
          </cell>
          <cell r="D139">
            <v>4100</v>
          </cell>
          <cell r="E139" t="str">
            <v>Yes</v>
          </cell>
          <cell r="F139" t="str">
            <v>AWS - Boston - Quincy</v>
          </cell>
          <cell r="G139" t="str">
            <v>BU-139</v>
          </cell>
          <cell r="H139" t="str">
            <v>BOSTON</v>
          </cell>
          <cell r="I139" t="str">
            <v>NEWENG</v>
          </cell>
          <cell r="J139" t="str">
            <v>NEW ENGLAND DISTRICT</v>
          </cell>
          <cell r="K139" t="str">
            <v>EAST</v>
          </cell>
          <cell r="L139" t="str">
            <v>EAST REGION</v>
          </cell>
        </row>
        <row r="140">
          <cell r="A140">
            <v>101</v>
          </cell>
          <cell r="B140" t="str">
            <v>101-10-A-MA-4KO-050</v>
          </cell>
          <cell r="C140">
            <v>50</v>
          </cell>
          <cell r="D140">
            <v>4101</v>
          </cell>
          <cell r="F140" t="str">
            <v>F.P. McNamara Rubbish Remvl</v>
          </cell>
          <cell r="G140" t="str">
            <v>BU-127</v>
          </cell>
          <cell r="H140" t="str">
            <v>SPRINGFIELD MA</v>
          </cell>
          <cell r="I140" t="str">
            <v>NEWENG</v>
          </cell>
          <cell r="J140" t="str">
            <v>NEW ENGLAND DISTRICT</v>
          </cell>
          <cell r="K140" t="str">
            <v>EAST</v>
          </cell>
          <cell r="L140" t="str">
            <v>EAST REGION</v>
          </cell>
        </row>
        <row r="141">
          <cell r="A141" t="str">
            <v>E31</v>
          </cell>
          <cell r="B141" t="str">
            <v>E31-10-A-OH-3PO-050</v>
          </cell>
          <cell r="C141">
            <v>541</v>
          </cell>
          <cell r="D141">
            <v>4102</v>
          </cell>
          <cell r="F141" t="str">
            <v>Northern Ohio District Adj Co</v>
          </cell>
          <cell r="G141" t="str">
            <v>BU-956</v>
          </cell>
          <cell r="H141" t="str">
            <v>NON-OP NORTHERN OHIO</v>
          </cell>
          <cell r="I141" t="str">
            <v>OHIO</v>
          </cell>
          <cell r="J141" t="str">
            <v>OHIO DISTRICT</v>
          </cell>
          <cell r="K141" t="str">
            <v>EAST</v>
          </cell>
          <cell r="L141" t="str">
            <v>EAST REGION</v>
          </cell>
        </row>
        <row r="142">
          <cell r="A142" t="str">
            <v>E32</v>
          </cell>
          <cell r="B142" t="str">
            <v>E32-10-A-MI-3PO-050</v>
          </cell>
          <cell r="C142">
            <v>542</v>
          </cell>
          <cell r="D142">
            <v>4103</v>
          </cell>
          <cell r="F142" t="str">
            <v>Western Mich District Adj Co</v>
          </cell>
          <cell r="G142" t="str">
            <v>BU-940</v>
          </cell>
          <cell r="H142" t="str">
            <v>NON-OP EASTERN MICHIGAN</v>
          </cell>
          <cell r="I142" t="str">
            <v>MICHIGAN</v>
          </cell>
          <cell r="J142" t="str">
            <v>MICHIGAN DISTRICT</v>
          </cell>
          <cell r="K142" t="str">
            <v>MIDWEST</v>
          </cell>
          <cell r="L142" t="str">
            <v>MIDWEST REGION</v>
          </cell>
        </row>
        <row r="143">
          <cell r="A143" t="str">
            <v>E33</v>
          </cell>
          <cell r="B143" t="str">
            <v>E33-10-A-OH-3PO-050</v>
          </cell>
          <cell r="C143">
            <v>543</v>
          </cell>
          <cell r="D143">
            <v>4104</v>
          </cell>
          <cell r="F143" t="str">
            <v>Western Ohio District Adj Co</v>
          </cell>
          <cell r="G143" t="str">
            <v>BU-938</v>
          </cell>
          <cell r="H143" t="str">
            <v>NON-OP CENTRAL OHIO</v>
          </cell>
          <cell r="I143" t="str">
            <v>OHIO</v>
          </cell>
          <cell r="J143" t="str">
            <v>OHIO DISTRICT</v>
          </cell>
          <cell r="K143" t="str">
            <v>EAST</v>
          </cell>
          <cell r="L143" t="str">
            <v>EAST REGION</v>
          </cell>
        </row>
        <row r="144">
          <cell r="A144">
            <v>105</v>
          </cell>
          <cell r="B144" t="str">
            <v>105-10-A-MA-13O-050</v>
          </cell>
          <cell r="C144">
            <v>51</v>
          </cell>
          <cell r="D144">
            <v>4105</v>
          </cell>
          <cell r="F144" t="str">
            <v>Howard T/S</v>
          </cell>
          <cell r="G144" t="str">
            <v>BU-139</v>
          </cell>
          <cell r="H144" t="str">
            <v>BOSTON</v>
          </cell>
          <cell r="I144" t="str">
            <v>NEWENG</v>
          </cell>
          <cell r="J144" t="str">
            <v>NEW ENGLAND DISTRICT</v>
          </cell>
          <cell r="K144" t="str">
            <v>EAST</v>
          </cell>
          <cell r="L144" t="str">
            <v>EAST REGION</v>
          </cell>
        </row>
        <row r="145">
          <cell r="A145" t="str">
            <v>E34</v>
          </cell>
          <cell r="B145" t="str">
            <v>E34-10-A-MO-06O-050</v>
          </cell>
          <cell r="C145">
            <v>544</v>
          </cell>
          <cell r="D145">
            <v>4106</v>
          </cell>
          <cell r="F145" t="str">
            <v>Heartland District Adj Co</v>
          </cell>
          <cell r="G145" t="str">
            <v>BU-960</v>
          </cell>
          <cell r="H145" t="str">
            <v>NON-OP OKLAHOMA / WEST TEXAS</v>
          </cell>
          <cell r="I145" t="str">
            <v>W MO/OK</v>
          </cell>
          <cell r="J145" t="str">
            <v>W MISSOURI/OKLAHOMA DISTRICT</v>
          </cell>
          <cell r="K145" t="str">
            <v>MIDWEST</v>
          </cell>
          <cell r="L145" t="str">
            <v>MIDWEST REGION</v>
          </cell>
        </row>
        <row r="146">
          <cell r="A146" t="str">
            <v>E35</v>
          </cell>
          <cell r="B146" t="str">
            <v>E35-10-A-PA-8AO-050</v>
          </cell>
          <cell r="C146">
            <v>545</v>
          </cell>
          <cell r="D146">
            <v>4107</v>
          </cell>
          <cell r="F146" t="str">
            <v>East Penn District Adj Co</v>
          </cell>
          <cell r="G146" t="str">
            <v>BU-941</v>
          </cell>
          <cell r="H146" t="str">
            <v>NON-OP EASTERN PENNSYLVANIA</v>
          </cell>
          <cell r="I146" t="str">
            <v>EPENN</v>
          </cell>
          <cell r="J146" t="str">
            <v>EASTERN PENNSYLVANIA DISTRICT</v>
          </cell>
          <cell r="K146" t="str">
            <v>EAST</v>
          </cell>
          <cell r="L146" t="str">
            <v>EAST REGION</v>
          </cell>
        </row>
        <row r="147">
          <cell r="A147" t="str">
            <v>E36</v>
          </cell>
          <cell r="B147" t="str">
            <v>E36-10-A-NJ-3PO-050</v>
          </cell>
          <cell r="C147">
            <v>546</v>
          </cell>
          <cell r="D147">
            <v>4108</v>
          </cell>
          <cell r="F147" t="str">
            <v>New Jersey District Adj Co</v>
          </cell>
          <cell r="G147" t="str">
            <v>BU-955</v>
          </cell>
          <cell r="H147" t="str">
            <v>NON-OP NEW JERSEY</v>
          </cell>
          <cell r="I147" t="str">
            <v>EPENN</v>
          </cell>
          <cell r="J147" t="str">
            <v>EASTERN PENNSYLVANIA DISTRICT</v>
          </cell>
          <cell r="K147" t="str">
            <v>EAST</v>
          </cell>
          <cell r="L147" t="str">
            <v>EAST REGION</v>
          </cell>
        </row>
        <row r="148">
          <cell r="A148" t="str">
            <v>E37</v>
          </cell>
          <cell r="B148" t="str">
            <v>E37-10-A-NY-3PO-050</v>
          </cell>
          <cell r="C148">
            <v>547</v>
          </cell>
          <cell r="D148">
            <v>4109</v>
          </cell>
          <cell r="F148" t="str">
            <v>NY Metro District Adj Co</v>
          </cell>
          <cell r="G148" t="str">
            <v>BU-957</v>
          </cell>
          <cell r="H148" t="str">
            <v>NON-OP NEW YORK CITY METRO</v>
          </cell>
          <cell r="I148" t="str">
            <v>NEW YORK</v>
          </cell>
          <cell r="J148" t="str">
            <v>NEW YORK DISTRICT</v>
          </cell>
          <cell r="K148" t="str">
            <v>EAST</v>
          </cell>
          <cell r="L148" t="str">
            <v>EAST REGION</v>
          </cell>
        </row>
        <row r="149">
          <cell r="A149" t="str">
            <v>E38</v>
          </cell>
          <cell r="B149" t="str">
            <v>E38-10-A-GA-9BO-050</v>
          </cell>
          <cell r="C149">
            <v>548</v>
          </cell>
          <cell r="D149">
            <v>4110</v>
          </cell>
          <cell r="F149" t="str">
            <v>Atlanta District Adj Co</v>
          </cell>
          <cell r="G149" t="str">
            <v>BU-931</v>
          </cell>
          <cell r="H149" t="str">
            <v>NON-OP ATLANTA</v>
          </cell>
          <cell r="I149" t="str">
            <v>GEORGIA</v>
          </cell>
          <cell r="J149" t="str">
            <v>GEORGIA DISTRICT</v>
          </cell>
          <cell r="K149" t="str">
            <v>SOUTH</v>
          </cell>
          <cell r="L149" t="str">
            <v>SOUTH REGION</v>
          </cell>
        </row>
        <row r="150">
          <cell r="A150">
            <v>111</v>
          </cell>
          <cell r="B150" t="str">
            <v>111-10-A-NY-C1O-050</v>
          </cell>
          <cell r="C150">
            <v>52</v>
          </cell>
          <cell r="D150">
            <v>4111</v>
          </cell>
          <cell r="E150" t="str">
            <v>Yes</v>
          </cell>
          <cell r="F150" t="str">
            <v>AWS - Buffalo</v>
          </cell>
          <cell r="G150" t="str">
            <v>BU-195</v>
          </cell>
          <cell r="H150" t="str">
            <v>BUFFALO COLLECTION</v>
          </cell>
          <cell r="I150" t="str">
            <v>WPENN</v>
          </cell>
          <cell r="J150" t="str">
            <v>WESTERN PENNSYLVANIA DISTRICT</v>
          </cell>
          <cell r="K150" t="str">
            <v>EAST</v>
          </cell>
          <cell r="L150" t="str">
            <v>EAST REGION</v>
          </cell>
        </row>
        <row r="151">
          <cell r="A151" t="str">
            <v>E39</v>
          </cell>
          <cell r="B151" t="str">
            <v>E39-10-A-FL-3PO-050</v>
          </cell>
          <cell r="C151">
            <v>549</v>
          </cell>
          <cell r="D151">
            <v>4112</v>
          </cell>
          <cell r="F151" t="str">
            <v>Florida District Adj Co</v>
          </cell>
          <cell r="G151" t="str">
            <v>BU-953</v>
          </cell>
          <cell r="H151" t="str">
            <v>NON-OP SOUTH FLORIDA</v>
          </cell>
          <cell r="I151" t="str">
            <v>GULFCOAST</v>
          </cell>
          <cell r="J151" t="str">
            <v>GULF COAST DISTRICT</v>
          </cell>
          <cell r="K151" t="str">
            <v>SOUTH</v>
          </cell>
          <cell r="L151" t="str">
            <v>SOUTH REGION</v>
          </cell>
        </row>
        <row r="152">
          <cell r="A152" t="str">
            <v>E40</v>
          </cell>
          <cell r="B152" t="str">
            <v>E40-10-A-LA-9BO-050</v>
          </cell>
          <cell r="C152">
            <v>550</v>
          </cell>
          <cell r="D152">
            <v>4113</v>
          </cell>
          <cell r="F152" t="str">
            <v>Louisana District Adj Co</v>
          </cell>
          <cell r="G152" t="str">
            <v>BU-947</v>
          </cell>
          <cell r="H152" t="str">
            <v>NON-OP LOUISIANA</v>
          </cell>
          <cell r="I152" t="str">
            <v>HOUSTON</v>
          </cell>
          <cell r="J152" t="str">
            <v>HOUSTON DISTRICT</v>
          </cell>
          <cell r="K152" t="str">
            <v>SOUTH</v>
          </cell>
          <cell r="L152" t="str">
            <v>SOUTH REGION</v>
          </cell>
        </row>
        <row r="153">
          <cell r="A153" t="str">
            <v>E41</v>
          </cell>
          <cell r="B153" t="str">
            <v>E41-10-A-AL-9BO-050</v>
          </cell>
          <cell r="C153">
            <v>551</v>
          </cell>
          <cell r="D153">
            <v>4114</v>
          </cell>
          <cell r="F153" t="str">
            <v>Miss/Ala District Adj Co</v>
          </cell>
          <cell r="G153" t="str">
            <v>BU-968</v>
          </cell>
          <cell r="H153" t="str">
            <v>NON-OP SOUTHERN GEORGIA</v>
          </cell>
          <cell r="I153" t="str">
            <v>GEORGIA</v>
          </cell>
          <cell r="J153" t="str">
            <v>GEORGIA DISTRICT</v>
          </cell>
          <cell r="K153" t="str">
            <v>SOUTH</v>
          </cell>
          <cell r="L153" t="str">
            <v>SOUTH REGION</v>
          </cell>
        </row>
        <row r="154">
          <cell r="A154" t="str">
            <v>E43</v>
          </cell>
          <cell r="B154" t="str">
            <v>E43-10-A-AZ-3PO-050</v>
          </cell>
          <cell r="C154">
            <v>552</v>
          </cell>
          <cell r="D154">
            <v>4115</v>
          </cell>
          <cell r="F154" t="str">
            <v>Arizona District Adjustment Co</v>
          </cell>
          <cell r="G154" t="str">
            <v>BU-962</v>
          </cell>
          <cell r="H154" t="str">
            <v>NON-OP PHOENIX</v>
          </cell>
          <cell r="I154" t="str">
            <v>ARIZONA</v>
          </cell>
          <cell r="J154" t="str">
            <v>ARIZONA DISTRICT</v>
          </cell>
          <cell r="K154" t="str">
            <v>WEST</v>
          </cell>
          <cell r="L154" t="str">
            <v>WEST REGION</v>
          </cell>
        </row>
        <row r="155">
          <cell r="A155" t="str">
            <v>E44</v>
          </cell>
          <cell r="B155" t="str">
            <v>E44-10-A-CA-3PO-050</v>
          </cell>
          <cell r="C155">
            <v>553</v>
          </cell>
          <cell r="D155">
            <v>4116</v>
          </cell>
          <cell r="F155" t="str">
            <v>SoCal District Adjustment Co</v>
          </cell>
          <cell r="G155" t="str">
            <v>BU-946</v>
          </cell>
          <cell r="H155" t="str">
            <v>NON-OP LOS ANGELES</v>
          </cell>
          <cell r="I155" t="str">
            <v>LOSANGELES</v>
          </cell>
          <cell r="J155" t="str">
            <v>LOS ANGELES DISTRICT</v>
          </cell>
          <cell r="K155" t="str">
            <v>WEST</v>
          </cell>
          <cell r="L155" t="str">
            <v>WEST REGION</v>
          </cell>
        </row>
        <row r="156">
          <cell r="A156" t="str">
            <v>E45</v>
          </cell>
          <cell r="B156" t="str">
            <v>E45-10-A-OR-4RO-050</v>
          </cell>
          <cell r="C156">
            <v>554</v>
          </cell>
          <cell r="D156">
            <v>4117</v>
          </cell>
          <cell r="F156" t="str">
            <v>Oregon District Adjustment Co</v>
          </cell>
          <cell r="G156" t="str">
            <v>BU-961</v>
          </cell>
          <cell r="H156" t="str">
            <v>NON-OP OREGON</v>
          </cell>
          <cell r="I156" t="str">
            <v>ORIDMT</v>
          </cell>
          <cell r="J156" t="str">
            <v>OREGON-IDAHO-MONTANA DISTRICT</v>
          </cell>
          <cell r="K156" t="str">
            <v>WEST</v>
          </cell>
          <cell r="L156" t="str">
            <v>WEST REGION</v>
          </cell>
        </row>
        <row r="157">
          <cell r="A157" t="str">
            <v>E50</v>
          </cell>
          <cell r="B157" t="str">
            <v>E50-10-A-MA-5TO-050</v>
          </cell>
          <cell r="C157">
            <v>555</v>
          </cell>
          <cell r="D157">
            <v>4118</v>
          </cell>
          <cell r="F157" t="str">
            <v>Boston District Adjustment Co</v>
          </cell>
          <cell r="G157" t="str">
            <v>BU-933</v>
          </cell>
          <cell r="H157" t="str">
            <v>NON-OP BOSTON</v>
          </cell>
          <cell r="I157" t="str">
            <v>NEWENG</v>
          </cell>
          <cell r="J157" t="str">
            <v>NEW ENGLAND DISTRICT</v>
          </cell>
          <cell r="K157" t="str">
            <v>EAST</v>
          </cell>
          <cell r="L157" t="str">
            <v>EAST REGION</v>
          </cell>
        </row>
        <row r="158">
          <cell r="A158" t="str">
            <v>E58</v>
          </cell>
          <cell r="B158" t="str">
            <v>E58-10-A-CA-13O-050</v>
          </cell>
          <cell r="C158">
            <v>556</v>
          </cell>
          <cell r="D158">
            <v>4119</v>
          </cell>
          <cell r="F158" t="str">
            <v>San Diego District Adj Co</v>
          </cell>
          <cell r="G158" t="str">
            <v>BU-965</v>
          </cell>
          <cell r="H158" t="str">
            <v>NON-OP SAN DIEGO</v>
          </cell>
          <cell r="I158" t="str">
            <v>SOCAL</v>
          </cell>
          <cell r="J158" t="str">
            <v>SOUTHERN CALIFORNIA DISTRICT</v>
          </cell>
          <cell r="K158" t="str">
            <v>WEST</v>
          </cell>
          <cell r="L158" t="str">
            <v>WEST REGION</v>
          </cell>
        </row>
        <row r="159">
          <cell r="A159" t="str">
            <v>E59</v>
          </cell>
          <cell r="B159" t="str">
            <v>E59-10-A-CA-3PO-050</v>
          </cell>
          <cell r="C159">
            <v>557</v>
          </cell>
          <cell r="D159">
            <v>4120</v>
          </cell>
          <cell r="F159" t="str">
            <v>Central Calif District Adj Co</v>
          </cell>
          <cell r="G159" t="str">
            <v>BU-934</v>
          </cell>
          <cell r="H159" t="str">
            <v>NON-OP CENTRAL CALIFORNIA</v>
          </cell>
          <cell r="I159" t="str">
            <v>CCALIF</v>
          </cell>
          <cell r="J159" t="str">
            <v>CENTRAL CALIFORNIA DISTRICT</v>
          </cell>
          <cell r="K159" t="str">
            <v>WEST</v>
          </cell>
          <cell r="L159" t="str">
            <v>WEST REGION</v>
          </cell>
        </row>
        <row r="160">
          <cell r="A160" t="str">
            <v>F02</v>
          </cell>
          <cell r="B160" t="str">
            <v>F02-10-A-MO-3PO-050</v>
          </cell>
          <cell r="C160">
            <v>560</v>
          </cell>
          <cell r="D160">
            <v>4121</v>
          </cell>
          <cell r="F160" t="str">
            <v>Lamar Landfill (Closed)</v>
          </cell>
          <cell r="G160" t="str">
            <v>BU-099</v>
          </cell>
          <cell r="H160" t="str">
            <v>SPRINGFIELD MO</v>
          </cell>
          <cell r="I160" t="str">
            <v>W MO/OK</v>
          </cell>
          <cell r="J160" t="str">
            <v>W MISSOURI/OKLAHOMA DISTRICT</v>
          </cell>
          <cell r="K160" t="str">
            <v>MIDWEST</v>
          </cell>
          <cell r="L160" t="str">
            <v>MIDWEST REGION</v>
          </cell>
        </row>
        <row r="161">
          <cell r="A161" t="str">
            <v>F25</v>
          </cell>
          <cell r="B161" t="str">
            <v>F25-10-A-IL-4NO-050</v>
          </cell>
          <cell r="C161">
            <v>567</v>
          </cell>
          <cell r="D161">
            <v>4122</v>
          </cell>
          <cell r="F161" t="str">
            <v>Sangamon Valley Landfill</v>
          </cell>
          <cell r="G161" t="str">
            <v>BU-032</v>
          </cell>
          <cell r="H161" t="str">
            <v>SPRINGFIELD, IL</v>
          </cell>
          <cell r="I161" t="str">
            <v>WILLINOIS</v>
          </cell>
          <cell r="J161" t="str">
            <v>WESTERN ILLINOIS DISTRICT</v>
          </cell>
          <cell r="K161" t="str">
            <v>MIDWEST</v>
          </cell>
          <cell r="L161" t="str">
            <v>MIDWEST REGION</v>
          </cell>
        </row>
        <row r="162">
          <cell r="A162" t="str">
            <v>F28</v>
          </cell>
          <cell r="B162" t="str">
            <v>F28-10-A-IL-4NO-050</v>
          </cell>
          <cell r="C162">
            <v>569</v>
          </cell>
          <cell r="D162">
            <v>4123</v>
          </cell>
          <cell r="F162" t="str">
            <v>Watts-Springfield Unit 1 L/F</v>
          </cell>
          <cell r="G162" t="str">
            <v>BU-975</v>
          </cell>
          <cell r="H162" t="str">
            <v>NON-OP WESTERN ILLINOIS/IOWA</v>
          </cell>
          <cell r="I162" t="str">
            <v>WILLINOIS</v>
          </cell>
          <cell r="J162" t="str">
            <v>WESTERN ILLINOIS DISTRICT</v>
          </cell>
          <cell r="K162" t="str">
            <v>MIDWEST</v>
          </cell>
          <cell r="L162" t="str">
            <v>MIDWEST REGION</v>
          </cell>
        </row>
        <row r="163">
          <cell r="A163" t="str">
            <v>F30</v>
          </cell>
          <cell r="B163" t="str">
            <v>F30-10-A-NC-5LO-050</v>
          </cell>
          <cell r="C163">
            <v>570</v>
          </cell>
          <cell r="D163">
            <v>4124</v>
          </cell>
          <cell r="F163" t="str">
            <v>Lake Norman Landfill</v>
          </cell>
          <cell r="G163" t="str">
            <v>BU-156</v>
          </cell>
          <cell r="H163" t="str">
            <v>CHARLOTTE POST COLLECTION</v>
          </cell>
          <cell r="I163" t="str">
            <v>CAROLINAS</v>
          </cell>
          <cell r="J163" t="str">
            <v>CAROLINAS DISTRICT</v>
          </cell>
          <cell r="K163" t="str">
            <v>EAST</v>
          </cell>
          <cell r="L163" t="str">
            <v>EAST REGION</v>
          </cell>
        </row>
        <row r="164">
          <cell r="A164" t="str">
            <v>F32</v>
          </cell>
          <cell r="B164" t="str">
            <v>F32-10-A-OR-4TO-050</v>
          </cell>
          <cell r="C164">
            <v>572</v>
          </cell>
          <cell r="D164">
            <v>4125</v>
          </cell>
          <cell r="F164" t="str">
            <v>Coffin Butte Landfill</v>
          </cell>
          <cell r="G164" t="str">
            <v>BU-261</v>
          </cell>
          <cell r="H164" t="str">
            <v>WOODBURN/SALEM</v>
          </cell>
          <cell r="I164" t="str">
            <v>ORIDMT</v>
          </cell>
          <cell r="J164" t="str">
            <v>OREGON-IDAHO-MONTANA DISTRICT</v>
          </cell>
          <cell r="K164" t="str">
            <v>WEST</v>
          </cell>
          <cell r="L164" t="str">
            <v>WEST REGION</v>
          </cell>
        </row>
        <row r="165">
          <cell r="A165" t="str">
            <v>F33</v>
          </cell>
          <cell r="B165" t="str">
            <v>F33-10-A-LA-9CO-050</v>
          </cell>
          <cell r="C165">
            <v>573</v>
          </cell>
          <cell r="D165">
            <v>4126</v>
          </cell>
          <cell r="F165" t="str">
            <v>Webster Parish  Landfill</v>
          </cell>
          <cell r="G165" t="str">
            <v>BU-281</v>
          </cell>
          <cell r="H165" t="str">
            <v>SHREVEPORT</v>
          </cell>
          <cell r="I165" t="str">
            <v>ETEXAS</v>
          </cell>
          <cell r="J165" t="str">
            <v>EAST TEXAS DISTRICT</v>
          </cell>
          <cell r="K165" t="str">
            <v>SOUTH</v>
          </cell>
          <cell r="L165" t="str">
            <v>SOUTH REGION</v>
          </cell>
        </row>
        <row r="166">
          <cell r="A166" t="str">
            <v>F34</v>
          </cell>
          <cell r="B166" t="str">
            <v>F34-10-A-KY-5SO-050</v>
          </cell>
          <cell r="C166">
            <v>574</v>
          </cell>
          <cell r="D166">
            <v>4127</v>
          </cell>
          <cell r="F166" t="str">
            <v>Green Valley Landfill</v>
          </cell>
          <cell r="G166" t="str">
            <v>BU-212</v>
          </cell>
          <cell r="H166" t="str">
            <v>HUNTINGTON</v>
          </cell>
          <cell r="I166" t="str">
            <v>WPENN</v>
          </cell>
          <cell r="J166" t="str">
            <v>WESTERN PENNSYLVANIA DISTRICT</v>
          </cell>
          <cell r="K166" t="str">
            <v>EAST</v>
          </cell>
          <cell r="L166" t="str">
            <v>EAST REGION</v>
          </cell>
        </row>
        <row r="167">
          <cell r="A167" t="str">
            <v>F35</v>
          </cell>
          <cell r="B167" t="str">
            <v>F35-10-A-AL-7FO-050</v>
          </cell>
          <cell r="C167">
            <v>575</v>
          </cell>
          <cell r="D167">
            <v>4128</v>
          </cell>
          <cell r="F167" t="str">
            <v>Willow Ridge Landfill</v>
          </cell>
          <cell r="G167" t="str">
            <v>BU-004</v>
          </cell>
          <cell r="H167" t="str">
            <v>BIRMINGHAM</v>
          </cell>
          <cell r="I167" t="str">
            <v>GEORGIA</v>
          </cell>
          <cell r="J167" t="str">
            <v>GEORGIA DISTRICT</v>
          </cell>
          <cell r="K167" t="str">
            <v>SOUTH</v>
          </cell>
          <cell r="L167" t="str">
            <v>SOUTH REGION</v>
          </cell>
        </row>
        <row r="168">
          <cell r="A168" t="str">
            <v>F37</v>
          </cell>
          <cell r="B168" t="str">
            <v>F37-10-A-AL-7BO-050</v>
          </cell>
          <cell r="C168">
            <v>577</v>
          </cell>
          <cell r="D168">
            <v>4129</v>
          </cell>
          <cell r="F168" t="str">
            <v>Chilton Landfill LLC</v>
          </cell>
          <cell r="G168" t="str">
            <v>BU-942</v>
          </cell>
          <cell r="H168" t="str">
            <v>NON-OP GULF COAST</v>
          </cell>
          <cell r="I168" t="str">
            <v>GULFCOAST</v>
          </cell>
          <cell r="J168" t="str">
            <v>GULF COAST DISTRICT</v>
          </cell>
          <cell r="K168" t="str">
            <v>SOUTH</v>
          </cell>
          <cell r="L168" t="str">
            <v>SOUTH REGION</v>
          </cell>
        </row>
        <row r="169">
          <cell r="A169" t="str">
            <v>F40</v>
          </cell>
          <cell r="B169" t="str">
            <v>F40-10-A-OH-7EO-050</v>
          </cell>
          <cell r="C169">
            <v>580</v>
          </cell>
          <cell r="D169">
            <v>4130</v>
          </cell>
          <cell r="F169" t="str">
            <v>Noble Road Landfill</v>
          </cell>
          <cell r="G169" t="str">
            <v>BU-094</v>
          </cell>
          <cell r="H169" t="str">
            <v>CENTRAL OHIO</v>
          </cell>
          <cell r="I169" t="str">
            <v>OHIO</v>
          </cell>
          <cell r="J169" t="str">
            <v>OHIO DISTRICT</v>
          </cell>
          <cell r="K169" t="str">
            <v>EAST</v>
          </cell>
          <cell r="L169" t="str">
            <v>EAST REGION</v>
          </cell>
        </row>
        <row r="170">
          <cell r="A170" t="str">
            <v>F41</v>
          </cell>
          <cell r="B170" t="str">
            <v>F41-10-A-AL-7GO-050</v>
          </cell>
          <cell r="C170">
            <v>581</v>
          </cell>
          <cell r="D170">
            <v>4131</v>
          </cell>
          <cell r="F170" t="str">
            <v>Sand Valley Landfill</v>
          </cell>
          <cell r="G170" t="str">
            <v>BU-006</v>
          </cell>
          <cell r="H170" t="str">
            <v>CHATTANOOGA</v>
          </cell>
          <cell r="I170" t="str">
            <v>GEORGIA</v>
          </cell>
          <cell r="J170" t="str">
            <v>GEORGIA DISTRICT</v>
          </cell>
          <cell r="K170" t="str">
            <v>SOUTH</v>
          </cell>
          <cell r="L170" t="str">
            <v>SOUTH REGION</v>
          </cell>
        </row>
        <row r="171">
          <cell r="A171" t="str">
            <v>F42</v>
          </cell>
          <cell r="B171" t="str">
            <v>F42-10-A-WV-7HO-050</v>
          </cell>
          <cell r="C171">
            <v>582</v>
          </cell>
          <cell r="D171">
            <v>4132</v>
          </cell>
          <cell r="F171" t="str">
            <v>Sycamore Landfill</v>
          </cell>
          <cell r="G171" t="str">
            <v>BU-212</v>
          </cell>
          <cell r="H171" t="str">
            <v>HUNTINGTON</v>
          </cell>
          <cell r="I171" t="str">
            <v>WPENN</v>
          </cell>
          <cell r="J171" t="str">
            <v>WESTERN PENNSYLVANIA DISTRICT</v>
          </cell>
          <cell r="K171" t="str">
            <v>EAST</v>
          </cell>
          <cell r="L171" t="str">
            <v>EAST REGION</v>
          </cell>
        </row>
        <row r="172">
          <cell r="A172" t="str">
            <v>F43</v>
          </cell>
          <cell r="B172" t="str">
            <v>F43-10-A-AZ-7JO-050</v>
          </cell>
          <cell r="C172">
            <v>583</v>
          </cell>
          <cell r="D172">
            <v>4133</v>
          </cell>
          <cell r="F172" t="str">
            <v>Copper Mountain Landfill</v>
          </cell>
          <cell r="G172" t="str">
            <v>BU-243</v>
          </cell>
          <cell r="H172" t="str">
            <v>YUMA / IMPERIAL COUNTY</v>
          </cell>
          <cell r="I172" t="str">
            <v>SOCAL</v>
          </cell>
          <cell r="J172" t="str">
            <v>SOUTHERN CALIFORNIA DISTRICT</v>
          </cell>
          <cell r="K172" t="str">
            <v>WEST</v>
          </cell>
          <cell r="L172" t="str">
            <v>WEST REGION</v>
          </cell>
        </row>
        <row r="173">
          <cell r="A173" t="str">
            <v>F44</v>
          </cell>
          <cell r="B173" t="str">
            <v>F44-10-A-TN-7KO-050</v>
          </cell>
          <cell r="C173">
            <v>584</v>
          </cell>
          <cell r="D173">
            <v>4134</v>
          </cell>
          <cell r="F173" t="str">
            <v>Safety Lights C&amp;D Landfill</v>
          </cell>
          <cell r="G173" t="str">
            <v>BU-102</v>
          </cell>
          <cell r="H173" t="str">
            <v>MEMPHIS</v>
          </cell>
          <cell r="I173" t="str">
            <v>MISSVALLEY</v>
          </cell>
          <cell r="J173" t="str">
            <v>MISSISSIPPI VALLEY DISTRICT</v>
          </cell>
          <cell r="K173" t="str">
            <v>SOUTH</v>
          </cell>
          <cell r="L173" t="str">
            <v>SOUTH REGION</v>
          </cell>
        </row>
        <row r="174">
          <cell r="A174" t="str">
            <v>F45</v>
          </cell>
          <cell r="B174" t="str">
            <v>F45-10-A-IN-7LO-050</v>
          </cell>
          <cell r="C174">
            <v>585</v>
          </cell>
          <cell r="D174">
            <v>4135</v>
          </cell>
          <cell r="F174" t="str">
            <v>Springfield Enviro C&amp;D LF</v>
          </cell>
          <cell r="G174" t="str">
            <v>BU-105</v>
          </cell>
          <cell r="H174" t="str">
            <v>EVANSVILLE</v>
          </cell>
          <cell r="I174" t="str">
            <v>KENTUCKYTN</v>
          </cell>
          <cell r="J174" t="str">
            <v>KENTUCKY-TENNESSEE DISTRICT</v>
          </cell>
          <cell r="K174" t="str">
            <v>MIDWEST</v>
          </cell>
          <cell r="L174" t="str">
            <v>MIDWEST REGION</v>
          </cell>
        </row>
        <row r="175">
          <cell r="A175" t="str">
            <v>F46</v>
          </cell>
          <cell r="B175" t="str">
            <v>F46-10-A-CA-7NO-050</v>
          </cell>
          <cell r="C175">
            <v>586</v>
          </cell>
          <cell r="D175">
            <v>4136</v>
          </cell>
          <cell r="F175" t="str">
            <v>Imperial County Landfill Co</v>
          </cell>
          <cell r="G175" t="str">
            <v>BU-243</v>
          </cell>
          <cell r="H175" t="str">
            <v>YUMA / IMPERIAL COUNTY</v>
          </cell>
          <cell r="I175" t="str">
            <v>SOCAL</v>
          </cell>
          <cell r="J175" t="str">
            <v>SOUTHERN CALIFORNIA DISTRICT</v>
          </cell>
          <cell r="K175" t="str">
            <v>WEST</v>
          </cell>
          <cell r="L175" t="str">
            <v>WEST REGION</v>
          </cell>
        </row>
        <row r="176">
          <cell r="A176" t="str">
            <v>F47</v>
          </cell>
          <cell r="B176" t="str">
            <v>F47-10-A-AZ-7MO-050</v>
          </cell>
          <cell r="C176">
            <v>587</v>
          </cell>
          <cell r="D176">
            <v>4137</v>
          </cell>
          <cell r="F176" t="str">
            <v>Cocopah Landfill, Inc.</v>
          </cell>
          <cell r="G176" t="str">
            <v>BU-243</v>
          </cell>
          <cell r="H176" t="str">
            <v>YUMA / IMPERIAL COUNTY</v>
          </cell>
          <cell r="I176" t="str">
            <v>SOCAL</v>
          </cell>
          <cell r="J176" t="str">
            <v>SOUTHERN CALIFORNIA DISTRICT</v>
          </cell>
          <cell r="K176" t="str">
            <v>WEST</v>
          </cell>
          <cell r="L176" t="str">
            <v>WEST REGION</v>
          </cell>
        </row>
        <row r="177">
          <cell r="A177" t="str">
            <v>F48</v>
          </cell>
          <cell r="B177" t="str">
            <v>F48-10-A-MO-7OO-050</v>
          </cell>
          <cell r="C177">
            <v>588</v>
          </cell>
          <cell r="D177">
            <v>4138</v>
          </cell>
          <cell r="F177" t="str">
            <v>Courtney Ridge Landfill LLC</v>
          </cell>
          <cell r="G177" t="str">
            <v>BU-268</v>
          </cell>
          <cell r="H177" t="str">
            <v>KANSAS CITY POST COLLECTION</v>
          </cell>
          <cell r="I177" t="str">
            <v>W MO/OK</v>
          </cell>
          <cell r="J177" t="str">
            <v>W MISSOURI/OKLAHOMA DISTRICT</v>
          </cell>
          <cell r="K177" t="str">
            <v>MIDWEST</v>
          </cell>
          <cell r="L177" t="str">
            <v>MIDWEST REGION</v>
          </cell>
        </row>
        <row r="178">
          <cell r="A178" t="str">
            <v>F49</v>
          </cell>
          <cell r="B178" t="str">
            <v>F49-10-A-KS-7PO-050</v>
          </cell>
          <cell r="C178">
            <v>589</v>
          </cell>
          <cell r="D178">
            <v>4139</v>
          </cell>
          <cell r="F178" t="str">
            <v>Forest View Landfill</v>
          </cell>
          <cell r="G178" t="str">
            <v>BU-268</v>
          </cell>
          <cell r="H178" t="str">
            <v>KANSAS CITY POST COLLECTION</v>
          </cell>
          <cell r="I178" t="str">
            <v>W MO/OK</v>
          </cell>
          <cell r="J178" t="str">
            <v>W MISSOURI/OKLAHOMA DISTRICT</v>
          </cell>
          <cell r="K178" t="str">
            <v>MIDWEST</v>
          </cell>
          <cell r="L178" t="str">
            <v>MIDWEST REGION</v>
          </cell>
        </row>
        <row r="179">
          <cell r="A179" t="str">
            <v>F50</v>
          </cell>
          <cell r="B179" t="str">
            <v>F50-10-A-OK-3PO-050</v>
          </cell>
          <cell r="C179">
            <v>590</v>
          </cell>
          <cell r="D179">
            <v>4140</v>
          </cell>
          <cell r="F179" t="str">
            <v>Oklahoma LF - Closure/Post Cls</v>
          </cell>
          <cell r="G179" t="str">
            <v>BU-960</v>
          </cell>
          <cell r="H179" t="str">
            <v>NON-OP OKLAHOMA / WEST TEXAS</v>
          </cell>
          <cell r="I179" t="str">
            <v>W MO/OK</v>
          </cell>
          <cell r="J179" t="str">
            <v>W MISSOURI/OKLAHOMA DISTRICT</v>
          </cell>
          <cell r="K179" t="str">
            <v>MIDWEST</v>
          </cell>
          <cell r="L179" t="str">
            <v>MIDWEST REGION</v>
          </cell>
        </row>
        <row r="180">
          <cell r="A180" t="str">
            <v>F53</v>
          </cell>
          <cell r="B180" t="str">
            <v>F53-10-A-MN-3PO-050</v>
          </cell>
          <cell r="C180">
            <v>591</v>
          </cell>
          <cell r="D180">
            <v>4141</v>
          </cell>
          <cell r="F180" t="str">
            <v>Zion Site 1, Phase B Landfill</v>
          </cell>
          <cell r="G180" t="str">
            <v>BU-975</v>
          </cell>
          <cell r="H180" t="str">
            <v>NON-OP WESTERN ILLINOIS/IOWA</v>
          </cell>
          <cell r="I180" t="str">
            <v>WILLINOIS</v>
          </cell>
          <cell r="J180" t="str">
            <v>WESTERN ILLINOIS DISTRICT</v>
          </cell>
          <cell r="K180" t="str">
            <v>MIDWEST</v>
          </cell>
          <cell r="L180" t="str">
            <v>MIDWEST REGION</v>
          </cell>
        </row>
        <row r="181">
          <cell r="A181" t="str">
            <v>F54</v>
          </cell>
          <cell r="B181" t="str">
            <v>F54-10-A-MN-3PO-050</v>
          </cell>
          <cell r="C181">
            <v>592</v>
          </cell>
          <cell r="D181">
            <v>4142</v>
          </cell>
          <cell r="F181" t="str">
            <v>Zion Landfill - Site 2</v>
          </cell>
          <cell r="G181" t="str">
            <v>BU-975</v>
          </cell>
          <cell r="H181" t="str">
            <v>NON-OP WESTERN ILLINOIS/IOWA</v>
          </cell>
          <cell r="I181" t="str">
            <v>WILLINOIS</v>
          </cell>
          <cell r="J181" t="str">
            <v>WESTERN ILLINOIS DISTRICT</v>
          </cell>
          <cell r="K181" t="str">
            <v>MIDWEST</v>
          </cell>
          <cell r="L181" t="str">
            <v>MIDWEST REGION</v>
          </cell>
        </row>
        <row r="182">
          <cell r="A182" t="str">
            <v>F57</v>
          </cell>
          <cell r="B182" t="str">
            <v>F57-10-A-IN-7RO-050</v>
          </cell>
          <cell r="C182">
            <v>595</v>
          </cell>
          <cell r="D182">
            <v>4143</v>
          </cell>
          <cell r="F182" t="str">
            <v>Lake County C&amp;D Development</v>
          </cell>
          <cell r="G182" t="str">
            <v>BU-072</v>
          </cell>
          <cell r="H182" t="str">
            <v>NORTHERN INDIANA POST COLLECT</v>
          </cell>
          <cell r="I182" t="str">
            <v>INDIANA</v>
          </cell>
          <cell r="J182" t="str">
            <v>INDIANA DISTRICT</v>
          </cell>
          <cell r="K182" t="str">
            <v>MIDWEST</v>
          </cell>
          <cell r="L182" t="str">
            <v>MIDWEST REGION</v>
          </cell>
        </row>
        <row r="183">
          <cell r="A183" t="str">
            <v>F58</v>
          </cell>
          <cell r="B183" t="str">
            <v>F58-10-A-MN-3PO-050</v>
          </cell>
          <cell r="C183">
            <v>596</v>
          </cell>
          <cell r="D183">
            <v>4144</v>
          </cell>
          <cell r="F183" t="str">
            <v>QUAD CITIES LF Ph 1&amp;2 Cls/PC</v>
          </cell>
          <cell r="G183" t="str">
            <v>BU-975</v>
          </cell>
          <cell r="H183" t="str">
            <v>NON-OP WESTERN ILLINOIS/IOWA</v>
          </cell>
          <cell r="I183" t="str">
            <v>WILLINOIS</v>
          </cell>
          <cell r="J183" t="str">
            <v>WESTERN ILLINOIS DISTRICT</v>
          </cell>
          <cell r="K183" t="str">
            <v>MIDWEST</v>
          </cell>
          <cell r="L183" t="str">
            <v>MIDWEST REGION</v>
          </cell>
        </row>
        <row r="184">
          <cell r="A184" t="str">
            <v>F59</v>
          </cell>
          <cell r="B184" t="str">
            <v>F59-10-A-MN-3PO-050</v>
          </cell>
          <cell r="C184">
            <v>597</v>
          </cell>
          <cell r="D184">
            <v>4145</v>
          </cell>
          <cell r="F184" t="str">
            <v>QUAD CITIES LF- Phase 3 Cls/PC</v>
          </cell>
          <cell r="G184" t="str">
            <v>BU-975</v>
          </cell>
          <cell r="H184" t="str">
            <v>NON-OP WESTERN ILLINOIS/IOWA</v>
          </cell>
          <cell r="I184" t="str">
            <v>WILLINOIS</v>
          </cell>
          <cell r="J184" t="str">
            <v>WESTERN ILLINOIS DISTRICT</v>
          </cell>
          <cell r="K184" t="str">
            <v>MIDWEST</v>
          </cell>
          <cell r="L184" t="str">
            <v>MIDWEST REGION</v>
          </cell>
        </row>
        <row r="185">
          <cell r="A185" t="str">
            <v>F60</v>
          </cell>
          <cell r="B185" t="str">
            <v>F60-10-A-MI-3PO-050</v>
          </cell>
          <cell r="C185">
            <v>598</v>
          </cell>
          <cell r="D185">
            <v>4146</v>
          </cell>
          <cell r="F185" t="str">
            <v>Arbor Hills LF Cls/PC</v>
          </cell>
          <cell r="G185" t="str">
            <v>BU-940</v>
          </cell>
          <cell r="H185" t="str">
            <v>NON-OP EASTERN MICHIGAN</v>
          </cell>
          <cell r="I185" t="str">
            <v>MICHIGAN</v>
          </cell>
          <cell r="J185" t="str">
            <v>MICHIGAN DISTRICT</v>
          </cell>
          <cell r="K185" t="str">
            <v>MIDWEST</v>
          </cell>
          <cell r="L185" t="str">
            <v>MIDWEST REGION</v>
          </cell>
        </row>
        <row r="186">
          <cell r="A186" t="str">
            <v>F61</v>
          </cell>
          <cell r="B186" t="str">
            <v>F61-10-A-CA-85O-050</v>
          </cell>
          <cell r="C186">
            <v>599</v>
          </cell>
          <cell r="D186">
            <v>4147</v>
          </cell>
          <cell r="F186" t="str">
            <v>French Camp Landfill</v>
          </cell>
          <cell r="G186" t="str">
            <v>BU-253</v>
          </cell>
          <cell r="H186" t="str">
            <v>STOCKTON</v>
          </cell>
          <cell r="I186" t="str">
            <v>CCALIF</v>
          </cell>
          <cell r="J186" t="str">
            <v>CENTRAL CALIFORNIA DISTRICT</v>
          </cell>
          <cell r="K186" t="str">
            <v>WEST</v>
          </cell>
          <cell r="L186" t="str">
            <v>WEST REGION</v>
          </cell>
        </row>
        <row r="187">
          <cell r="A187" t="str">
            <v>F62</v>
          </cell>
          <cell r="B187" t="str">
            <v>F62-10-A-PA-9KO-050</v>
          </cell>
          <cell r="C187">
            <v>600</v>
          </cell>
          <cell r="D187">
            <v>4148</v>
          </cell>
          <cell r="F187" t="str">
            <v>Greenridge Reclamation LF</v>
          </cell>
          <cell r="G187" t="str">
            <v>BU-188</v>
          </cell>
          <cell r="H187" t="str">
            <v>SCOTTDALE</v>
          </cell>
          <cell r="I187" t="str">
            <v>WPENN</v>
          </cell>
          <cell r="J187" t="str">
            <v>WESTERN PENNSYLVANIA DISTRICT</v>
          </cell>
          <cell r="K187" t="str">
            <v>EAST</v>
          </cell>
          <cell r="L187" t="str">
            <v>EAST REGION</v>
          </cell>
        </row>
        <row r="188">
          <cell r="A188" t="str">
            <v>F66</v>
          </cell>
          <cell r="B188" t="str">
            <v>F66-10-A-IL-3PO-050</v>
          </cell>
          <cell r="C188">
            <v>603</v>
          </cell>
          <cell r="D188">
            <v>4149</v>
          </cell>
          <cell r="F188" t="str">
            <v>Zion Site 1, Phase A Landfill</v>
          </cell>
          <cell r="G188" t="str">
            <v>BU-975</v>
          </cell>
          <cell r="H188" t="str">
            <v>NON-OP WESTERN ILLINOIS/IOWA</v>
          </cell>
          <cell r="I188" t="str">
            <v>WILLINOIS</v>
          </cell>
          <cell r="J188" t="str">
            <v>WESTERN ILLINOIS DISTRICT</v>
          </cell>
          <cell r="K188" t="str">
            <v>MIDWEST</v>
          </cell>
          <cell r="L188" t="str">
            <v>MIDWEST REGION</v>
          </cell>
        </row>
        <row r="189">
          <cell r="A189">
            <v>150</v>
          </cell>
          <cell r="B189" t="str">
            <v>150-10-A-IL-26O-050</v>
          </cell>
          <cell r="C189">
            <v>53</v>
          </cell>
          <cell r="D189">
            <v>4150</v>
          </cell>
          <cell r="F189" t="str">
            <v>K &amp; H Disposal Landfill</v>
          </cell>
          <cell r="G189" t="str">
            <v>BU-072</v>
          </cell>
          <cell r="H189" t="str">
            <v>NORTHERN INDIANA POST COLLECT</v>
          </cell>
          <cell r="I189" t="str">
            <v>INDIANA</v>
          </cell>
          <cell r="J189" t="str">
            <v>INDIANA DISTRICT</v>
          </cell>
          <cell r="K189" t="str">
            <v>MIDWEST</v>
          </cell>
          <cell r="L189" t="str">
            <v>MIDWEST REGION</v>
          </cell>
        </row>
        <row r="190">
          <cell r="A190">
            <v>151</v>
          </cell>
          <cell r="B190" t="str">
            <v>151-10-A-MO-44O-050</v>
          </cell>
          <cell r="C190">
            <v>54</v>
          </cell>
          <cell r="D190">
            <v>4151</v>
          </cell>
          <cell r="F190" t="str">
            <v>Wayne County (MO) Landfill</v>
          </cell>
          <cell r="G190" t="str">
            <v>BU-106</v>
          </cell>
          <cell r="H190" t="str">
            <v>SOUTHEAST MISSOURI</v>
          </cell>
          <cell r="I190" t="str">
            <v>STL METRO</v>
          </cell>
          <cell r="J190" t="str">
            <v>ST LOUIS METRO DISTRICT</v>
          </cell>
          <cell r="K190" t="str">
            <v>MIDWEST</v>
          </cell>
          <cell r="L190" t="str">
            <v>MIDWEST REGION</v>
          </cell>
        </row>
        <row r="191">
          <cell r="A191">
            <v>152</v>
          </cell>
          <cell r="B191" t="str">
            <v>152-10-A-MI-14O-050</v>
          </cell>
          <cell r="C191">
            <v>55</v>
          </cell>
          <cell r="D191">
            <v>4152</v>
          </cell>
          <cell r="F191" t="str">
            <v>Adrian (Closed) L/F</v>
          </cell>
          <cell r="G191" t="str">
            <v>BU-940</v>
          </cell>
          <cell r="H191" t="str">
            <v>NON-OP EASTERN MICHIGAN</v>
          </cell>
          <cell r="I191" t="str">
            <v>MICHIGAN</v>
          </cell>
          <cell r="J191" t="str">
            <v>MICHIGAN DISTRICT</v>
          </cell>
          <cell r="K191" t="str">
            <v>MIDWEST</v>
          </cell>
          <cell r="L191" t="str">
            <v>MIDWEST REGION</v>
          </cell>
        </row>
        <row r="192">
          <cell r="A192">
            <v>153</v>
          </cell>
          <cell r="B192" t="str">
            <v>153-10-A-CO-A6O-050</v>
          </cell>
          <cell r="C192">
            <v>56</v>
          </cell>
          <cell r="D192">
            <v>4153</v>
          </cell>
          <cell r="F192" t="str">
            <v>Denver Regional North Landfill</v>
          </cell>
          <cell r="G192" t="str">
            <v>BU-192</v>
          </cell>
          <cell r="H192" t="str">
            <v>NON-OP COLORADO</v>
          </cell>
          <cell r="I192" t="str">
            <v>MOUNTAIN</v>
          </cell>
          <cell r="J192" t="str">
            <v>MOUNTAIN DISTRICT</v>
          </cell>
          <cell r="K192" t="str">
            <v>WEST</v>
          </cell>
          <cell r="L192" t="str">
            <v>WEST REGION</v>
          </cell>
        </row>
        <row r="193">
          <cell r="A193">
            <v>154</v>
          </cell>
          <cell r="B193" t="str">
            <v>154-10-A-IL-27O-050</v>
          </cell>
          <cell r="C193">
            <v>57</v>
          </cell>
          <cell r="D193">
            <v>4154</v>
          </cell>
          <cell r="F193" t="str">
            <v>Dixon/Grop Landfill No. 2</v>
          </cell>
          <cell r="G193" t="str">
            <v>BU-975</v>
          </cell>
          <cell r="H193" t="str">
            <v>NON-OP WESTERN ILLINOIS/IOWA</v>
          </cell>
          <cell r="I193" t="str">
            <v>WILLINOIS</v>
          </cell>
          <cell r="J193" t="str">
            <v>WESTERN ILLINOIS DISTRICT</v>
          </cell>
          <cell r="K193" t="str">
            <v>MIDWEST</v>
          </cell>
          <cell r="L193" t="str">
            <v>MIDWEST REGION</v>
          </cell>
        </row>
        <row r="194">
          <cell r="A194">
            <v>155</v>
          </cell>
          <cell r="B194" t="str">
            <v>155-10-A-IL-39O-050</v>
          </cell>
          <cell r="C194">
            <v>58</v>
          </cell>
          <cell r="D194">
            <v>4155</v>
          </cell>
          <cell r="F194" t="str">
            <v>Brickyard Unit 1 Landfill</v>
          </cell>
          <cell r="G194" t="str">
            <v>BU-029</v>
          </cell>
          <cell r="H194" t="str">
            <v>DANVILLE</v>
          </cell>
          <cell r="I194" t="str">
            <v>INDIANA</v>
          </cell>
          <cell r="J194" t="str">
            <v>INDIANA DISTRICT</v>
          </cell>
          <cell r="K194" t="str">
            <v>MIDWEST</v>
          </cell>
          <cell r="L194" t="str">
            <v>MIDWEST REGION</v>
          </cell>
        </row>
        <row r="195">
          <cell r="A195">
            <v>156</v>
          </cell>
          <cell r="B195" t="str">
            <v>156-10-A-MO-44O-050</v>
          </cell>
          <cell r="C195">
            <v>59</v>
          </cell>
          <cell r="D195">
            <v>4156</v>
          </cell>
          <cell r="F195" t="str">
            <v>Lemons West Landfill</v>
          </cell>
          <cell r="G195" t="str">
            <v>BU-106</v>
          </cell>
          <cell r="H195" t="str">
            <v>SOUTHEAST MISSOURI</v>
          </cell>
          <cell r="I195" t="str">
            <v>STL METRO</v>
          </cell>
          <cell r="J195" t="str">
            <v>ST LOUIS METRO DISTRICT</v>
          </cell>
          <cell r="K195" t="str">
            <v>MIDWEST</v>
          </cell>
          <cell r="L195" t="str">
            <v>MIDWEST REGION</v>
          </cell>
        </row>
        <row r="196">
          <cell r="A196">
            <v>157</v>
          </cell>
          <cell r="B196" t="str">
            <v>157-10-A-MO-44O-050</v>
          </cell>
          <cell r="C196">
            <v>60</v>
          </cell>
          <cell r="D196">
            <v>4157</v>
          </cell>
          <cell r="F196" t="str">
            <v>Jackson Sanitary Landfill</v>
          </cell>
          <cell r="G196" t="str">
            <v>BU-106</v>
          </cell>
          <cell r="H196" t="str">
            <v>SOUTHEAST MISSOURI</v>
          </cell>
          <cell r="I196" t="str">
            <v>STL METRO</v>
          </cell>
          <cell r="J196" t="str">
            <v>ST LOUIS METRO DISTRICT</v>
          </cell>
          <cell r="K196" t="str">
            <v>MIDWEST</v>
          </cell>
          <cell r="L196" t="str">
            <v>MIDWEST REGION</v>
          </cell>
        </row>
        <row r="197">
          <cell r="A197">
            <v>158</v>
          </cell>
          <cell r="B197" t="str">
            <v>158-10-A-IL-37O-050</v>
          </cell>
          <cell r="C197">
            <v>61</v>
          </cell>
          <cell r="D197">
            <v>4158</v>
          </cell>
          <cell r="F197" t="str">
            <v>Jersey Sanitation Landfill</v>
          </cell>
          <cell r="G197" t="str">
            <v>BU-969</v>
          </cell>
          <cell r="H197" t="str">
            <v>NON-OP ST. LOUIS</v>
          </cell>
          <cell r="I197" t="str">
            <v>STL METRO</v>
          </cell>
          <cell r="J197" t="str">
            <v>ST LOUIS METRO DISTRICT</v>
          </cell>
          <cell r="K197" t="str">
            <v>MIDWEST</v>
          </cell>
          <cell r="L197" t="str">
            <v>MIDWEST REGION</v>
          </cell>
        </row>
        <row r="198">
          <cell r="A198">
            <v>159</v>
          </cell>
          <cell r="B198" t="str">
            <v>159-10-A-NE-3YO-050</v>
          </cell>
          <cell r="C198">
            <v>62</v>
          </cell>
          <cell r="D198">
            <v>4159</v>
          </cell>
          <cell r="F198" t="str">
            <v>Fremont Landfill</v>
          </cell>
          <cell r="G198" t="str">
            <v>BU-975</v>
          </cell>
          <cell r="H198" t="str">
            <v>NON-OP WESTERN ILLINOIS/IOWA</v>
          </cell>
          <cell r="I198" t="str">
            <v>WILLINOIS</v>
          </cell>
          <cell r="J198" t="str">
            <v>WESTERN ILLINOIS DISTRICT</v>
          </cell>
          <cell r="K198" t="str">
            <v>MIDWEST</v>
          </cell>
          <cell r="L198" t="str">
            <v>MIDWEST REGION</v>
          </cell>
        </row>
        <row r="199">
          <cell r="A199">
            <v>160</v>
          </cell>
          <cell r="B199" t="str">
            <v>160-10-A-NE-3YO-050</v>
          </cell>
          <cell r="C199">
            <v>63</v>
          </cell>
          <cell r="D199">
            <v>4160</v>
          </cell>
          <cell r="F199" t="str">
            <v>Norfolk Landfill</v>
          </cell>
          <cell r="G199" t="str">
            <v>BU-975</v>
          </cell>
          <cell r="H199" t="str">
            <v>NON-OP WESTERN ILLINOIS/IOWA</v>
          </cell>
          <cell r="I199" t="str">
            <v>WILLINOIS</v>
          </cell>
          <cell r="J199" t="str">
            <v>WESTERN ILLINOIS DISTRICT</v>
          </cell>
          <cell r="K199" t="str">
            <v>MIDWEST</v>
          </cell>
          <cell r="L199" t="str">
            <v>MIDWEST REGION</v>
          </cell>
        </row>
        <row r="200">
          <cell r="A200">
            <v>161</v>
          </cell>
          <cell r="B200" t="str">
            <v>161-10-A-MO-48O-050</v>
          </cell>
          <cell r="C200">
            <v>64</v>
          </cell>
          <cell r="D200">
            <v>4161</v>
          </cell>
          <cell r="F200" t="str">
            <v>Johnson County Landfill</v>
          </cell>
          <cell r="G200" t="str">
            <v>BU-960</v>
          </cell>
          <cell r="H200" t="str">
            <v>NON-OP OKLAHOMA / WEST TEXAS</v>
          </cell>
          <cell r="I200" t="str">
            <v>W MO/OK</v>
          </cell>
          <cell r="J200" t="str">
            <v>W MISSOURI/OKLAHOMA DISTRICT</v>
          </cell>
          <cell r="K200" t="str">
            <v>MIDWEST</v>
          </cell>
          <cell r="L200" t="str">
            <v>MIDWEST REGION</v>
          </cell>
        </row>
        <row r="201">
          <cell r="A201">
            <v>162</v>
          </cell>
          <cell r="B201" t="str">
            <v>162-10-A-GA-06O-050</v>
          </cell>
          <cell r="C201">
            <v>65</v>
          </cell>
          <cell r="D201">
            <v>4162</v>
          </cell>
          <cell r="F201" t="str">
            <v>Fayette County Landfill</v>
          </cell>
          <cell r="G201" t="str">
            <v>BU-931</v>
          </cell>
          <cell r="H201" t="str">
            <v>NON-OP ATLANTA</v>
          </cell>
          <cell r="I201" t="str">
            <v>GEORGIA</v>
          </cell>
          <cell r="J201" t="str">
            <v>GEORGIA DISTRICT</v>
          </cell>
          <cell r="K201" t="str">
            <v>SOUTH</v>
          </cell>
          <cell r="L201" t="str">
            <v>SOUTH REGION</v>
          </cell>
        </row>
        <row r="202">
          <cell r="A202" t="str">
            <v>F67</v>
          </cell>
          <cell r="B202" t="str">
            <v>F67-10-A-WA-72O-050</v>
          </cell>
          <cell r="C202">
            <v>604</v>
          </cell>
          <cell r="D202">
            <v>4163</v>
          </cell>
          <cell r="F202" t="str">
            <v>Roosevelt Rgnl Ash Monofill</v>
          </cell>
          <cell r="G202" t="str">
            <v>BU-302</v>
          </cell>
          <cell r="H202" t="str">
            <v>WASHINGTON LANDFILLS</v>
          </cell>
          <cell r="I202" t="str">
            <v>WASHINGTON</v>
          </cell>
          <cell r="J202" t="str">
            <v>WASHINGTON DISTRICT</v>
          </cell>
          <cell r="K202" t="str">
            <v>WEST</v>
          </cell>
          <cell r="L202" t="str">
            <v>WEST REGION</v>
          </cell>
        </row>
        <row r="203">
          <cell r="A203" t="str">
            <v>F68</v>
          </cell>
          <cell r="B203" t="str">
            <v>F68-10-A-MI-20O-050</v>
          </cell>
          <cell r="C203">
            <v>605</v>
          </cell>
          <cell r="D203">
            <v>4164</v>
          </cell>
          <cell r="F203" t="str">
            <v>Manistee County Closed L/F</v>
          </cell>
          <cell r="G203" t="str">
            <v>BU-084</v>
          </cell>
          <cell r="H203" t="str">
            <v>MANISTEE/PIERSON</v>
          </cell>
          <cell r="I203" t="str">
            <v>MICHIGAN</v>
          </cell>
          <cell r="J203" t="str">
            <v>MICHIGAN DISTRICT</v>
          </cell>
          <cell r="K203" t="str">
            <v>MIDWEST</v>
          </cell>
          <cell r="L203" t="str">
            <v>MIDWEST REGION</v>
          </cell>
        </row>
        <row r="204">
          <cell r="A204">
            <v>165</v>
          </cell>
          <cell r="B204" t="str">
            <v>165-10-A-OK-3BO-050</v>
          </cell>
          <cell r="C204">
            <v>66</v>
          </cell>
          <cell r="D204">
            <v>4165</v>
          </cell>
          <cell r="F204" t="str">
            <v>Talala Landfill</v>
          </cell>
          <cell r="G204" t="str">
            <v>BU-960</v>
          </cell>
          <cell r="H204" t="str">
            <v>NON-OP OKLAHOMA / WEST TEXAS</v>
          </cell>
          <cell r="I204" t="str">
            <v>W MO/OK</v>
          </cell>
          <cell r="J204" t="str">
            <v>W MISSOURI/OKLAHOMA DISTRICT</v>
          </cell>
          <cell r="K204" t="str">
            <v>MIDWEST</v>
          </cell>
          <cell r="L204" t="str">
            <v>MIDWEST REGION</v>
          </cell>
        </row>
        <row r="205">
          <cell r="A205" t="str">
            <v>F69</v>
          </cell>
          <cell r="B205" t="str">
            <v>F69-10-A-GA-2RO-050</v>
          </cell>
          <cell r="C205">
            <v>606</v>
          </cell>
          <cell r="D205">
            <v>4166</v>
          </cell>
          <cell r="F205" t="str">
            <v>Gateway Landfill</v>
          </cell>
          <cell r="G205" t="str">
            <v>BU-006</v>
          </cell>
          <cell r="H205" t="str">
            <v>CHATTANOOGA</v>
          </cell>
          <cell r="I205" t="str">
            <v>GEORGIA</v>
          </cell>
          <cell r="J205" t="str">
            <v>GEORGIA DISTRICT</v>
          </cell>
          <cell r="K205" t="str">
            <v>SOUTH</v>
          </cell>
          <cell r="L205" t="str">
            <v>SOUTH REGION</v>
          </cell>
        </row>
        <row r="206">
          <cell r="A206" t="str">
            <v>F70</v>
          </cell>
          <cell r="B206" t="str">
            <v>F70-10-A-OH-1HO-050</v>
          </cell>
          <cell r="C206">
            <v>607</v>
          </cell>
          <cell r="D206">
            <v>4167</v>
          </cell>
          <cell r="F206" t="str">
            <v>Preble County Landfill</v>
          </cell>
          <cell r="G206" t="str">
            <v>BU-089</v>
          </cell>
          <cell r="H206" t="str">
            <v>WESTERN OHIO</v>
          </cell>
          <cell r="I206" t="str">
            <v>OHIO</v>
          </cell>
          <cell r="J206" t="str">
            <v>OHIO DISTRICT</v>
          </cell>
          <cell r="K206" t="str">
            <v>EAST</v>
          </cell>
          <cell r="L206" t="str">
            <v>EAST REGION</v>
          </cell>
        </row>
        <row r="207">
          <cell r="A207" t="str">
            <v>F71</v>
          </cell>
          <cell r="B207" t="str">
            <v>F71-10-A-TX-C5O-050</v>
          </cell>
          <cell r="C207">
            <v>608</v>
          </cell>
          <cell r="D207">
            <v>4168</v>
          </cell>
          <cell r="F207" t="str">
            <v>CEFE Landfill</v>
          </cell>
          <cell r="G207" t="str">
            <v>BU-024</v>
          </cell>
          <cell r="H207" t="str">
            <v>CORPUS CHRISTI</v>
          </cell>
          <cell r="I207" t="str">
            <v>SCTEXAS</v>
          </cell>
          <cell r="J207" t="str">
            <v>SOUTH CENTRAL TEXAS DISTRICT</v>
          </cell>
          <cell r="K207" t="str">
            <v>SOUTH</v>
          </cell>
          <cell r="L207" t="str">
            <v>SOUTH REGION</v>
          </cell>
        </row>
        <row r="208">
          <cell r="A208" t="str">
            <v>F72</v>
          </cell>
          <cell r="B208" t="str">
            <v>F72-10-A-TX-13O-050</v>
          </cell>
          <cell r="C208">
            <v>609</v>
          </cell>
          <cell r="D208">
            <v>4169</v>
          </cell>
          <cell r="F208" t="str">
            <v>Fort Worth SE Landfill</v>
          </cell>
          <cell r="G208" t="str">
            <v>BU-015</v>
          </cell>
          <cell r="H208" t="str">
            <v>DALLAS FTWORTH POST COLLECTION</v>
          </cell>
          <cell r="I208" t="str">
            <v>DFW/WESTTX</v>
          </cell>
          <cell r="J208" t="str">
            <v>DFW/WEST TEXAS DISTIRCT</v>
          </cell>
          <cell r="K208" t="str">
            <v>SOUTH</v>
          </cell>
          <cell r="L208" t="str">
            <v>SOUTH REGION</v>
          </cell>
        </row>
        <row r="209">
          <cell r="A209" t="str">
            <v>F73</v>
          </cell>
          <cell r="B209" t="str">
            <v>F73-10-A-IL-1DO-050</v>
          </cell>
          <cell r="C209">
            <v>610</v>
          </cell>
          <cell r="D209">
            <v>4170</v>
          </cell>
          <cell r="F209" t="str">
            <v>Landcomp Landfill</v>
          </cell>
          <cell r="G209" t="str">
            <v>BU-042</v>
          </cell>
          <cell r="H209" t="str">
            <v>PONTIAC/OTTAWA/JOLIET</v>
          </cell>
          <cell r="I209" t="str">
            <v>CHICAGO</v>
          </cell>
          <cell r="J209" t="str">
            <v>CHICAGO DISTRICT</v>
          </cell>
          <cell r="K209" t="str">
            <v>MIDWEST</v>
          </cell>
          <cell r="L209" t="str">
            <v>MIDWEST REGION</v>
          </cell>
        </row>
        <row r="210">
          <cell r="A210">
            <v>171</v>
          </cell>
          <cell r="B210" t="str">
            <v>171-10-A-WA-79O-050</v>
          </cell>
          <cell r="C210">
            <v>67</v>
          </cell>
          <cell r="D210">
            <v>4171</v>
          </cell>
          <cell r="E210" t="str">
            <v>Yes</v>
          </cell>
          <cell r="F210" t="str">
            <v>Rabanco Companies</v>
          </cell>
          <cell r="G210" t="str">
            <v>BU-967</v>
          </cell>
          <cell r="H210" t="str">
            <v>NON-OP SEATTLE</v>
          </cell>
          <cell r="I210" t="str">
            <v>WASHINGTON</v>
          </cell>
          <cell r="J210" t="str">
            <v>WASHINGTON DISTRICT</v>
          </cell>
          <cell r="K210" t="str">
            <v>WEST</v>
          </cell>
          <cell r="L210" t="str">
            <v>WEST REGION</v>
          </cell>
        </row>
        <row r="211">
          <cell r="A211">
            <v>172</v>
          </cell>
          <cell r="B211" t="str">
            <v>172-10-A-WA-92O-050</v>
          </cell>
          <cell r="C211">
            <v>68</v>
          </cell>
          <cell r="D211">
            <v>4172</v>
          </cell>
          <cell r="E211" t="str">
            <v>Yes</v>
          </cell>
          <cell r="F211" t="str">
            <v>AWS - Bellevue</v>
          </cell>
          <cell r="G211" t="str">
            <v>BU-277</v>
          </cell>
          <cell r="H211" t="str">
            <v>E. SEATTLE</v>
          </cell>
          <cell r="I211" t="str">
            <v>WASHINGTON</v>
          </cell>
          <cell r="J211" t="str">
            <v>WASHINGTON DISTRICT</v>
          </cell>
          <cell r="K211" t="str">
            <v>WEST</v>
          </cell>
          <cell r="L211" t="str">
            <v>WEST REGION</v>
          </cell>
        </row>
        <row r="212">
          <cell r="A212">
            <v>173</v>
          </cell>
          <cell r="B212" t="str">
            <v>173-10-A-WA-92O-050</v>
          </cell>
          <cell r="C212">
            <v>69</v>
          </cell>
          <cell r="D212">
            <v>4173</v>
          </cell>
          <cell r="F212" t="str">
            <v>Rabanco Recycling Company</v>
          </cell>
          <cell r="G212" t="str">
            <v>BU-276</v>
          </cell>
          <cell r="H212" t="str">
            <v>WASHINGTON PROCESSING</v>
          </cell>
          <cell r="I212" t="str">
            <v>WASHINGTON</v>
          </cell>
          <cell r="J212" t="str">
            <v>WASHINGTON DISTRICT</v>
          </cell>
          <cell r="K212" t="str">
            <v>WEST</v>
          </cell>
          <cell r="L212" t="str">
            <v>WEST REGION</v>
          </cell>
        </row>
        <row r="213">
          <cell r="A213" t="str">
            <v>F74</v>
          </cell>
          <cell r="B213" t="str">
            <v>F74-10-A-TX-1KO-050</v>
          </cell>
          <cell r="C213">
            <v>611</v>
          </cell>
          <cell r="D213">
            <v>4174</v>
          </cell>
          <cell r="F213" t="str">
            <v>El Centro Landfill</v>
          </cell>
          <cell r="G213" t="str">
            <v>BU-024</v>
          </cell>
          <cell r="H213" t="str">
            <v>CORPUS CHRISTI</v>
          </cell>
          <cell r="I213" t="str">
            <v>SCTEXAS</v>
          </cell>
          <cell r="J213" t="str">
            <v>SOUTH CENTRAL TEXAS DISTRICT</v>
          </cell>
          <cell r="K213" t="str">
            <v>SOUTH</v>
          </cell>
          <cell r="L213" t="str">
            <v>SOUTH REGION</v>
          </cell>
        </row>
        <row r="214">
          <cell r="A214">
            <v>175</v>
          </cell>
          <cell r="B214" t="str">
            <v>175-10-A-WA-92O-050</v>
          </cell>
          <cell r="C214">
            <v>70</v>
          </cell>
          <cell r="D214">
            <v>4175</v>
          </cell>
          <cell r="E214" t="str">
            <v>Yes</v>
          </cell>
          <cell r="F214" t="str">
            <v>AWS - Seattle</v>
          </cell>
          <cell r="G214" t="str">
            <v>BU-273</v>
          </cell>
          <cell r="H214" t="str">
            <v>CITY OF SEATTLE HAULING</v>
          </cell>
          <cell r="I214" t="str">
            <v>WASHINGTON</v>
          </cell>
          <cell r="J214" t="str">
            <v>WASHINGTON DISTRICT</v>
          </cell>
          <cell r="K214" t="str">
            <v>WEST</v>
          </cell>
          <cell r="L214" t="str">
            <v>WEST REGION</v>
          </cell>
        </row>
        <row r="215">
          <cell r="A215">
            <v>176</v>
          </cell>
          <cell r="B215" t="str">
            <v>176-10-A-WA-80O-050</v>
          </cell>
          <cell r="C215">
            <v>71</v>
          </cell>
          <cell r="D215">
            <v>4176</v>
          </cell>
          <cell r="E215" t="str">
            <v>Yes</v>
          </cell>
          <cell r="F215" t="str">
            <v>Kent-Meridian Disposal Company</v>
          </cell>
          <cell r="G215" t="str">
            <v>BU-269</v>
          </cell>
          <cell r="H215" t="str">
            <v>S. SEATTLE</v>
          </cell>
          <cell r="I215" t="str">
            <v>WASHINGTON</v>
          </cell>
          <cell r="J215" t="str">
            <v>WASHINGTON DISTRICT</v>
          </cell>
          <cell r="K215" t="str">
            <v>WEST</v>
          </cell>
          <cell r="L215" t="str">
            <v>WEST REGION</v>
          </cell>
        </row>
        <row r="216">
          <cell r="A216" t="str">
            <v>F75</v>
          </cell>
          <cell r="B216" t="str">
            <v>F75-10-A-IL-A3O-050</v>
          </cell>
          <cell r="C216">
            <v>612</v>
          </cell>
          <cell r="D216">
            <v>4177</v>
          </cell>
          <cell r="F216" t="str">
            <v>Kankakee Quarry</v>
          </cell>
          <cell r="G216" t="str">
            <v>BU-035</v>
          </cell>
          <cell r="H216" t="str">
            <v>CRESTWOOD</v>
          </cell>
          <cell r="I216" t="str">
            <v>CHICAGO</v>
          </cell>
          <cell r="J216" t="str">
            <v>CHICAGO DISTRICT</v>
          </cell>
          <cell r="K216" t="str">
            <v>MIDWEST</v>
          </cell>
          <cell r="L216" t="str">
            <v>MIDWEST REGION</v>
          </cell>
        </row>
        <row r="217">
          <cell r="A217">
            <v>178</v>
          </cell>
          <cell r="B217" t="str">
            <v>178-10-A-WA-72O-050</v>
          </cell>
          <cell r="C217">
            <v>72</v>
          </cell>
          <cell r="D217">
            <v>4178</v>
          </cell>
          <cell r="F217" t="str">
            <v>Roosevelt Regional MSW L/F</v>
          </cell>
          <cell r="G217" t="str">
            <v>BU-302</v>
          </cell>
          <cell r="H217" t="str">
            <v>WASHINGTON LANDFILLS</v>
          </cell>
          <cell r="I217" t="str">
            <v>WASHINGTON</v>
          </cell>
          <cell r="J217" t="str">
            <v>WASHINGTON DISTRICT</v>
          </cell>
          <cell r="K217" t="str">
            <v>WEST</v>
          </cell>
          <cell r="L217" t="str">
            <v>WEST REGION</v>
          </cell>
        </row>
        <row r="218">
          <cell r="A218" t="str">
            <v>F76</v>
          </cell>
          <cell r="B218" t="str">
            <v>F76-10-A-IL-B1O-050</v>
          </cell>
          <cell r="C218">
            <v>613</v>
          </cell>
          <cell r="D218">
            <v>4179</v>
          </cell>
          <cell r="F218" t="str">
            <v>Bond County Landfill</v>
          </cell>
          <cell r="G218" t="str">
            <v>BU-110</v>
          </cell>
          <cell r="H218" t="str">
            <v>EDWARDSVILLE/STL POST COLLLECT</v>
          </cell>
          <cell r="I218" t="str">
            <v>STL METRO</v>
          </cell>
          <cell r="J218" t="str">
            <v>ST LOUIS METRO DISTRICT</v>
          </cell>
          <cell r="K218" t="str">
            <v>MIDWEST</v>
          </cell>
          <cell r="L218" t="str">
            <v>MIDWEST REGION</v>
          </cell>
        </row>
        <row r="219">
          <cell r="A219" t="str">
            <v>F77</v>
          </cell>
          <cell r="B219" t="str">
            <v>F77-10-A-GA-9BO-050</v>
          </cell>
          <cell r="C219">
            <v>614</v>
          </cell>
          <cell r="D219">
            <v>4180</v>
          </cell>
          <cell r="F219" t="str">
            <v>Inland Container Landfill</v>
          </cell>
          <cell r="G219" t="str">
            <v>BU-006</v>
          </cell>
          <cell r="H219" t="str">
            <v>CHATTANOOGA</v>
          </cell>
          <cell r="I219" t="str">
            <v>GEORGIA</v>
          </cell>
          <cell r="J219" t="str">
            <v>GEORGIA DISTRICT</v>
          </cell>
          <cell r="K219" t="str">
            <v>SOUTH</v>
          </cell>
          <cell r="L219" t="str">
            <v>SOUTH REGION</v>
          </cell>
        </row>
        <row r="220">
          <cell r="A220" t="str">
            <v>F78</v>
          </cell>
          <cell r="B220" t="str">
            <v>F78-10-A-IN-B3O-050</v>
          </cell>
          <cell r="C220">
            <v>615</v>
          </cell>
          <cell r="D220">
            <v>4181</v>
          </cell>
          <cell r="F220" t="str">
            <v>Clinton County Landfill</v>
          </cell>
          <cell r="G220" t="str">
            <v>BU-072</v>
          </cell>
          <cell r="H220" t="str">
            <v>NORTHERN INDIANA POST COLLECT</v>
          </cell>
          <cell r="I220" t="str">
            <v>INDIANA</v>
          </cell>
          <cell r="J220" t="str">
            <v>INDIANA DISTRICT</v>
          </cell>
          <cell r="K220" t="str">
            <v>MIDWEST</v>
          </cell>
          <cell r="L220" t="str">
            <v>MIDWEST REGION</v>
          </cell>
        </row>
        <row r="221">
          <cell r="A221" t="str">
            <v>F79</v>
          </cell>
          <cell r="B221" t="str">
            <v>F79-10-A-OK-B7O-050</v>
          </cell>
          <cell r="C221">
            <v>616</v>
          </cell>
          <cell r="D221">
            <v>4182</v>
          </cell>
          <cell r="F221" t="str">
            <v>Stillwater Landfill</v>
          </cell>
          <cell r="G221" t="str">
            <v>BU-022</v>
          </cell>
          <cell r="H221" t="str">
            <v>EASTERN OKLAHOMA</v>
          </cell>
          <cell r="I221" t="str">
            <v>W MO/OK</v>
          </cell>
          <cell r="J221" t="str">
            <v>W MISSOURI/OKLAHOMA DISTRICT</v>
          </cell>
          <cell r="K221" t="str">
            <v>MIDWEST</v>
          </cell>
          <cell r="L221" t="str">
            <v>MIDWEST REGION</v>
          </cell>
        </row>
        <row r="222">
          <cell r="A222">
            <v>183</v>
          </cell>
          <cell r="B222" t="str">
            <v>183-10-A-WA-92O-050</v>
          </cell>
          <cell r="C222">
            <v>73</v>
          </cell>
          <cell r="D222">
            <v>4183</v>
          </cell>
          <cell r="E222" t="str">
            <v>Yes</v>
          </cell>
          <cell r="F222" t="str">
            <v>AWS - Kent</v>
          </cell>
          <cell r="G222" t="str">
            <v>BU-269</v>
          </cell>
          <cell r="H222" t="str">
            <v>S. SEATTLE</v>
          </cell>
          <cell r="I222" t="str">
            <v>WASHINGTON</v>
          </cell>
          <cell r="J222" t="str">
            <v>WASHINGTON DISTRICT</v>
          </cell>
          <cell r="K222" t="str">
            <v>WEST</v>
          </cell>
          <cell r="L222" t="str">
            <v>WEST REGION</v>
          </cell>
        </row>
        <row r="223">
          <cell r="A223">
            <v>184</v>
          </cell>
          <cell r="B223" t="str">
            <v>184-10-A-WA-77O-050</v>
          </cell>
          <cell r="C223">
            <v>74</v>
          </cell>
          <cell r="D223">
            <v>4184</v>
          </cell>
          <cell r="E223" t="str">
            <v>Yes</v>
          </cell>
          <cell r="F223" t="str">
            <v>WJR Environmental Inc</v>
          </cell>
          <cell r="G223" t="str">
            <v>BU-973</v>
          </cell>
          <cell r="H223" t="str">
            <v>NON-OP WASHINGTON</v>
          </cell>
          <cell r="I223" t="str">
            <v>WASHINGTON</v>
          </cell>
          <cell r="J223" t="str">
            <v>WASHINGTON DISTRICT</v>
          </cell>
          <cell r="K223" t="str">
            <v>WEST</v>
          </cell>
          <cell r="L223" t="str">
            <v>WEST REGION</v>
          </cell>
        </row>
        <row r="224">
          <cell r="A224" t="str">
            <v>F80</v>
          </cell>
          <cell r="B224" t="str">
            <v>F80-10-A-AL-B9O-050</v>
          </cell>
          <cell r="C224">
            <v>617</v>
          </cell>
          <cell r="D224">
            <v>4185</v>
          </cell>
          <cell r="F224" t="str">
            <v>Prattville C&amp;D L/F</v>
          </cell>
          <cell r="G224" t="str">
            <v>BU-199</v>
          </cell>
          <cell r="H224" t="str">
            <v>SOUTH CENTRAL ALABAMA</v>
          </cell>
          <cell r="I224" t="str">
            <v>GULFCOAST</v>
          </cell>
          <cell r="J224" t="str">
            <v>GULF COAST DISTRICT</v>
          </cell>
          <cell r="K224" t="str">
            <v>SOUTH</v>
          </cell>
          <cell r="L224" t="str">
            <v>SOUTH REGION</v>
          </cell>
        </row>
        <row r="225">
          <cell r="A225" t="str">
            <v>F81</v>
          </cell>
          <cell r="B225" t="str">
            <v>F81-10-A-UT-C2O-050</v>
          </cell>
          <cell r="C225">
            <v>618</v>
          </cell>
          <cell r="D225">
            <v>4186</v>
          </cell>
          <cell r="F225" t="str">
            <v>Wasatch Regional Landfill, Inc</v>
          </cell>
          <cell r="G225" t="str">
            <v>BU-114</v>
          </cell>
          <cell r="H225" t="str">
            <v>WESTERN UTAH</v>
          </cell>
          <cell r="I225" t="str">
            <v>MOUNTAIN</v>
          </cell>
          <cell r="J225" t="str">
            <v>MOUNTAIN DISTRICT</v>
          </cell>
          <cell r="K225" t="str">
            <v>WEST</v>
          </cell>
          <cell r="L225" t="str">
            <v>WEST REGION</v>
          </cell>
        </row>
        <row r="226">
          <cell r="A226" t="str">
            <v>F82</v>
          </cell>
          <cell r="B226" t="str">
            <v>F82-10-A-MS-C7O-050</v>
          </cell>
          <cell r="C226">
            <v>619</v>
          </cell>
          <cell r="D226">
            <v>4187</v>
          </cell>
          <cell r="F226" t="str">
            <v>Magnolia C&amp;D LF</v>
          </cell>
          <cell r="G226" t="str">
            <v>BU-198</v>
          </cell>
          <cell r="H226" t="str">
            <v>MOBILE</v>
          </cell>
          <cell r="I226" t="str">
            <v>GULFCOAST</v>
          </cell>
          <cell r="J226" t="str">
            <v>GULF COAST DISTRICT</v>
          </cell>
          <cell r="K226" t="str">
            <v>SOUTH</v>
          </cell>
          <cell r="L226" t="str">
            <v>SOUTH REGION</v>
          </cell>
        </row>
        <row r="227">
          <cell r="A227" t="str">
            <v>F83</v>
          </cell>
          <cell r="B227" t="str">
            <v>F83-10-A-TN-C8O-050</v>
          </cell>
          <cell r="C227">
            <v>620</v>
          </cell>
          <cell r="D227">
            <v>4188</v>
          </cell>
          <cell r="F227" t="str">
            <v>Jackson Madison County LF</v>
          </cell>
          <cell r="G227" t="str">
            <v>BU-282</v>
          </cell>
          <cell r="H227" t="str">
            <v>MEMPHIS POST COLLECTION</v>
          </cell>
          <cell r="I227" t="str">
            <v>MISSVALLEY</v>
          </cell>
          <cell r="J227" t="str">
            <v>MISSISSIPPI VALLEY DISTRICT</v>
          </cell>
          <cell r="K227" t="str">
            <v>SOUTH</v>
          </cell>
          <cell r="L227" t="str">
            <v>SOUTH REGION</v>
          </cell>
        </row>
        <row r="228">
          <cell r="A228" t="str">
            <v>F84</v>
          </cell>
          <cell r="B228" t="str">
            <v>F84-10-A-TN-C8O-050</v>
          </cell>
          <cell r="C228">
            <v>621</v>
          </cell>
          <cell r="D228">
            <v>4189</v>
          </cell>
          <cell r="F228" t="str">
            <v>Jackson Madison C&amp;D L/F</v>
          </cell>
          <cell r="G228" t="str">
            <v>BU-282</v>
          </cell>
          <cell r="H228" t="str">
            <v>MEMPHIS POST COLLECTION</v>
          </cell>
          <cell r="I228" t="str">
            <v>MISSVALLEY</v>
          </cell>
          <cell r="J228" t="str">
            <v>MISSISSIPPI VALLEY DISTRICT</v>
          </cell>
          <cell r="K228" t="str">
            <v>SOUTH</v>
          </cell>
          <cell r="L228" t="str">
            <v>SOUTH REGION</v>
          </cell>
        </row>
        <row r="229">
          <cell r="A229">
            <v>190</v>
          </cell>
          <cell r="B229" t="str">
            <v>190-10-A-WA-94O-050</v>
          </cell>
          <cell r="C229">
            <v>75</v>
          </cell>
          <cell r="D229">
            <v>4190</v>
          </cell>
          <cell r="E229" t="str">
            <v>Yes</v>
          </cell>
          <cell r="F229" t="str">
            <v>Rabanco Recycling Inc</v>
          </cell>
          <cell r="G229" t="str">
            <v>BU-967</v>
          </cell>
          <cell r="H229" t="str">
            <v>NON-OP SEATTLE</v>
          </cell>
          <cell r="I229" t="str">
            <v>WASHINGTON</v>
          </cell>
          <cell r="J229" t="str">
            <v>WASHINGTON DISTRICT</v>
          </cell>
          <cell r="K229" t="str">
            <v>WEST</v>
          </cell>
          <cell r="L229" t="str">
            <v>WEST REGION</v>
          </cell>
        </row>
        <row r="230">
          <cell r="A230" t="str">
            <v>F86</v>
          </cell>
          <cell r="B230" t="str">
            <v>F86-10-A-AZ-E1O-050</v>
          </cell>
          <cell r="C230">
            <v>622</v>
          </cell>
          <cell r="D230">
            <v>4191</v>
          </cell>
          <cell r="F230" t="str">
            <v>Cactus Landfill</v>
          </cell>
          <cell r="G230" t="str">
            <v>BU-240</v>
          </cell>
          <cell r="H230" t="str">
            <v>EAST PHOENIX</v>
          </cell>
          <cell r="I230" t="str">
            <v>ARIZONA</v>
          </cell>
          <cell r="J230" t="str">
            <v>ARIZONA DISTRICT</v>
          </cell>
          <cell r="K230" t="str">
            <v>WEST</v>
          </cell>
          <cell r="L230" t="str">
            <v>WEST REGION</v>
          </cell>
        </row>
        <row r="231">
          <cell r="A231" t="str">
            <v>J27</v>
          </cell>
          <cell r="B231" t="str">
            <v>J27-10-A-IL-3PO-050</v>
          </cell>
          <cell r="C231">
            <v>726</v>
          </cell>
          <cell r="D231">
            <v>4192</v>
          </cell>
          <cell r="F231" t="str">
            <v>Spoon Ridge Landfill (Contra-)</v>
          </cell>
          <cell r="G231" t="str">
            <v>BU-975</v>
          </cell>
          <cell r="H231" t="str">
            <v>NON-OP WESTERN ILLINOIS/IOWA</v>
          </cell>
          <cell r="I231" t="str">
            <v>WILLINOIS</v>
          </cell>
          <cell r="J231" t="str">
            <v>WESTERN ILLINOIS DISTRICT</v>
          </cell>
          <cell r="K231" t="str">
            <v>MIDWEST</v>
          </cell>
          <cell r="L231" t="str">
            <v>MIDWEST REGION</v>
          </cell>
        </row>
        <row r="232">
          <cell r="A232">
            <v>193</v>
          </cell>
          <cell r="B232" t="str">
            <v>193-10-A-WA-97O-050</v>
          </cell>
          <cell r="C232">
            <v>76</v>
          </cell>
          <cell r="D232">
            <v>4193</v>
          </cell>
          <cell r="E232" t="str">
            <v>Yes</v>
          </cell>
          <cell r="F232" t="str">
            <v>Roosevelt Associates</v>
          </cell>
          <cell r="G232" t="str">
            <v>BU-973</v>
          </cell>
          <cell r="H232" t="str">
            <v>NON-OP WASHINGTON</v>
          </cell>
          <cell r="I232" t="str">
            <v>WASHINGTON</v>
          </cell>
          <cell r="J232" t="str">
            <v>WASHINGTON DISTRICT</v>
          </cell>
          <cell r="K232" t="str">
            <v>WEST</v>
          </cell>
          <cell r="L232" t="str">
            <v>WEST REGION</v>
          </cell>
        </row>
        <row r="233">
          <cell r="A233">
            <v>194</v>
          </cell>
          <cell r="B233" t="str">
            <v>194-10-A-WA-72O-050</v>
          </cell>
          <cell r="C233">
            <v>77</v>
          </cell>
          <cell r="D233">
            <v>4194</v>
          </cell>
          <cell r="F233" t="str">
            <v>Recomp of Washington</v>
          </cell>
          <cell r="G233" t="str">
            <v>BU-274</v>
          </cell>
          <cell r="H233" t="str">
            <v>WASHINGTON INTERMODEL</v>
          </cell>
          <cell r="I233" t="str">
            <v>WASHINGTON</v>
          </cell>
          <cell r="J233" t="str">
            <v>WASHINGTON DISTRICT</v>
          </cell>
          <cell r="K233" t="str">
            <v>WEST</v>
          </cell>
          <cell r="L233" t="str">
            <v>WEST REGION</v>
          </cell>
        </row>
        <row r="234">
          <cell r="A234" t="str">
            <v>K11</v>
          </cell>
          <cell r="B234" t="str">
            <v>K11-10-A-NJ-9JO-050</v>
          </cell>
          <cell r="C234">
            <v>737</v>
          </cell>
          <cell r="D234">
            <v>4195</v>
          </cell>
          <cell r="F234" t="str">
            <v>AW -Pinelands Landfill</v>
          </cell>
          <cell r="G234" t="str">
            <v>BU-955</v>
          </cell>
          <cell r="H234" t="str">
            <v>NON-OP NEW JERSEY</v>
          </cell>
          <cell r="I234" t="str">
            <v>EPENN</v>
          </cell>
          <cell r="J234" t="str">
            <v>EASTERN PENNSYLVANIA DISTRICT</v>
          </cell>
          <cell r="K234" t="str">
            <v>EAST</v>
          </cell>
          <cell r="L234" t="str">
            <v>EAST REGION</v>
          </cell>
        </row>
        <row r="235">
          <cell r="A235" t="str">
            <v>K14</v>
          </cell>
          <cell r="B235" t="str">
            <v>K14-10-A-TX-6LO-050</v>
          </cell>
          <cell r="C235">
            <v>740</v>
          </cell>
          <cell r="D235">
            <v>4196</v>
          </cell>
          <cell r="F235" t="str">
            <v>AW -Port Arthur Landfill</v>
          </cell>
          <cell r="G235" t="str">
            <v>BU-944</v>
          </cell>
          <cell r="H235" t="str">
            <v>NON-OP HOUSTON</v>
          </cell>
          <cell r="I235" t="str">
            <v>HOUSTON</v>
          </cell>
          <cell r="J235" t="str">
            <v>HOUSTON DISTRICT</v>
          </cell>
          <cell r="K235" t="str">
            <v>SOUTH</v>
          </cell>
          <cell r="L235" t="str">
            <v>SOUTH REGION</v>
          </cell>
        </row>
        <row r="236">
          <cell r="A236">
            <v>197</v>
          </cell>
          <cell r="B236" t="str">
            <v>197-10-A-WA-92O-050</v>
          </cell>
          <cell r="C236">
            <v>78</v>
          </cell>
          <cell r="D236">
            <v>4197</v>
          </cell>
          <cell r="E236" t="str">
            <v>Yes</v>
          </cell>
          <cell r="F236" t="str">
            <v>AWS - Lynnwood</v>
          </cell>
          <cell r="G236" t="str">
            <v>BU-277</v>
          </cell>
          <cell r="H236" t="str">
            <v>E. SEATTLE</v>
          </cell>
          <cell r="I236" t="str">
            <v>WASHINGTON</v>
          </cell>
          <cell r="J236" t="str">
            <v>WASHINGTON DISTRICT</v>
          </cell>
          <cell r="K236" t="str">
            <v>WEST</v>
          </cell>
          <cell r="L236" t="str">
            <v>WEST REGION</v>
          </cell>
        </row>
        <row r="237">
          <cell r="A237" t="str">
            <v>K22</v>
          </cell>
          <cell r="B237" t="str">
            <v>K22-10-A-VT-3PO-050</v>
          </cell>
          <cell r="C237">
            <v>748</v>
          </cell>
          <cell r="D237">
            <v>4198</v>
          </cell>
          <cell r="F237" t="str">
            <v>AW -Rockingham Landfill</v>
          </cell>
          <cell r="G237" t="str">
            <v>BU-954</v>
          </cell>
          <cell r="H237" t="str">
            <v>NON-OP NEW ENGLAND</v>
          </cell>
          <cell r="I237" t="str">
            <v>NEWENG</v>
          </cell>
          <cell r="J237" t="str">
            <v>NEW ENGLAND DISTRICT</v>
          </cell>
          <cell r="K237" t="str">
            <v>EAST</v>
          </cell>
          <cell r="L237" t="str">
            <v>EAST REGION</v>
          </cell>
        </row>
        <row r="238">
          <cell r="A238" t="str">
            <v>K54</v>
          </cell>
          <cell r="B238" t="str">
            <v>K54-10-A-MA-5TO-050</v>
          </cell>
          <cell r="C238">
            <v>780</v>
          </cell>
          <cell r="D238">
            <v>4199</v>
          </cell>
          <cell r="F238" t="str">
            <v>AW -Holliston Landfill</v>
          </cell>
          <cell r="G238" t="str">
            <v>BU-954</v>
          </cell>
          <cell r="H238" t="str">
            <v>NON-OP NEW ENGLAND</v>
          </cell>
          <cell r="I238" t="str">
            <v>NEWENG</v>
          </cell>
          <cell r="J238" t="str">
            <v>NEW ENGLAND DISTRICT</v>
          </cell>
          <cell r="K238" t="str">
            <v>EAST</v>
          </cell>
          <cell r="L238" t="str">
            <v>EAST REGION</v>
          </cell>
        </row>
        <row r="239">
          <cell r="A239" t="str">
            <v>K58</v>
          </cell>
          <cell r="B239" t="str">
            <v>K58-10-A-OH-6GO-050</v>
          </cell>
          <cell r="C239">
            <v>784</v>
          </cell>
          <cell r="D239">
            <v>4200</v>
          </cell>
          <cell r="F239" t="str">
            <v>AW -Warner Hill Landfill</v>
          </cell>
          <cell r="G239" t="str">
            <v>BU-956</v>
          </cell>
          <cell r="H239" t="str">
            <v>NON-OP NORTHERN OHIO</v>
          </cell>
          <cell r="I239" t="str">
            <v>OHIO</v>
          </cell>
          <cell r="J239" t="str">
            <v>OHIO DISTRICT</v>
          </cell>
          <cell r="K239" t="str">
            <v>EAST</v>
          </cell>
          <cell r="L239" t="str">
            <v>EAST REGION</v>
          </cell>
        </row>
        <row r="240">
          <cell r="A240" t="str">
            <v>K64</v>
          </cell>
          <cell r="B240" t="str">
            <v>K64-10-A-IL-3PO-050</v>
          </cell>
          <cell r="C240">
            <v>790</v>
          </cell>
          <cell r="D240">
            <v>4201</v>
          </cell>
          <cell r="F240" t="str">
            <v>Davis Junction Landfill</v>
          </cell>
          <cell r="G240" t="str">
            <v>BU-975</v>
          </cell>
          <cell r="H240" t="str">
            <v>NON-OP WESTERN ILLINOIS/IOWA</v>
          </cell>
          <cell r="I240" t="str">
            <v>WILLINOIS</v>
          </cell>
          <cell r="J240" t="str">
            <v>WESTERN ILLINOIS DISTRICT</v>
          </cell>
          <cell r="K240" t="str">
            <v>MIDWEST</v>
          </cell>
          <cell r="L240" t="str">
            <v>MIDWEST REGION</v>
          </cell>
        </row>
        <row r="241">
          <cell r="A241" t="str">
            <v>K65</v>
          </cell>
          <cell r="B241" t="str">
            <v>K65-10-A-FL-9RO-050</v>
          </cell>
          <cell r="C241">
            <v>791</v>
          </cell>
          <cell r="D241">
            <v>4202</v>
          </cell>
          <cell r="F241" t="str">
            <v>Delta Resources Corp.</v>
          </cell>
          <cell r="G241" t="str">
            <v>BU-953</v>
          </cell>
          <cell r="H241" t="str">
            <v>NON-OP SOUTH FLORIDA</v>
          </cell>
          <cell r="I241" t="str">
            <v>GULFCOAST</v>
          </cell>
          <cell r="J241" t="str">
            <v>GULF COAST DISTRICT</v>
          </cell>
          <cell r="K241" t="str">
            <v>SOUTH</v>
          </cell>
          <cell r="L241" t="str">
            <v>SOUTH REGION</v>
          </cell>
        </row>
        <row r="242">
          <cell r="A242">
            <v>203</v>
          </cell>
          <cell r="B242" t="str">
            <v>203-10-A-CA-84O-050</v>
          </cell>
          <cell r="C242">
            <v>79</v>
          </cell>
          <cell r="D242">
            <v>4203</v>
          </cell>
          <cell r="E242" t="str">
            <v>Yes</v>
          </cell>
          <cell r="F242" t="str">
            <v>Independent Trucking Company</v>
          </cell>
          <cell r="G242" t="str">
            <v>BU-253</v>
          </cell>
          <cell r="H242" t="str">
            <v>STOCKTON</v>
          </cell>
          <cell r="I242" t="str">
            <v>CCALIF</v>
          </cell>
          <cell r="J242" t="str">
            <v>CENTRAL CALIFORNIA DISTRICT</v>
          </cell>
          <cell r="K242" t="str">
            <v>WEST</v>
          </cell>
          <cell r="L242" t="str">
            <v>WEST REGION</v>
          </cell>
        </row>
        <row r="243">
          <cell r="A243">
            <v>204</v>
          </cell>
          <cell r="B243" t="str">
            <v>204-10-A-CA-85O-050</v>
          </cell>
          <cell r="C243">
            <v>80</v>
          </cell>
          <cell r="D243">
            <v>4204</v>
          </cell>
          <cell r="F243" t="str">
            <v>Forward L/F</v>
          </cell>
          <cell r="G243" t="str">
            <v>BU-253</v>
          </cell>
          <cell r="H243" t="str">
            <v>STOCKTON</v>
          </cell>
          <cell r="I243" t="str">
            <v>CCALIF</v>
          </cell>
          <cell r="J243" t="str">
            <v>CENTRAL CALIFORNIA DISTRICT</v>
          </cell>
          <cell r="K243" t="str">
            <v>WEST</v>
          </cell>
          <cell r="L243" t="str">
            <v>WEST REGION</v>
          </cell>
        </row>
        <row r="244">
          <cell r="A244">
            <v>205</v>
          </cell>
          <cell r="B244" t="str">
            <v>205-10-A-CA-98O-050</v>
          </cell>
          <cell r="C244">
            <v>81</v>
          </cell>
          <cell r="D244">
            <v>4205</v>
          </cell>
          <cell r="E244" t="str">
            <v>Yes</v>
          </cell>
          <cell r="F244" t="str">
            <v>AWS - Sunrise Sanitation</v>
          </cell>
          <cell r="G244" t="str">
            <v>BU-253</v>
          </cell>
          <cell r="H244" t="str">
            <v>STOCKTON</v>
          </cell>
          <cell r="I244" t="str">
            <v>CCALIF</v>
          </cell>
          <cell r="J244" t="str">
            <v>CENTRAL CALIFORNIA DISTRICT</v>
          </cell>
          <cell r="K244" t="str">
            <v>WEST</v>
          </cell>
          <cell r="L244" t="str">
            <v>WEST REGION</v>
          </cell>
        </row>
        <row r="245">
          <cell r="A245">
            <v>206</v>
          </cell>
          <cell r="B245" t="str">
            <v>206-10-A-CA-99O-050</v>
          </cell>
          <cell r="C245">
            <v>82</v>
          </cell>
          <cell r="D245">
            <v>4206</v>
          </cell>
          <cell r="E245" t="str">
            <v>Yes</v>
          </cell>
          <cell r="F245" t="str">
            <v>AWS - Sunset Disposal</v>
          </cell>
          <cell r="G245" t="str">
            <v>BU-253</v>
          </cell>
          <cell r="H245" t="str">
            <v>STOCKTON</v>
          </cell>
          <cell r="I245" t="str">
            <v>CCALIF</v>
          </cell>
          <cell r="J245" t="str">
            <v>CENTRAL CALIFORNIA DISTRICT</v>
          </cell>
          <cell r="K245" t="str">
            <v>WEST</v>
          </cell>
          <cell r="L245" t="str">
            <v>WEST REGION</v>
          </cell>
        </row>
        <row r="246">
          <cell r="A246">
            <v>207</v>
          </cell>
          <cell r="B246" t="str">
            <v>207-10-A-CA-1AO-050</v>
          </cell>
          <cell r="C246">
            <v>83</v>
          </cell>
          <cell r="D246">
            <v>4207</v>
          </cell>
          <cell r="E246" t="str">
            <v>Yes</v>
          </cell>
          <cell r="F246" t="str">
            <v>AWS - Lathrop Sanitation</v>
          </cell>
          <cell r="G246" t="str">
            <v>BU-253</v>
          </cell>
          <cell r="H246" t="str">
            <v>STOCKTON</v>
          </cell>
          <cell r="I246" t="str">
            <v>CCALIF</v>
          </cell>
          <cell r="J246" t="str">
            <v>CENTRAL CALIFORNIA DISTRICT</v>
          </cell>
          <cell r="K246" t="str">
            <v>WEST</v>
          </cell>
          <cell r="L246" t="str">
            <v>WEST REGION</v>
          </cell>
        </row>
        <row r="247">
          <cell r="A247">
            <v>208</v>
          </cell>
          <cell r="B247" t="str">
            <v>208-10-A-CA-1BO-050</v>
          </cell>
          <cell r="C247">
            <v>84</v>
          </cell>
          <cell r="D247">
            <v>4208</v>
          </cell>
          <cell r="E247" t="str">
            <v>Yes</v>
          </cell>
          <cell r="F247" t="str">
            <v>Delta Container</v>
          </cell>
          <cell r="G247" t="str">
            <v>BU-253</v>
          </cell>
          <cell r="H247" t="str">
            <v>STOCKTON</v>
          </cell>
          <cell r="I247" t="str">
            <v>CCALIF</v>
          </cell>
          <cell r="J247" t="str">
            <v>CENTRAL CALIFORNIA DISTRICT</v>
          </cell>
          <cell r="K247" t="str">
            <v>WEST</v>
          </cell>
          <cell r="L247" t="str">
            <v>WEST REGION</v>
          </cell>
        </row>
        <row r="248">
          <cell r="A248">
            <v>209</v>
          </cell>
          <cell r="B248" t="str">
            <v>209-10-A-CA-1BO-050</v>
          </cell>
          <cell r="C248">
            <v>85</v>
          </cell>
          <cell r="D248">
            <v>4209</v>
          </cell>
          <cell r="F248" t="str">
            <v>Foothill L/F</v>
          </cell>
          <cell r="G248" t="str">
            <v>BU-253</v>
          </cell>
          <cell r="H248" t="str">
            <v>STOCKTON</v>
          </cell>
          <cell r="I248" t="str">
            <v>CCALIF</v>
          </cell>
          <cell r="J248" t="str">
            <v>CENTRAL CALIFORNIA DISTRICT</v>
          </cell>
          <cell r="K248" t="str">
            <v>WEST</v>
          </cell>
          <cell r="L248" t="str">
            <v>WEST REGION</v>
          </cell>
        </row>
        <row r="249">
          <cell r="A249">
            <v>210</v>
          </cell>
          <cell r="B249" t="str">
            <v>210-10-A-CA-13O-050</v>
          </cell>
          <cell r="C249">
            <v>86</v>
          </cell>
          <cell r="D249">
            <v>4210</v>
          </cell>
          <cell r="E249" t="str">
            <v>Yes</v>
          </cell>
          <cell r="F249" t="str">
            <v>AWS - Contra Costa County</v>
          </cell>
          <cell r="G249" t="str">
            <v>BU-250</v>
          </cell>
          <cell r="H249" t="str">
            <v>CONTRA COSTA COUNTY HAULING</v>
          </cell>
          <cell r="I249" t="str">
            <v>CCALIF</v>
          </cell>
          <cell r="J249" t="str">
            <v>CENTRAL CALIFORNIA DISTRICT</v>
          </cell>
          <cell r="K249" t="str">
            <v>WEST</v>
          </cell>
          <cell r="L249" t="str">
            <v>WEST REGION</v>
          </cell>
        </row>
        <row r="250">
          <cell r="A250">
            <v>211</v>
          </cell>
          <cell r="B250" t="str">
            <v>211-10-A-CA-13O-050</v>
          </cell>
          <cell r="C250">
            <v>87</v>
          </cell>
          <cell r="D250">
            <v>4211</v>
          </cell>
          <cell r="F250" t="str">
            <v>Contra Costa Transfer&amp;Recovery</v>
          </cell>
          <cell r="G250" t="str">
            <v>BU-251</v>
          </cell>
          <cell r="H250" t="str">
            <v>CONTRA COSTA COUNTY L/F &amp; T/S</v>
          </cell>
          <cell r="I250" t="str">
            <v>CCALIF</v>
          </cell>
          <cell r="J250" t="str">
            <v>CENTRAL CALIFORNIA DISTRICT</v>
          </cell>
          <cell r="K250" t="str">
            <v>WEST</v>
          </cell>
          <cell r="L250" t="str">
            <v>WEST REGION</v>
          </cell>
        </row>
        <row r="251">
          <cell r="A251">
            <v>212</v>
          </cell>
          <cell r="B251" t="str">
            <v>212-10-A-CA-3WO-050</v>
          </cell>
          <cell r="C251">
            <v>88</v>
          </cell>
          <cell r="D251">
            <v>4212</v>
          </cell>
          <cell r="F251" t="str">
            <v>Keller Canyon L/F</v>
          </cell>
          <cell r="G251" t="str">
            <v>BU-251</v>
          </cell>
          <cell r="H251" t="str">
            <v>CONTRA COSTA COUNTY L/F &amp; T/S</v>
          </cell>
          <cell r="I251" t="str">
            <v>CCALIF</v>
          </cell>
          <cell r="J251" t="str">
            <v>CENTRAL CALIFORNIA DISTRICT</v>
          </cell>
          <cell r="K251" t="str">
            <v>WEST</v>
          </cell>
          <cell r="L251" t="str">
            <v>WEST REGION</v>
          </cell>
        </row>
        <row r="252">
          <cell r="A252" t="str">
            <v>K66</v>
          </cell>
          <cell r="B252" t="str">
            <v>K66-10-A-IN-13O-050</v>
          </cell>
          <cell r="C252">
            <v>792</v>
          </cell>
          <cell r="D252">
            <v>4213</v>
          </cell>
          <cell r="F252" t="str">
            <v>Metropolitan Landfill</v>
          </cell>
          <cell r="G252" t="str">
            <v>BU-981</v>
          </cell>
          <cell r="H252" t="str">
            <v>NON-OP INDIANA</v>
          </cell>
          <cell r="I252" t="str">
            <v>INDIANA</v>
          </cell>
          <cell r="J252" t="str">
            <v>INDIANA DISTRICT</v>
          </cell>
          <cell r="K252" t="str">
            <v>MIDWEST</v>
          </cell>
          <cell r="L252" t="str">
            <v>MIDWEST REGION</v>
          </cell>
        </row>
        <row r="253">
          <cell r="A253" t="str">
            <v>K67</v>
          </cell>
          <cell r="B253" t="str">
            <v>K67-10-A-NY-3PO-050</v>
          </cell>
          <cell r="C253">
            <v>793</v>
          </cell>
          <cell r="D253">
            <v>4214</v>
          </cell>
          <cell r="F253" t="str">
            <v>Rotterdam</v>
          </cell>
          <cell r="G253" t="str">
            <v>BU-954</v>
          </cell>
          <cell r="H253" t="str">
            <v>NON-OP NEW ENGLAND</v>
          </cell>
          <cell r="I253" t="str">
            <v>NEWENG</v>
          </cell>
          <cell r="J253" t="str">
            <v>NEW ENGLAND DISTRICT</v>
          </cell>
          <cell r="K253" t="str">
            <v>EAST</v>
          </cell>
          <cell r="L253" t="str">
            <v>EAST REGION</v>
          </cell>
        </row>
        <row r="254">
          <cell r="A254" t="str">
            <v>L07</v>
          </cell>
          <cell r="B254" t="str">
            <v>L07-10-A-NY-D9O-050</v>
          </cell>
          <cell r="C254">
            <v>807</v>
          </cell>
          <cell r="D254">
            <v>4215</v>
          </cell>
          <cell r="F254" t="str">
            <v>Pine Avenue Landfill</v>
          </cell>
          <cell r="G254" t="str">
            <v>BU-191</v>
          </cell>
          <cell r="H254" t="str">
            <v>BUFFALO POST COLLECTION</v>
          </cell>
          <cell r="I254" t="str">
            <v>WPENN</v>
          </cell>
          <cell r="J254" t="str">
            <v>WESTERN PENNSYLVANIA DISTRICT</v>
          </cell>
          <cell r="K254" t="str">
            <v>EAST</v>
          </cell>
          <cell r="L254" t="str">
            <v>EAST REGION</v>
          </cell>
        </row>
        <row r="255">
          <cell r="A255" t="str">
            <v>L09</v>
          </cell>
          <cell r="B255" t="str">
            <v>L09-10-A-OH-F7O-050</v>
          </cell>
          <cell r="C255">
            <v>809</v>
          </cell>
          <cell r="D255">
            <v>4216</v>
          </cell>
          <cell r="F255" t="str">
            <v>CLD Landfill</v>
          </cell>
          <cell r="G255" t="str">
            <v>BU-183</v>
          </cell>
          <cell r="H255" t="str">
            <v>YOUNGSTOWN</v>
          </cell>
          <cell r="I255" t="str">
            <v>WPENN</v>
          </cell>
          <cell r="J255" t="str">
            <v>WESTERN PENNSYLVANIA DISTRICT</v>
          </cell>
          <cell r="K255" t="str">
            <v>EAST</v>
          </cell>
          <cell r="L255" t="str">
            <v>EAST REGION</v>
          </cell>
        </row>
        <row r="256">
          <cell r="A256" t="str">
            <v>L29</v>
          </cell>
          <cell r="B256" t="str">
            <v>L29-10-A-PR-5JO-050</v>
          </cell>
          <cell r="C256">
            <v>827</v>
          </cell>
          <cell r="D256">
            <v>4217</v>
          </cell>
          <cell r="F256" t="str">
            <v>Ponce Landfill</v>
          </cell>
          <cell r="G256" t="str">
            <v>BU-160</v>
          </cell>
          <cell r="H256" t="str">
            <v>PONCE</v>
          </cell>
          <cell r="I256" t="str">
            <v>PUERTORICO</v>
          </cell>
          <cell r="J256" t="str">
            <v>PUERTO RICO DISTRICT</v>
          </cell>
          <cell r="K256" t="str">
            <v>SOUTH</v>
          </cell>
          <cell r="L256" t="str">
            <v>SOUTH REGION</v>
          </cell>
        </row>
        <row r="257">
          <cell r="A257" t="str">
            <v>L30</v>
          </cell>
          <cell r="B257" t="str">
            <v>L30-10-A-PR-5JO-050</v>
          </cell>
          <cell r="C257">
            <v>828</v>
          </cell>
          <cell r="D257">
            <v>4218</v>
          </cell>
          <cell r="F257" t="str">
            <v>Salinas Landfill</v>
          </cell>
          <cell r="G257" t="str">
            <v>BU-160</v>
          </cell>
          <cell r="H257" t="str">
            <v>PONCE</v>
          </cell>
          <cell r="I257" t="str">
            <v>PUERTORICO</v>
          </cell>
          <cell r="J257" t="str">
            <v>PUERTO RICO DISTRICT</v>
          </cell>
          <cell r="K257" t="str">
            <v>SOUTH</v>
          </cell>
          <cell r="L257" t="str">
            <v>SOUTH REGION</v>
          </cell>
        </row>
        <row r="258">
          <cell r="A258" t="str">
            <v>L36</v>
          </cell>
          <cell r="B258" t="str">
            <v>L36-10-A-LA-8HO-050</v>
          </cell>
          <cell r="C258">
            <v>834</v>
          </cell>
          <cell r="D258">
            <v>4219</v>
          </cell>
          <cell r="F258" t="str">
            <v>North Baton Rouge Landfill</v>
          </cell>
          <cell r="G258" t="str">
            <v>BU-201</v>
          </cell>
          <cell r="H258" t="str">
            <v>BATON ROUGE</v>
          </cell>
          <cell r="I258" t="str">
            <v>GULFCOAST</v>
          </cell>
          <cell r="J258" t="str">
            <v>GULF COAST DISTRICT</v>
          </cell>
          <cell r="K258" t="str">
            <v>SOUTH</v>
          </cell>
          <cell r="L258" t="str">
            <v>SOUTH REGION</v>
          </cell>
        </row>
        <row r="259">
          <cell r="A259" t="str">
            <v>L44</v>
          </cell>
          <cell r="B259" t="str">
            <v>L44-10-A-MS-9BO-050</v>
          </cell>
          <cell r="C259">
            <v>841</v>
          </cell>
          <cell r="D259">
            <v>4220</v>
          </cell>
          <cell r="F259" t="str">
            <v>Desoto County Rubbish Pit</v>
          </cell>
          <cell r="G259" t="str">
            <v>BU-282</v>
          </cell>
          <cell r="H259" t="str">
            <v>MEMPHIS POST COLLECTION</v>
          </cell>
          <cell r="I259" t="str">
            <v>MISSVALLEY</v>
          </cell>
          <cell r="J259" t="str">
            <v>MISSISSIPPI VALLEY DISTRICT</v>
          </cell>
          <cell r="K259" t="str">
            <v>SOUTH</v>
          </cell>
          <cell r="L259" t="str">
            <v>SOUTH REGION</v>
          </cell>
        </row>
        <row r="260">
          <cell r="A260" t="str">
            <v>L48</v>
          </cell>
          <cell r="B260" t="str">
            <v>L48-10-A-TX-1TO-050</v>
          </cell>
          <cell r="C260">
            <v>845</v>
          </cell>
          <cell r="D260">
            <v>4221</v>
          </cell>
          <cell r="F260" t="str">
            <v>Victoria Landfill</v>
          </cell>
          <cell r="G260" t="str">
            <v>BU-057</v>
          </cell>
          <cell r="H260" t="str">
            <v>HOUSTON POST COLLECTION</v>
          </cell>
          <cell r="I260" t="str">
            <v>HOUSTON</v>
          </cell>
          <cell r="J260" t="str">
            <v>HOUSTON DISTRICT</v>
          </cell>
          <cell r="K260" t="str">
            <v>SOUTH</v>
          </cell>
          <cell r="L260" t="str">
            <v>SOUTH REGION</v>
          </cell>
        </row>
        <row r="261">
          <cell r="A261" t="str">
            <v>L50</v>
          </cell>
          <cell r="B261" t="str">
            <v>L50-10-A-TX-B2O-050</v>
          </cell>
          <cell r="C261">
            <v>847</v>
          </cell>
          <cell r="D261">
            <v>4222</v>
          </cell>
          <cell r="F261" t="str">
            <v>Mexia Landfill</v>
          </cell>
          <cell r="G261" t="str">
            <v>BU-280</v>
          </cell>
          <cell r="H261" t="str">
            <v>NE TEXAS POST COLLECTION</v>
          </cell>
          <cell r="I261" t="str">
            <v>ETEXAS</v>
          </cell>
          <cell r="J261" t="str">
            <v>EAST TEXAS DISTRICT</v>
          </cell>
          <cell r="K261" t="str">
            <v>SOUTH</v>
          </cell>
          <cell r="L261" t="str">
            <v>SOUTH REGION</v>
          </cell>
        </row>
        <row r="262">
          <cell r="A262">
            <v>223</v>
          </cell>
          <cell r="B262" t="str">
            <v>223-10-A-OH-5ZO-050</v>
          </cell>
          <cell r="C262">
            <v>89</v>
          </cell>
          <cell r="D262">
            <v>4223</v>
          </cell>
          <cell r="E262" t="str">
            <v>Yes</v>
          </cell>
          <cell r="F262" t="str">
            <v>AWS - Cleveland</v>
          </cell>
          <cell r="G262" t="str">
            <v>BU-076</v>
          </cell>
          <cell r="H262" t="str">
            <v>CLEVELAND</v>
          </cell>
          <cell r="I262" t="str">
            <v>OHIO</v>
          </cell>
          <cell r="J262" t="str">
            <v>OHIO DISTRICT</v>
          </cell>
          <cell r="K262" t="str">
            <v>EAST</v>
          </cell>
          <cell r="L262" t="str">
            <v>EAST REGION</v>
          </cell>
        </row>
        <row r="263">
          <cell r="A263">
            <v>224</v>
          </cell>
          <cell r="B263" t="str">
            <v>224-10-A-OH-5ZO-050</v>
          </cell>
          <cell r="C263">
            <v>90</v>
          </cell>
          <cell r="D263">
            <v>4224</v>
          </cell>
          <cell r="E263" t="str">
            <v>Yes</v>
          </cell>
          <cell r="F263" t="str">
            <v>AWS - Elyria</v>
          </cell>
          <cell r="G263" t="str">
            <v>BU-077</v>
          </cell>
          <cell r="H263" t="str">
            <v>ELYRIA</v>
          </cell>
          <cell r="I263" t="str">
            <v>OHIO</v>
          </cell>
          <cell r="J263" t="str">
            <v>OHIO DISTRICT</v>
          </cell>
          <cell r="K263" t="str">
            <v>EAST</v>
          </cell>
          <cell r="L263" t="str">
            <v>EAST REGION</v>
          </cell>
        </row>
        <row r="264">
          <cell r="A264" t="str">
            <v>L61</v>
          </cell>
          <cell r="B264" t="str">
            <v>L61-10-A-TX-1QO-050</v>
          </cell>
          <cell r="C264">
            <v>857</v>
          </cell>
          <cell r="D264">
            <v>4225</v>
          </cell>
          <cell r="F264" t="str">
            <v>Kerrville Landfill</v>
          </cell>
          <cell r="G264" t="str">
            <v>BU-025</v>
          </cell>
          <cell r="H264" t="str">
            <v>SAN ANTONIO</v>
          </cell>
          <cell r="I264" t="str">
            <v>SCTEXAS</v>
          </cell>
          <cell r="J264" t="str">
            <v>SOUTH CENTRAL TEXAS DISTRICT</v>
          </cell>
          <cell r="K264" t="str">
            <v>SOUTH</v>
          </cell>
          <cell r="L264" t="str">
            <v>SOUTH REGION</v>
          </cell>
        </row>
        <row r="265">
          <cell r="A265">
            <v>226</v>
          </cell>
          <cell r="B265" t="str">
            <v>226-10-A-OH-5ZO-050</v>
          </cell>
          <cell r="C265">
            <v>91</v>
          </cell>
          <cell r="D265">
            <v>4226</v>
          </cell>
          <cell r="E265" t="str">
            <v>Yes</v>
          </cell>
          <cell r="F265" t="str">
            <v>AWS - Mansfield</v>
          </cell>
          <cell r="G265" t="str">
            <v>BU-094</v>
          </cell>
          <cell r="H265" t="str">
            <v>CENTRAL OHIO</v>
          </cell>
          <cell r="I265" t="str">
            <v>OHIO</v>
          </cell>
          <cell r="J265" t="str">
            <v>OHIO DISTRICT</v>
          </cell>
          <cell r="K265" t="str">
            <v>EAST</v>
          </cell>
          <cell r="L265" t="str">
            <v>EAST REGION</v>
          </cell>
        </row>
        <row r="266">
          <cell r="A266" t="str">
            <v>L71</v>
          </cell>
          <cell r="B266" t="str">
            <v>L71-10-A-CA-5UO-050</v>
          </cell>
          <cell r="C266">
            <v>866</v>
          </cell>
          <cell r="D266">
            <v>4227</v>
          </cell>
          <cell r="F266" t="str">
            <v>Ox Mountain Landfill</v>
          </cell>
          <cell r="G266" t="str">
            <v>BU-244</v>
          </cell>
          <cell r="H266" t="str">
            <v>OX MOUNTAIN LANDFILL</v>
          </cell>
          <cell r="I266" t="str">
            <v>BAYAREA</v>
          </cell>
          <cell r="J266" t="str">
            <v>BAY AREA DISTRICT</v>
          </cell>
          <cell r="K266" t="str">
            <v>WEST</v>
          </cell>
          <cell r="L266" t="str">
            <v>WEST REGION</v>
          </cell>
        </row>
        <row r="267">
          <cell r="A267">
            <v>228</v>
          </cell>
          <cell r="B267" t="str">
            <v>228-10-A-MI-2DO-050</v>
          </cell>
          <cell r="C267">
            <v>92</v>
          </cell>
          <cell r="D267">
            <v>4228</v>
          </cell>
          <cell r="F267" t="str">
            <v>Rockwood Landfill</v>
          </cell>
          <cell r="G267" t="str">
            <v>BU-055</v>
          </cell>
          <cell r="H267" t="str">
            <v>EASTERN MICHIGAN LANDFILLS</v>
          </cell>
          <cell r="I267" t="str">
            <v>MICHIGAN</v>
          </cell>
          <cell r="J267" t="str">
            <v>MICHIGAN DISTRICT</v>
          </cell>
          <cell r="K267" t="str">
            <v>MIDWEST</v>
          </cell>
          <cell r="L267" t="str">
            <v>MIDWEST REGION</v>
          </cell>
        </row>
        <row r="268">
          <cell r="A268" t="str">
            <v>L82</v>
          </cell>
          <cell r="B268" t="str">
            <v>L82-10-A-IL-3PO-050</v>
          </cell>
          <cell r="C268">
            <v>875</v>
          </cell>
          <cell r="D268">
            <v>4229</v>
          </cell>
          <cell r="F268" t="str">
            <v>Spoon Ridge Landfill</v>
          </cell>
          <cell r="G268" t="str">
            <v>BU-975</v>
          </cell>
          <cell r="H268" t="str">
            <v>NON-OP WESTERN ILLINOIS/IOWA</v>
          </cell>
          <cell r="I268" t="str">
            <v>WILLINOIS</v>
          </cell>
          <cell r="J268" t="str">
            <v>WESTERN ILLINOIS DISTRICT</v>
          </cell>
          <cell r="K268" t="str">
            <v>MIDWEST</v>
          </cell>
          <cell r="L268" t="str">
            <v>MIDWEST REGION</v>
          </cell>
        </row>
        <row r="269">
          <cell r="A269" t="str">
            <v>L94</v>
          </cell>
          <cell r="B269" t="str">
            <v>L94-10-A-LA-8HO-050</v>
          </cell>
          <cell r="C269">
            <v>880</v>
          </cell>
          <cell r="D269">
            <v>4230</v>
          </cell>
          <cell r="F269" t="str">
            <v>Woolworth Solid Waste Landfill</v>
          </cell>
          <cell r="G269" t="str">
            <v>BU-281</v>
          </cell>
          <cell r="H269" t="str">
            <v>SHREVEPORT</v>
          </cell>
          <cell r="I269" t="str">
            <v>ETEXAS</v>
          </cell>
          <cell r="J269" t="str">
            <v>EAST TEXAS DISTRICT</v>
          </cell>
          <cell r="K269" t="str">
            <v>SOUTH</v>
          </cell>
          <cell r="L269" t="str">
            <v>SOUTH REGION</v>
          </cell>
        </row>
        <row r="270">
          <cell r="A270" t="str">
            <v>M09</v>
          </cell>
          <cell r="B270" t="str">
            <v>M09-10-A-PR-6AO-050</v>
          </cell>
          <cell r="C270">
            <v>885</v>
          </cell>
          <cell r="D270">
            <v>4231</v>
          </cell>
          <cell r="E270" t="str">
            <v>Yes</v>
          </cell>
          <cell r="F270" t="str">
            <v>Carolina Hauling</v>
          </cell>
          <cell r="G270" t="str">
            <v>BU-034</v>
          </cell>
          <cell r="H270" t="str">
            <v>SAN JUAN RESIDENTIAL</v>
          </cell>
          <cell r="I270" t="str">
            <v>PUERTORICO</v>
          </cell>
          <cell r="J270" t="str">
            <v>PUERTO RICO DISTRICT</v>
          </cell>
          <cell r="K270" t="str">
            <v>SOUTH</v>
          </cell>
          <cell r="L270" t="str">
            <v>SOUTH REGION</v>
          </cell>
        </row>
        <row r="271">
          <cell r="A271" t="str">
            <v>M29</v>
          </cell>
          <cell r="B271" t="str">
            <v>M29-10-A-WA-3PO-050</v>
          </cell>
          <cell r="C271">
            <v>886</v>
          </cell>
          <cell r="D271">
            <v>4232</v>
          </cell>
          <cell r="F271" t="str">
            <v>Bellingham Medical Waste</v>
          </cell>
          <cell r="G271" t="str">
            <v>BU-967</v>
          </cell>
          <cell r="H271" t="str">
            <v>NON-OP SEATTLE</v>
          </cell>
          <cell r="I271" t="str">
            <v>WASHINGTON</v>
          </cell>
          <cell r="J271" t="str">
            <v>WASHINGTON DISTRICT</v>
          </cell>
          <cell r="K271" t="str">
            <v>WEST</v>
          </cell>
          <cell r="L271" t="str">
            <v>WEST REGION</v>
          </cell>
        </row>
        <row r="272">
          <cell r="A272">
            <v>233</v>
          </cell>
          <cell r="B272" t="str">
            <v>233-10-A-UT-07O-050</v>
          </cell>
          <cell r="C272">
            <v>93</v>
          </cell>
          <cell r="D272">
            <v>4233</v>
          </cell>
          <cell r="E272" t="str">
            <v>Yes</v>
          </cell>
          <cell r="F272" t="str">
            <v>AWS - St. George</v>
          </cell>
          <cell r="G272" t="str">
            <v>BU-114</v>
          </cell>
          <cell r="H272" t="str">
            <v>WESTERN UTAH</v>
          </cell>
          <cell r="I272" t="str">
            <v>MOUNTAIN</v>
          </cell>
          <cell r="J272" t="str">
            <v>MOUNTAIN DISTRICT</v>
          </cell>
          <cell r="K272" t="str">
            <v>WEST</v>
          </cell>
          <cell r="L272" t="str">
            <v>WEST REGION</v>
          </cell>
        </row>
        <row r="273">
          <cell r="A273" t="str">
            <v>M36</v>
          </cell>
          <cell r="B273" t="str">
            <v>M36-10-A-OR-6QO-050</v>
          </cell>
          <cell r="C273">
            <v>887</v>
          </cell>
          <cell r="D273">
            <v>4234</v>
          </cell>
          <cell r="F273" t="str">
            <v>Bio-Med of Oregon, Inc</v>
          </cell>
          <cell r="G273" t="str">
            <v>BU-254</v>
          </cell>
          <cell r="H273" t="str">
            <v>ALBANY/CORVALIS</v>
          </cell>
          <cell r="I273" t="str">
            <v>ORIDMT</v>
          </cell>
          <cell r="J273" t="str">
            <v>OREGON-IDAHO-MONTANA DISTRICT</v>
          </cell>
          <cell r="K273" t="str">
            <v>WEST</v>
          </cell>
          <cell r="L273" t="str">
            <v>WEST REGION</v>
          </cell>
        </row>
        <row r="274">
          <cell r="A274">
            <v>235</v>
          </cell>
          <cell r="B274" t="str">
            <v>235-10-A-MI-20O-050</v>
          </cell>
          <cell r="C274">
            <v>94</v>
          </cell>
          <cell r="D274">
            <v>4235</v>
          </cell>
          <cell r="F274" t="str">
            <v>Manistee County L/F</v>
          </cell>
          <cell r="G274" t="str">
            <v>BU-084</v>
          </cell>
          <cell r="H274" t="str">
            <v>MANISTEE/PIERSON</v>
          </cell>
          <cell r="I274" t="str">
            <v>MICHIGAN</v>
          </cell>
          <cell r="J274" t="str">
            <v>MICHIGAN DISTRICT</v>
          </cell>
          <cell r="K274" t="str">
            <v>MIDWEST</v>
          </cell>
          <cell r="L274" t="str">
            <v>MIDWEST REGION</v>
          </cell>
        </row>
        <row r="275">
          <cell r="A275">
            <v>236</v>
          </cell>
          <cell r="B275" t="str">
            <v>236-10-A-MI-21O-050</v>
          </cell>
          <cell r="C275">
            <v>95</v>
          </cell>
          <cell r="D275">
            <v>4236</v>
          </cell>
          <cell r="F275" t="str">
            <v>Central Sanitary L/F</v>
          </cell>
          <cell r="G275" t="str">
            <v>BU-084</v>
          </cell>
          <cell r="H275" t="str">
            <v>MANISTEE/PIERSON</v>
          </cell>
          <cell r="I275" t="str">
            <v>MICHIGAN</v>
          </cell>
          <cell r="J275" t="str">
            <v>MICHIGAN DISTRICT</v>
          </cell>
          <cell r="K275" t="str">
            <v>MIDWEST</v>
          </cell>
          <cell r="L275" t="str">
            <v>MIDWEST REGION</v>
          </cell>
        </row>
        <row r="276">
          <cell r="A276">
            <v>237</v>
          </cell>
          <cell r="B276" t="str">
            <v>237-10-A-MI-15O-050</v>
          </cell>
          <cell r="C276">
            <v>96</v>
          </cell>
          <cell r="D276">
            <v>4237</v>
          </cell>
          <cell r="E276" t="str">
            <v>Yes</v>
          </cell>
          <cell r="F276" t="str">
            <v>AWS - Flint</v>
          </cell>
          <cell r="G276" t="str">
            <v>BU-222</v>
          </cell>
          <cell r="H276" t="str">
            <v>DETROIT NORTH</v>
          </cell>
          <cell r="I276" t="str">
            <v>MICHIGAN</v>
          </cell>
          <cell r="J276" t="str">
            <v>MICHIGAN DISTRICT</v>
          </cell>
          <cell r="K276" t="str">
            <v>MIDWEST</v>
          </cell>
          <cell r="L276" t="str">
            <v>MIDWEST REGION</v>
          </cell>
        </row>
        <row r="277">
          <cell r="A277">
            <v>238</v>
          </cell>
          <cell r="B277" t="str">
            <v>238-10-A-MI-16O-050</v>
          </cell>
          <cell r="C277">
            <v>97</v>
          </cell>
          <cell r="D277">
            <v>4238</v>
          </cell>
          <cell r="F277" t="str">
            <v>Citizens Disposal L/F</v>
          </cell>
          <cell r="G277" t="str">
            <v>BU-055</v>
          </cell>
          <cell r="H277" t="str">
            <v>EASTERN MICHIGAN LANDFILLS</v>
          </cell>
          <cell r="I277" t="str">
            <v>MICHIGAN</v>
          </cell>
          <cell r="J277" t="str">
            <v>MICHIGAN DISTRICT</v>
          </cell>
          <cell r="K277" t="str">
            <v>MIDWEST</v>
          </cell>
          <cell r="L277" t="str">
            <v>MIDWEST REGION</v>
          </cell>
        </row>
        <row r="278">
          <cell r="A278">
            <v>239</v>
          </cell>
          <cell r="B278" t="str">
            <v>239-10-A-MI-20O-050</v>
          </cell>
          <cell r="C278">
            <v>98</v>
          </cell>
          <cell r="D278">
            <v>4239</v>
          </cell>
          <cell r="E278" t="str">
            <v>Yes</v>
          </cell>
          <cell r="F278" t="str">
            <v>AWS - Manistee</v>
          </cell>
          <cell r="G278" t="str">
            <v>BU-084</v>
          </cell>
          <cell r="H278" t="str">
            <v>MANISTEE/PIERSON</v>
          </cell>
          <cell r="I278" t="str">
            <v>MICHIGAN</v>
          </cell>
          <cell r="J278" t="str">
            <v>MICHIGAN DISTRICT</v>
          </cell>
          <cell r="K278" t="str">
            <v>MIDWEST</v>
          </cell>
          <cell r="L278" t="str">
            <v>MIDWEST REGION</v>
          </cell>
        </row>
        <row r="279">
          <cell r="A279">
            <v>240</v>
          </cell>
          <cell r="B279" t="str">
            <v>240-10-A-MI-13O-050</v>
          </cell>
          <cell r="C279">
            <v>99</v>
          </cell>
          <cell r="D279">
            <v>4240</v>
          </cell>
          <cell r="E279" t="str">
            <v>Yes</v>
          </cell>
          <cell r="F279" t="str">
            <v>AWS - Jenison</v>
          </cell>
          <cell r="G279" t="str">
            <v>BU-082</v>
          </cell>
          <cell r="H279" t="str">
            <v>JENISON</v>
          </cell>
          <cell r="I279" t="str">
            <v>MICHIGAN</v>
          </cell>
          <cell r="J279" t="str">
            <v>MICHIGAN DISTRICT</v>
          </cell>
          <cell r="K279" t="str">
            <v>MIDWEST</v>
          </cell>
          <cell r="L279" t="str">
            <v>MIDWEST REGION</v>
          </cell>
        </row>
        <row r="280">
          <cell r="A280">
            <v>241</v>
          </cell>
          <cell r="B280" t="str">
            <v>241-10-A-MI-13O-050</v>
          </cell>
          <cell r="C280">
            <v>100</v>
          </cell>
          <cell r="D280">
            <v>4241</v>
          </cell>
          <cell r="E280" t="str">
            <v>Yes</v>
          </cell>
          <cell r="F280" t="str">
            <v>AWS - Detroit West</v>
          </cell>
          <cell r="G280" t="str">
            <v>BU-053</v>
          </cell>
          <cell r="H280" t="str">
            <v>DETROIT</v>
          </cell>
          <cell r="I280" t="str">
            <v>MICHIGAN</v>
          </cell>
          <cell r="J280" t="str">
            <v>MICHIGAN DISTRICT</v>
          </cell>
          <cell r="K280" t="str">
            <v>MIDWEST</v>
          </cell>
          <cell r="L280" t="str">
            <v>MIDWEST REGION</v>
          </cell>
        </row>
        <row r="281">
          <cell r="A281">
            <v>242</v>
          </cell>
          <cell r="B281" t="str">
            <v>242-10-A-MI-17O-050</v>
          </cell>
          <cell r="C281">
            <v>101</v>
          </cell>
          <cell r="D281">
            <v>4242</v>
          </cell>
          <cell r="F281" t="str">
            <v>Sauk Trail Hills Development</v>
          </cell>
          <cell r="G281" t="str">
            <v>BU-055</v>
          </cell>
          <cell r="H281" t="str">
            <v>EASTERN MICHIGAN LANDFILLS</v>
          </cell>
          <cell r="I281" t="str">
            <v>MICHIGAN</v>
          </cell>
          <cell r="J281" t="str">
            <v>MICHIGAN DISTRICT</v>
          </cell>
          <cell r="K281" t="str">
            <v>MIDWEST</v>
          </cell>
          <cell r="L281" t="str">
            <v>MIDWEST REGION</v>
          </cell>
        </row>
        <row r="282">
          <cell r="A282">
            <v>243</v>
          </cell>
          <cell r="B282" t="str">
            <v>243-10-A-MI-18O-050</v>
          </cell>
          <cell r="C282">
            <v>102</v>
          </cell>
          <cell r="D282">
            <v>4243</v>
          </cell>
          <cell r="F282" t="str">
            <v>Oakland Heights Development</v>
          </cell>
          <cell r="G282" t="str">
            <v>BU-055</v>
          </cell>
          <cell r="H282" t="str">
            <v>EASTERN MICHIGAN LANDFILLS</v>
          </cell>
          <cell r="I282" t="str">
            <v>MICHIGAN</v>
          </cell>
          <cell r="J282" t="str">
            <v>MICHIGAN DISTRICT</v>
          </cell>
          <cell r="K282" t="str">
            <v>MIDWEST</v>
          </cell>
          <cell r="L282" t="str">
            <v>MIDWEST REGION</v>
          </cell>
        </row>
        <row r="283">
          <cell r="A283" t="str">
            <v>N03</v>
          </cell>
          <cell r="B283" t="str">
            <v>N03-10-A-MA-8OO-050</v>
          </cell>
          <cell r="C283">
            <v>888</v>
          </cell>
          <cell r="D283">
            <v>4244</v>
          </cell>
          <cell r="F283" t="str">
            <v>Boston ABC</v>
          </cell>
          <cell r="G283" t="str">
            <v>BU-134</v>
          </cell>
          <cell r="H283" t="str">
            <v>FALL RIVER</v>
          </cell>
          <cell r="I283" t="str">
            <v>NEWENG</v>
          </cell>
          <cell r="J283" t="str">
            <v>NEW ENGLAND DISTRICT</v>
          </cell>
          <cell r="K283" t="str">
            <v>EAST</v>
          </cell>
          <cell r="L283" t="str">
            <v>EAST REGION</v>
          </cell>
        </row>
        <row r="284">
          <cell r="A284" t="str">
            <v>N19</v>
          </cell>
          <cell r="B284" t="str">
            <v>N19-10-A-PA-8AO-050</v>
          </cell>
          <cell r="C284">
            <v>889</v>
          </cell>
          <cell r="D284">
            <v>4245</v>
          </cell>
          <cell r="F284" t="str">
            <v>EPenn District</v>
          </cell>
          <cell r="G284" t="str">
            <v>BU-941</v>
          </cell>
          <cell r="H284" t="str">
            <v>NON-OP EASTERN PENNSYLVANIA</v>
          </cell>
          <cell r="I284" t="str">
            <v>EPENN</v>
          </cell>
          <cell r="J284" t="str">
            <v>EASTERN PENNSYLVANIA DISTRICT</v>
          </cell>
          <cell r="K284" t="str">
            <v>EAST</v>
          </cell>
          <cell r="L284" t="str">
            <v>EAST REGION</v>
          </cell>
        </row>
        <row r="285">
          <cell r="A285" t="str">
            <v>N22</v>
          </cell>
          <cell r="B285" t="str">
            <v>N22-10-A-PA-8AO-050</v>
          </cell>
          <cell r="C285">
            <v>890</v>
          </cell>
          <cell r="D285">
            <v>4246</v>
          </cell>
          <cell r="F285" t="str">
            <v>Western Penn District Office</v>
          </cell>
          <cell r="G285" t="str">
            <v>BU-978</v>
          </cell>
          <cell r="H285" t="str">
            <v>NON-OP WESTERN PENNSYLVANIA</v>
          </cell>
          <cell r="I285" t="str">
            <v>WPENN</v>
          </cell>
          <cell r="J285" t="str">
            <v>WESTERN PENNSYLVANIA DISTRICT</v>
          </cell>
          <cell r="K285" t="str">
            <v>EAST</v>
          </cell>
          <cell r="L285" t="str">
            <v>EAST REGION</v>
          </cell>
        </row>
        <row r="286">
          <cell r="A286">
            <v>247</v>
          </cell>
          <cell r="B286" t="str">
            <v>247-10-A-MI-74O-050</v>
          </cell>
          <cell r="C286">
            <v>103</v>
          </cell>
          <cell r="D286">
            <v>4247</v>
          </cell>
          <cell r="E286" t="str">
            <v>Yes</v>
          </cell>
          <cell r="F286" t="str">
            <v>AWS - Detroit</v>
          </cell>
          <cell r="G286" t="str">
            <v>BU-053</v>
          </cell>
          <cell r="H286" t="str">
            <v>DETROIT</v>
          </cell>
          <cell r="I286" t="str">
            <v>MICHIGAN</v>
          </cell>
          <cell r="J286" t="str">
            <v>MICHIGAN DISTRICT</v>
          </cell>
          <cell r="K286" t="str">
            <v>MIDWEST</v>
          </cell>
          <cell r="L286" t="str">
            <v>MIDWEST REGION</v>
          </cell>
        </row>
        <row r="287">
          <cell r="A287" t="str">
            <v>N31</v>
          </cell>
          <cell r="B287" t="str">
            <v>N31-10-A-MD-9BO-050</v>
          </cell>
          <cell r="C287">
            <v>891</v>
          </cell>
          <cell r="D287">
            <v>4248</v>
          </cell>
          <cell r="F287" t="str">
            <v>Baltimore ABC</v>
          </cell>
          <cell r="G287" t="str">
            <v>BU-206</v>
          </cell>
          <cell r="H287" t="str">
            <v>BALTIMORE</v>
          </cell>
          <cell r="I287" t="str">
            <v>CHESAPEAKE</v>
          </cell>
          <cell r="J287" t="str">
            <v>CHESAPEAKE DISTRICT</v>
          </cell>
          <cell r="K287" t="str">
            <v>EAST</v>
          </cell>
          <cell r="L287" t="str">
            <v>EAST REGION</v>
          </cell>
        </row>
        <row r="288">
          <cell r="A288">
            <v>249</v>
          </cell>
          <cell r="B288" t="str">
            <v>249-10-A-MI-1CO-050</v>
          </cell>
          <cell r="C288">
            <v>104</v>
          </cell>
          <cell r="D288">
            <v>4249</v>
          </cell>
          <cell r="E288" t="str">
            <v>Yes</v>
          </cell>
          <cell r="F288" t="str">
            <v>AWS - Kalamazoo</v>
          </cell>
          <cell r="G288" t="str">
            <v>BU-083</v>
          </cell>
          <cell r="H288" t="str">
            <v>KALAMAZOO</v>
          </cell>
          <cell r="I288" t="str">
            <v>MICHIGAN</v>
          </cell>
          <cell r="J288" t="str">
            <v>MICHIGAN DISTRICT</v>
          </cell>
          <cell r="K288" t="str">
            <v>MIDWEST</v>
          </cell>
          <cell r="L288" t="str">
            <v>MIDWEST REGION</v>
          </cell>
        </row>
        <row r="289">
          <cell r="A289" t="str">
            <v>N91</v>
          </cell>
          <cell r="B289" t="str">
            <v>N91-10-A-MN-3PO-050</v>
          </cell>
          <cell r="C289">
            <v>892</v>
          </cell>
          <cell r="D289">
            <v>4250</v>
          </cell>
          <cell r="F289" t="str">
            <v>Minnesota District</v>
          </cell>
          <cell r="G289" t="str">
            <v>BU-948</v>
          </cell>
          <cell r="H289" t="str">
            <v>NON-OP MINNESOTA</v>
          </cell>
          <cell r="I289" t="str">
            <v>MINNESOTA</v>
          </cell>
          <cell r="J289" t="str">
            <v>MINNESOTA DISTRICT</v>
          </cell>
          <cell r="K289" t="str">
            <v>MIDWEST</v>
          </cell>
          <cell r="L289" t="str">
            <v>MIDWEST REGION</v>
          </cell>
        </row>
        <row r="290">
          <cell r="A290" t="str">
            <v>R01</v>
          </cell>
          <cell r="B290" t="str">
            <v>R01-10-A-TX-8ZO-050</v>
          </cell>
          <cell r="C290">
            <v>1266</v>
          </cell>
          <cell r="D290">
            <v>4251</v>
          </cell>
          <cell r="F290" t="str">
            <v>Amarillo MRF</v>
          </cell>
          <cell r="G290" t="str">
            <v>BU-021</v>
          </cell>
          <cell r="H290" t="str">
            <v>WEST TEXAS</v>
          </cell>
          <cell r="I290" t="str">
            <v>DFW/WESTTX</v>
          </cell>
          <cell r="J290" t="str">
            <v>DFW/WEST TEXAS DISTIRCT</v>
          </cell>
          <cell r="K290" t="str">
            <v>SOUTH</v>
          </cell>
          <cell r="L290" t="str">
            <v>SOUTH REGION</v>
          </cell>
        </row>
        <row r="291">
          <cell r="A291" t="str">
            <v>R03</v>
          </cell>
          <cell r="B291" t="str">
            <v>R03-10-A-NH-3PO-050</v>
          </cell>
          <cell r="C291">
            <v>1267</v>
          </cell>
          <cell r="D291">
            <v>4252</v>
          </cell>
          <cell r="F291" t="str">
            <v>Hookset</v>
          </cell>
          <cell r="G291" t="str">
            <v>BU-141</v>
          </cell>
          <cell r="H291" t="str">
            <v>TYNGSBORO</v>
          </cell>
          <cell r="I291" t="str">
            <v>NEWENG</v>
          </cell>
          <cell r="J291" t="str">
            <v>NEW ENGLAND DISTRICT</v>
          </cell>
          <cell r="K291" t="str">
            <v>EAST</v>
          </cell>
          <cell r="L291" t="str">
            <v>EAST REGION</v>
          </cell>
        </row>
        <row r="292">
          <cell r="A292">
            <v>253</v>
          </cell>
          <cell r="B292" t="str">
            <v>253-10-A-MI-C1O-050</v>
          </cell>
          <cell r="C292">
            <v>105</v>
          </cell>
          <cell r="D292">
            <v>4253</v>
          </cell>
          <cell r="E292" t="str">
            <v>Yes</v>
          </cell>
          <cell r="F292" t="str">
            <v>AWS - Detroit North</v>
          </cell>
          <cell r="G292" t="str">
            <v>BU-222</v>
          </cell>
          <cell r="H292" t="str">
            <v>DETROIT NORTH</v>
          </cell>
          <cell r="I292" t="str">
            <v>MICHIGAN</v>
          </cell>
          <cell r="J292" t="str">
            <v>MICHIGAN DISTRICT</v>
          </cell>
          <cell r="K292" t="str">
            <v>MIDWEST</v>
          </cell>
          <cell r="L292" t="str">
            <v>MIDWEST REGION</v>
          </cell>
        </row>
        <row r="293">
          <cell r="A293" t="str">
            <v>R05</v>
          </cell>
          <cell r="B293" t="str">
            <v>R05-10-A-MD-9BO-050</v>
          </cell>
          <cell r="C293">
            <v>1268</v>
          </cell>
          <cell r="D293">
            <v>4254</v>
          </cell>
          <cell r="F293" t="str">
            <v>Elkridge</v>
          </cell>
          <cell r="G293" t="str">
            <v>BU-935</v>
          </cell>
          <cell r="H293" t="str">
            <v>NON-OP CHESAPEAKE</v>
          </cell>
          <cell r="I293" t="str">
            <v>CHESAPEAKE</v>
          </cell>
          <cell r="J293" t="str">
            <v>CHESAPEAKE DISTRICT</v>
          </cell>
          <cell r="K293" t="str">
            <v>EAST</v>
          </cell>
          <cell r="L293" t="str">
            <v>EAST REGION</v>
          </cell>
        </row>
        <row r="294">
          <cell r="A294" t="str">
            <v>R06</v>
          </cell>
          <cell r="B294" t="str">
            <v>R06-10-A-MS-8TO-050</v>
          </cell>
          <cell r="C294">
            <v>1269</v>
          </cell>
          <cell r="D294">
            <v>4255</v>
          </cell>
          <cell r="F294" t="str">
            <v>Hudson-Krohn</v>
          </cell>
          <cell r="G294" t="str">
            <v>BU-198</v>
          </cell>
          <cell r="H294" t="str">
            <v>MOBILE</v>
          </cell>
          <cell r="I294" t="str">
            <v>GULFCOAST</v>
          </cell>
          <cell r="J294" t="str">
            <v>GULF COAST DISTRICT</v>
          </cell>
          <cell r="K294" t="str">
            <v>SOUTH</v>
          </cell>
          <cell r="L294" t="str">
            <v>SOUTH REGION</v>
          </cell>
        </row>
        <row r="295">
          <cell r="A295" t="str">
            <v>R08</v>
          </cell>
          <cell r="B295" t="str">
            <v>R08-10-A-TX-8ZO-050</v>
          </cell>
          <cell r="C295">
            <v>1271</v>
          </cell>
          <cell r="D295">
            <v>4256</v>
          </cell>
          <cell r="F295" t="str">
            <v>Acco-Austin</v>
          </cell>
          <cell r="G295" t="str">
            <v>BU-023</v>
          </cell>
          <cell r="H295" t="str">
            <v>AUSTIN</v>
          </cell>
          <cell r="I295" t="str">
            <v>SCTEXAS</v>
          </cell>
          <cell r="J295" t="str">
            <v>SOUTH CENTRAL TEXAS DISTRICT</v>
          </cell>
          <cell r="K295" t="str">
            <v>SOUTH</v>
          </cell>
          <cell r="L295" t="str">
            <v>SOUTH REGION</v>
          </cell>
        </row>
        <row r="296">
          <cell r="A296" t="str">
            <v>R10</v>
          </cell>
          <cell r="B296" t="str">
            <v>R10-10-A-TX-8ZO-050</v>
          </cell>
          <cell r="C296">
            <v>1272</v>
          </cell>
          <cell r="D296">
            <v>4257</v>
          </cell>
          <cell r="F296" t="str">
            <v>Acco-San Antonio</v>
          </cell>
          <cell r="G296" t="str">
            <v>BU-025</v>
          </cell>
          <cell r="H296" t="str">
            <v>SAN ANTONIO</v>
          </cell>
          <cell r="I296" t="str">
            <v>SCTEXAS</v>
          </cell>
          <cell r="J296" t="str">
            <v>SOUTH CENTRAL TEXAS DISTRICT</v>
          </cell>
          <cell r="K296" t="str">
            <v>SOUTH</v>
          </cell>
          <cell r="L296" t="str">
            <v>SOUTH REGION</v>
          </cell>
        </row>
        <row r="297">
          <cell r="A297" t="str">
            <v>R14</v>
          </cell>
          <cell r="B297" t="str">
            <v>R14-10-A-LA-9BO-050</v>
          </cell>
          <cell r="C297">
            <v>1273</v>
          </cell>
          <cell r="D297">
            <v>4258</v>
          </cell>
          <cell r="F297" t="str">
            <v>Shreveport</v>
          </cell>
          <cell r="G297" t="str">
            <v>BU-281</v>
          </cell>
          <cell r="H297" t="str">
            <v>SHREVEPORT</v>
          </cell>
          <cell r="I297" t="str">
            <v>ETEXAS</v>
          </cell>
          <cell r="J297" t="str">
            <v>EAST TEXAS DISTRICT</v>
          </cell>
          <cell r="K297" t="str">
            <v>SOUTH</v>
          </cell>
          <cell r="L297" t="str">
            <v>SOUTH REGION</v>
          </cell>
        </row>
        <row r="298">
          <cell r="A298">
            <v>259</v>
          </cell>
          <cell r="B298" t="str">
            <v>259-10-A-MI-C1O-050</v>
          </cell>
          <cell r="C298">
            <v>106</v>
          </cell>
          <cell r="D298">
            <v>4259</v>
          </cell>
          <cell r="E298" t="str">
            <v>Yes</v>
          </cell>
          <cell r="F298" t="str">
            <v>AWS - Toledo</v>
          </cell>
          <cell r="G298" t="str">
            <v>BU-066</v>
          </cell>
          <cell r="H298" t="str">
            <v>TOLEDO</v>
          </cell>
          <cell r="I298" t="str">
            <v>OHIO</v>
          </cell>
          <cell r="J298" t="str">
            <v>OHIO DISTRICT</v>
          </cell>
          <cell r="K298" t="str">
            <v>EAST</v>
          </cell>
          <cell r="L298" t="str">
            <v>EAST REGION</v>
          </cell>
        </row>
        <row r="299">
          <cell r="A299">
            <v>260</v>
          </cell>
          <cell r="B299" t="str">
            <v>260-10-A-OH-9FO-050</v>
          </cell>
          <cell r="C299">
            <v>107</v>
          </cell>
          <cell r="D299">
            <v>4260</v>
          </cell>
          <cell r="E299" t="str">
            <v>Yes</v>
          </cell>
          <cell r="F299" t="str">
            <v>AWS - Dayton</v>
          </cell>
          <cell r="G299" t="str">
            <v>BU-089</v>
          </cell>
          <cell r="H299" t="str">
            <v>WESTERN OHIO</v>
          </cell>
          <cell r="I299" t="str">
            <v>OHIO</v>
          </cell>
          <cell r="J299" t="str">
            <v>OHIO DISTRICT</v>
          </cell>
          <cell r="K299" t="str">
            <v>EAST</v>
          </cell>
          <cell r="L299" t="str">
            <v>EAST REGION</v>
          </cell>
        </row>
        <row r="300">
          <cell r="A300">
            <v>261</v>
          </cell>
          <cell r="B300" t="str">
            <v>261-10-A-MI-D2O-050</v>
          </cell>
          <cell r="C300">
            <v>108</v>
          </cell>
          <cell r="D300">
            <v>4261</v>
          </cell>
          <cell r="E300" t="str">
            <v>Yes</v>
          </cell>
          <cell r="F300" t="str">
            <v>Resource Management Division</v>
          </cell>
          <cell r="G300" t="str">
            <v>BU-056</v>
          </cell>
          <cell r="H300" t="str">
            <v>ENVIRONMENTAL MANAGEMENT GROUP</v>
          </cell>
          <cell r="I300" t="str">
            <v>MICHIGAN</v>
          </cell>
          <cell r="J300" t="str">
            <v>MICHIGAN DISTRICT</v>
          </cell>
          <cell r="K300" t="str">
            <v>MIDWEST</v>
          </cell>
          <cell r="L300" t="str">
            <v>MIDWEST REGION</v>
          </cell>
        </row>
        <row r="301">
          <cell r="A301">
            <v>262</v>
          </cell>
          <cell r="B301" t="str">
            <v>262-10-A-OH-5ZO-050</v>
          </cell>
          <cell r="C301">
            <v>109</v>
          </cell>
          <cell r="D301">
            <v>4262</v>
          </cell>
          <cell r="E301" t="str">
            <v>Yes</v>
          </cell>
          <cell r="F301" t="str">
            <v>AWS - Youngstown</v>
          </cell>
          <cell r="G301" t="str">
            <v>BU-183</v>
          </cell>
          <cell r="H301" t="str">
            <v>YOUNGSTOWN</v>
          </cell>
          <cell r="I301" t="str">
            <v>WPENN</v>
          </cell>
          <cell r="J301" t="str">
            <v>WESTERN PENNSYLVANIA DISTRICT</v>
          </cell>
          <cell r="K301" t="str">
            <v>EAST</v>
          </cell>
          <cell r="L301" t="str">
            <v>EAST REGION</v>
          </cell>
        </row>
        <row r="302">
          <cell r="A302">
            <v>263</v>
          </cell>
          <cell r="B302" t="str">
            <v>263-10-A-OH-5ZO-050</v>
          </cell>
          <cell r="C302">
            <v>110</v>
          </cell>
          <cell r="D302">
            <v>4263</v>
          </cell>
          <cell r="E302" t="str">
            <v>Yes</v>
          </cell>
          <cell r="F302" t="str">
            <v>AWS - Sandusky</v>
          </cell>
          <cell r="G302" t="str">
            <v>BU-080</v>
          </cell>
          <cell r="H302" t="str">
            <v>SANDUSKY</v>
          </cell>
          <cell r="I302" t="str">
            <v>OHIO</v>
          </cell>
          <cell r="J302" t="str">
            <v>OHIO DISTRICT</v>
          </cell>
          <cell r="K302" t="str">
            <v>EAST</v>
          </cell>
          <cell r="L302" t="str">
            <v>EAST REGION</v>
          </cell>
        </row>
        <row r="303">
          <cell r="A303">
            <v>264</v>
          </cell>
          <cell r="B303" t="str">
            <v>264-10-A-PA-8AO-050</v>
          </cell>
          <cell r="C303">
            <v>111</v>
          </cell>
          <cell r="D303">
            <v>4264</v>
          </cell>
          <cell r="E303" t="str">
            <v>Yes</v>
          </cell>
          <cell r="F303" t="str">
            <v>AWS - Pittsburgh</v>
          </cell>
          <cell r="G303" t="str">
            <v>BU-166</v>
          </cell>
          <cell r="H303" t="str">
            <v>PITTSBURGH</v>
          </cell>
          <cell r="I303" t="str">
            <v>WPENN</v>
          </cell>
          <cell r="J303" t="str">
            <v>WESTERN PENNSYLVANIA DISTRICT</v>
          </cell>
          <cell r="K303" t="str">
            <v>EAST</v>
          </cell>
          <cell r="L303" t="str">
            <v>EAST REGION</v>
          </cell>
        </row>
        <row r="304">
          <cell r="A304" t="str">
            <v>R19</v>
          </cell>
          <cell r="B304" t="str">
            <v>R19-10-A-MA-8OO-050</v>
          </cell>
          <cell r="C304">
            <v>1274</v>
          </cell>
          <cell r="D304">
            <v>4265</v>
          </cell>
          <cell r="F304" t="str">
            <v>Brockton Recyclery</v>
          </cell>
          <cell r="G304" t="str">
            <v>BU-134</v>
          </cell>
          <cell r="H304" t="str">
            <v>FALL RIVER</v>
          </cell>
          <cell r="I304" t="str">
            <v>NEWENG</v>
          </cell>
          <cell r="J304" t="str">
            <v>NEW ENGLAND DISTRICT</v>
          </cell>
          <cell r="K304" t="str">
            <v>EAST</v>
          </cell>
          <cell r="L304" t="str">
            <v>EAST REGION</v>
          </cell>
        </row>
        <row r="305">
          <cell r="A305" t="str">
            <v>R24</v>
          </cell>
          <cell r="B305" t="str">
            <v>R24-10-A-OH-5ZO-050</v>
          </cell>
          <cell r="C305">
            <v>1275</v>
          </cell>
          <cell r="D305">
            <v>4266</v>
          </cell>
          <cell r="F305" t="str">
            <v>Lorin Cnty Resource Recovery</v>
          </cell>
          <cell r="G305" t="str">
            <v>BU-077</v>
          </cell>
          <cell r="H305" t="str">
            <v>ELYRIA</v>
          </cell>
          <cell r="I305" t="str">
            <v>OHIO</v>
          </cell>
          <cell r="J305" t="str">
            <v>OHIO DISTRICT</v>
          </cell>
          <cell r="K305" t="str">
            <v>EAST</v>
          </cell>
          <cell r="L305" t="str">
            <v>EAST REGION</v>
          </cell>
        </row>
        <row r="306">
          <cell r="A306" t="str">
            <v>R29</v>
          </cell>
          <cell r="B306" t="str">
            <v>R29-10-A-VA-9BO-050</v>
          </cell>
          <cell r="C306">
            <v>1276</v>
          </cell>
          <cell r="D306">
            <v>4267</v>
          </cell>
          <cell r="E306" t="str">
            <v>Yes</v>
          </cell>
          <cell r="F306" t="str">
            <v>AWS - Fredericksburg</v>
          </cell>
          <cell r="G306" t="str">
            <v>BU-209</v>
          </cell>
          <cell r="H306" t="str">
            <v>NORTHERN VIRGINIA</v>
          </cell>
          <cell r="I306" t="str">
            <v>CHESAPEAKE</v>
          </cell>
          <cell r="J306" t="str">
            <v>CHESAPEAKE DISTRICT</v>
          </cell>
          <cell r="K306" t="str">
            <v>EAST</v>
          </cell>
          <cell r="L306" t="str">
            <v>EAST REGION</v>
          </cell>
        </row>
        <row r="307">
          <cell r="A307" t="str">
            <v>R30</v>
          </cell>
          <cell r="B307" t="str">
            <v>R30-10-A-GA-3PO-050</v>
          </cell>
          <cell r="C307">
            <v>1277</v>
          </cell>
          <cell r="D307">
            <v>4268</v>
          </cell>
          <cell r="F307" t="str">
            <v>Atlanta AW  RST Recyclery</v>
          </cell>
          <cell r="G307" t="str">
            <v>BU-931</v>
          </cell>
          <cell r="H307" t="str">
            <v>NON-OP ATLANTA</v>
          </cell>
          <cell r="I307" t="str">
            <v>GEORGIA</v>
          </cell>
          <cell r="J307" t="str">
            <v>GEORGIA DISTRICT</v>
          </cell>
          <cell r="K307" t="str">
            <v>SOUTH</v>
          </cell>
          <cell r="L307" t="str">
            <v>SOUTH REGION</v>
          </cell>
        </row>
        <row r="308">
          <cell r="A308" t="str">
            <v>R33</v>
          </cell>
          <cell r="B308" t="str">
            <v>R33-10-A-FL-C1O-050</v>
          </cell>
          <cell r="C308">
            <v>1278</v>
          </cell>
          <cell r="D308">
            <v>4269</v>
          </cell>
          <cell r="F308" t="str">
            <v>Pensacola Recycling</v>
          </cell>
          <cell r="G308" t="str">
            <v>BU-200</v>
          </cell>
          <cell r="H308" t="str">
            <v>PENSACOLA</v>
          </cell>
          <cell r="I308" t="str">
            <v>GULFCOAST</v>
          </cell>
          <cell r="J308" t="str">
            <v>GULF COAST DISTRICT</v>
          </cell>
          <cell r="K308" t="str">
            <v>SOUTH</v>
          </cell>
          <cell r="L308" t="str">
            <v>SOUTH REGION</v>
          </cell>
        </row>
        <row r="309">
          <cell r="A309">
            <v>270</v>
          </cell>
          <cell r="B309" t="str">
            <v>270-10-A-MI-13O-050</v>
          </cell>
          <cell r="C309">
            <v>112</v>
          </cell>
          <cell r="D309">
            <v>4270</v>
          </cell>
          <cell r="E309" t="str">
            <v>Yes</v>
          </cell>
          <cell r="F309" t="str">
            <v>AWS - Adrian</v>
          </cell>
          <cell r="G309" t="str">
            <v>BU-053</v>
          </cell>
          <cell r="H309" t="str">
            <v>DETROIT</v>
          </cell>
          <cell r="I309" t="str">
            <v>MICHIGAN</v>
          </cell>
          <cell r="J309" t="str">
            <v>MICHIGAN DISTRICT</v>
          </cell>
          <cell r="K309" t="str">
            <v>MIDWEST</v>
          </cell>
          <cell r="L309" t="str">
            <v>MIDWEST REGION</v>
          </cell>
        </row>
        <row r="310">
          <cell r="A310">
            <v>271</v>
          </cell>
          <cell r="B310" t="str">
            <v>271-10-A-IN-8WO-050</v>
          </cell>
          <cell r="C310">
            <v>113</v>
          </cell>
          <cell r="D310">
            <v>4271</v>
          </cell>
          <cell r="E310" t="str">
            <v>Yes</v>
          </cell>
          <cell r="F310" t="str">
            <v>AWS - Elkhart</v>
          </cell>
          <cell r="G310" t="str">
            <v>BU-071</v>
          </cell>
          <cell r="H310" t="str">
            <v>CENTRAL / NE INDIANA</v>
          </cell>
          <cell r="I310" t="str">
            <v>INDIANA</v>
          </cell>
          <cell r="J310" t="str">
            <v>INDIANA DISTRICT</v>
          </cell>
          <cell r="K310" t="str">
            <v>MIDWEST</v>
          </cell>
          <cell r="L310" t="str">
            <v>MIDWEST REGION</v>
          </cell>
        </row>
        <row r="311">
          <cell r="A311" t="str">
            <v>R34</v>
          </cell>
          <cell r="B311" t="str">
            <v>R34-10-A-NC-9BO-050</v>
          </cell>
          <cell r="C311">
            <v>1279</v>
          </cell>
          <cell r="D311">
            <v>4272</v>
          </cell>
          <cell r="F311" t="str">
            <v>Raleigh Recyclery</v>
          </cell>
          <cell r="G311" t="str">
            <v>BU-157</v>
          </cell>
          <cell r="H311" t="str">
            <v>RALEIGH / DURHAM</v>
          </cell>
          <cell r="I311" t="str">
            <v>CAROLINAS</v>
          </cell>
          <cell r="J311" t="str">
            <v>CAROLINAS DISTRICT</v>
          </cell>
          <cell r="K311" t="str">
            <v>EAST</v>
          </cell>
          <cell r="L311" t="str">
            <v>EAST REGION</v>
          </cell>
        </row>
        <row r="312">
          <cell r="A312">
            <v>273</v>
          </cell>
          <cell r="B312" t="str">
            <v>273-10-A-NY-5NO-050</v>
          </cell>
          <cell r="C312">
            <v>114</v>
          </cell>
          <cell r="D312">
            <v>4273</v>
          </cell>
          <cell r="E312" t="str">
            <v>Yes</v>
          </cell>
          <cell r="F312" t="str">
            <v>AWS - Brooklyn</v>
          </cell>
          <cell r="G312" t="str">
            <v>BU-162</v>
          </cell>
          <cell r="H312" t="str">
            <v>BRONX</v>
          </cell>
          <cell r="I312" t="str">
            <v>NEW YORK</v>
          </cell>
          <cell r="J312" t="str">
            <v>NEW YORK DISTRICT</v>
          </cell>
          <cell r="K312" t="str">
            <v>EAST</v>
          </cell>
          <cell r="L312" t="str">
            <v>EAST REGION</v>
          </cell>
        </row>
        <row r="313">
          <cell r="A313">
            <v>275</v>
          </cell>
          <cell r="B313" t="str">
            <v>275-10-A-NY-3XO-050</v>
          </cell>
          <cell r="C313">
            <v>116</v>
          </cell>
          <cell r="D313">
            <v>4275</v>
          </cell>
          <cell r="E313" t="str">
            <v>Yes</v>
          </cell>
          <cell r="F313" t="str">
            <v>Allied Waste of New York</v>
          </cell>
          <cell r="G313" t="str">
            <v>BU-957</v>
          </cell>
          <cell r="H313" t="str">
            <v>NON-OP NEW YORK CITY METRO</v>
          </cell>
          <cell r="I313" t="str">
            <v>NEW YORK</v>
          </cell>
          <cell r="J313" t="str">
            <v>NEW YORK DISTRICT</v>
          </cell>
          <cell r="K313" t="str">
            <v>EAST</v>
          </cell>
          <cell r="L313" t="str">
            <v>EAST REGION</v>
          </cell>
        </row>
        <row r="314">
          <cell r="A314" t="str">
            <v>R40</v>
          </cell>
          <cell r="B314" t="str">
            <v>R40-10-A-TX-8ZO-050</v>
          </cell>
          <cell r="C314">
            <v>1282</v>
          </cell>
          <cell r="D314">
            <v>4276</v>
          </cell>
          <cell r="F314" t="str">
            <v>Houston Resource Renewal Ctr</v>
          </cell>
          <cell r="G314" t="str">
            <v>BU-057</v>
          </cell>
          <cell r="H314" t="str">
            <v>HOUSTON POST COLLECTION</v>
          </cell>
          <cell r="I314" t="str">
            <v>HOUSTON</v>
          </cell>
          <cell r="J314" t="str">
            <v>HOUSTON DISTRICT</v>
          </cell>
          <cell r="K314" t="str">
            <v>SOUTH</v>
          </cell>
          <cell r="L314" t="str">
            <v>SOUTH REGION</v>
          </cell>
        </row>
        <row r="315">
          <cell r="A315" t="str">
            <v>R43</v>
          </cell>
          <cell r="B315" t="str">
            <v>R43-10-A-UT-3PO-050</v>
          </cell>
          <cell r="C315">
            <v>1283</v>
          </cell>
          <cell r="D315">
            <v>4277</v>
          </cell>
          <cell r="F315" t="str">
            <v>Fibres-Salt Lake</v>
          </cell>
          <cell r="G315" t="str">
            <v>BU-115</v>
          </cell>
          <cell r="H315" t="str">
            <v>SALT LAKE CITY / UTAH COUNTY</v>
          </cell>
          <cell r="I315" t="str">
            <v>MOUNTAIN</v>
          </cell>
          <cell r="J315" t="str">
            <v>MOUNTAIN DISTRICT</v>
          </cell>
          <cell r="K315" t="str">
            <v>WEST</v>
          </cell>
          <cell r="L315" t="str">
            <v>WEST REGION</v>
          </cell>
        </row>
        <row r="316">
          <cell r="A316" t="str">
            <v>R45</v>
          </cell>
          <cell r="B316" t="str">
            <v>R45-10-A-CA-5UO-050</v>
          </cell>
          <cell r="C316">
            <v>1284</v>
          </cell>
          <cell r="D316">
            <v>4278</v>
          </cell>
          <cell r="F316" t="str">
            <v>The Recyclery at Newby Island</v>
          </cell>
          <cell r="G316" t="str">
            <v>BU-247</v>
          </cell>
          <cell r="H316" t="str">
            <v>NEWBY ISLAND RECYCLERY</v>
          </cell>
          <cell r="I316" t="str">
            <v>BAYAREA</v>
          </cell>
          <cell r="J316" t="str">
            <v>BAY AREA DISTRICT</v>
          </cell>
          <cell r="K316" t="str">
            <v>WEST</v>
          </cell>
          <cell r="L316" t="str">
            <v>WEST REGION</v>
          </cell>
        </row>
        <row r="317">
          <cell r="A317" t="str">
            <v>R47</v>
          </cell>
          <cell r="B317" t="str">
            <v>R47-10-A-MN-C1O-050</v>
          </cell>
          <cell r="C317">
            <v>1285</v>
          </cell>
          <cell r="D317">
            <v>4280</v>
          </cell>
          <cell r="F317" t="str">
            <v>Inver Grove Recyclery</v>
          </cell>
          <cell r="G317" t="str">
            <v>BU-045</v>
          </cell>
          <cell r="H317" t="str">
            <v>TWIN CITIES POST COLLECTIONS</v>
          </cell>
          <cell r="I317" t="str">
            <v>MINNESOTA</v>
          </cell>
          <cell r="J317" t="str">
            <v>MINNESOTA DISTRICT</v>
          </cell>
          <cell r="K317" t="str">
            <v>MIDWEST</v>
          </cell>
          <cell r="L317" t="str">
            <v>MIDWEST REGION</v>
          </cell>
        </row>
        <row r="318">
          <cell r="A318" t="str">
            <v>R48</v>
          </cell>
          <cell r="B318" t="str">
            <v>R48-10-A-MN-3PO-050</v>
          </cell>
          <cell r="C318">
            <v>1286</v>
          </cell>
          <cell r="D318">
            <v>4281</v>
          </cell>
          <cell r="F318" t="str">
            <v>Minneapolis Recyclery</v>
          </cell>
          <cell r="G318" t="str">
            <v>BU-045</v>
          </cell>
          <cell r="H318" t="str">
            <v>TWIN CITIES POST COLLECTIONS</v>
          </cell>
          <cell r="I318" t="str">
            <v>MINNESOTA</v>
          </cell>
          <cell r="J318" t="str">
            <v>MINNESOTA DISTRICT</v>
          </cell>
          <cell r="K318" t="str">
            <v>MIDWEST</v>
          </cell>
          <cell r="L318" t="str">
            <v>MIDWEST REGION</v>
          </cell>
        </row>
        <row r="319">
          <cell r="A319" t="str">
            <v>R56</v>
          </cell>
          <cell r="B319" t="str">
            <v>R56-10-A-AL-9BO-050</v>
          </cell>
          <cell r="C319">
            <v>1287</v>
          </cell>
          <cell r="D319">
            <v>4282</v>
          </cell>
          <cell r="F319" t="str">
            <v>Huntsville Recyclery</v>
          </cell>
          <cell r="G319" t="str">
            <v>BU-005</v>
          </cell>
          <cell r="H319" t="str">
            <v>HUNTSVILLE</v>
          </cell>
          <cell r="I319" t="str">
            <v>GEORGIA</v>
          </cell>
          <cell r="J319" t="str">
            <v>GEORGIA DISTRICT</v>
          </cell>
          <cell r="K319" t="str">
            <v>SOUTH</v>
          </cell>
          <cell r="L319" t="str">
            <v>SOUTH REGION</v>
          </cell>
        </row>
        <row r="320">
          <cell r="A320" t="str">
            <v>R60</v>
          </cell>
          <cell r="B320" t="str">
            <v>R60-10-A-MT-C1O-050</v>
          </cell>
          <cell r="C320">
            <v>1288</v>
          </cell>
          <cell r="D320">
            <v>4283</v>
          </cell>
          <cell r="F320" t="str">
            <v>Missoula Recycling</v>
          </cell>
          <cell r="G320" t="str">
            <v>BU-112</v>
          </cell>
          <cell r="H320" t="str">
            <v>MONTANA</v>
          </cell>
          <cell r="I320" t="str">
            <v>ORIDMT</v>
          </cell>
          <cell r="J320" t="str">
            <v>OREGON-IDAHO-MONTANA DISTRICT</v>
          </cell>
          <cell r="K320" t="str">
            <v>WEST</v>
          </cell>
          <cell r="L320" t="str">
            <v>WEST REGION</v>
          </cell>
        </row>
        <row r="321">
          <cell r="A321">
            <v>287</v>
          </cell>
          <cell r="B321" t="str">
            <v>287-10-A-CT-3CO-050</v>
          </cell>
          <cell r="C321">
            <v>121</v>
          </cell>
          <cell r="D321">
            <v>4287</v>
          </cell>
          <cell r="E321" t="str">
            <v>Yes</v>
          </cell>
          <cell r="F321" t="str">
            <v>McCauley</v>
          </cell>
          <cell r="G321" t="str">
            <v>BU-958</v>
          </cell>
          <cell r="H321" t="str">
            <v>NON-OP EASTERN NEWYORK</v>
          </cell>
          <cell r="I321" t="str">
            <v>NEW YORK</v>
          </cell>
          <cell r="J321" t="str">
            <v>NEW YORK DISTRICT</v>
          </cell>
          <cell r="K321" t="str">
            <v>EAST</v>
          </cell>
          <cell r="L321" t="str">
            <v>EAST REGION</v>
          </cell>
        </row>
        <row r="322">
          <cell r="A322" t="str">
            <v>R62</v>
          </cell>
          <cell r="B322" t="str">
            <v>R62-10-A-MT-C1O-050</v>
          </cell>
          <cell r="C322">
            <v>1289</v>
          </cell>
          <cell r="D322">
            <v>4288</v>
          </cell>
          <cell r="F322" t="str">
            <v>Billings Recycle Now</v>
          </cell>
          <cell r="G322" t="str">
            <v>BU-112</v>
          </cell>
          <cell r="H322" t="str">
            <v>MONTANA</v>
          </cell>
          <cell r="I322" t="str">
            <v>ORIDMT</v>
          </cell>
          <cell r="J322" t="str">
            <v>OREGON-IDAHO-MONTANA DISTRICT</v>
          </cell>
          <cell r="K322" t="str">
            <v>WEST</v>
          </cell>
          <cell r="L322" t="str">
            <v>WEST REGION</v>
          </cell>
        </row>
        <row r="323">
          <cell r="A323" t="str">
            <v>R66</v>
          </cell>
          <cell r="B323" t="str">
            <v>R66-10-A-NJ-4BO-050</v>
          </cell>
          <cell r="C323">
            <v>1291</v>
          </cell>
          <cell r="D323">
            <v>4290</v>
          </cell>
          <cell r="F323" t="str">
            <v>Garden State Recycling</v>
          </cell>
          <cell r="G323" t="str">
            <v>BU-120</v>
          </cell>
          <cell r="H323" t="str">
            <v>PHILADELPHIA</v>
          </cell>
          <cell r="I323" t="str">
            <v>EPENN</v>
          </cell>
          <cell r="J323" t="str">
            <v>EASTERN PENNSYLVANIA DISTRICT</v>
          </cell>
          <cell r="K323" t="str">
            <v>EAST</v>
          </cell>
          <cell r="L323" t="str">
            <v>EAST REGION</v>
          </cell>
        </row>
        <row r="324">
          <cell r="A324" t="str">
            <v>R68</v>
          </cell>
          <cell r="B324" t="str">
            <v>R68-10-A-IL-C1O-050</v>
          </cell>
          <cell r="C324">
            <v>1293</v>
          </cell>
          <cell r="D324">
            <v>4291</v>
          </cell>
          <cell r="F324" t="str">
            <v>Elk Grove Recycling</v>
          </cell>
          <cell r="G324" t="str">
            <v>BU-040</v>
          </cell>
          <cell r="H324" t="str">
            <v>MELROSE PARK</v>
          </cell>
          <cell r="I324" t="str">
            <v>CHICAGO</v>
          </cell>
          <cell r="J324" t="str">
            <v>CHICAGO DISTRICT</v>
          </cell>
          <cell r="K324" t="str">
            <v>MIDWEST</v>
          </cell>
          <cell r="L324" t="str">
            <v>MIDWEST REGION</v>
          </cell>
        </row>
        <row r="325">
          <cell r="A325">
            <v>292</v>
          </cell>
          <cell r="B325" t="str">
            <v>292-10-A-NY-05O-050</v>
          </cell>
          <cell r="C325">
            <v>123</v>
          </cell>
          <cell r="D325">
            <v>4292</v>
          </cell>
          <cell r="F325" t="str">
            <v>Watertown L/F</v>
          </cell>
          <cell r="G325" t="str">
            <v>BU-958</v>
          </cell>
          <cell r="H325" t="str">
            <v>NON-OP EASTERN NEWYORK</v>
          </cell>
          <cell r="I325" t="str">
            <v>NEW YORK</v>
          </cell>
          <cell r="J325" t="str">
            <v>NEW YORK DISTRICT</v>
          </cell>
          <cell r="K325" t="str">
            <v>EAST</v>
          </cell>
          <cell r="L325" t="str">
            <v>EAST REGION</v>
          </cell>
        </row>
        <row r="326">
          <cell r="A326" t="str">
            <v>R69</v>
          </cell>
          <cell r="B326" t="str">
            <v>R69-10-A-OR-4VO-050</v>
          </cell>
          <cell r="C326">
            <v>1294</v>
          </cell>
          <cell r="D326">
            <v>4294</v>
          </cell>
          <cell r="F326" t="str">
            <v>Source Recycling, Inc</v>
          </cell>
          <cell r="G326" t="str">
            <v>BU-254</v>
          </cell>
          <cell r="H326" t="str">
            <v>ALBANY/CORVALIS</v>
          </cell>
          <cell r="I326" t="str">
            <v>ORIDMT</v>
          </cell>
          <cell r="J326" t="str">
            <v>OREGON-IDAHO-MONTANA DISTRICT</v>
          </cell>
          <cell r="K326" t="str">
            <v>WEST</v>
          </cell>
          <cell r="L326" t="str">
            <v>WEST REGION</v>
          </cell>
        </row>
        <row r="327">
          <cell r="A327" t="str">
            <v>R70</v>
          </cell>
          <cell r="B327" t="str">
            <v>R70-10-A-OR-4PO-050</v>
          </cell>
          <cell r="C327">
            <v>1295</v>
          </cell>
          <cell r="D327">
            <v>4295</v>
          </cell>
          <cell r="F327" t="str">
            <v>Willamette Resources, Inc</v>
          </cell>
          <cell r="G327" t="str">
            <v>BU-256</v>
          </cell>
          <cell r="H327" t="str">
            <v>OREGON METRO</v>
          </cell>
          <cell r="I327" t="str">
            <v>ORIDMT</v>
          </cell>
          <cell r="J327" t="str">
            <v>OREGON-IDAHO-MONTANA DISTRICT</v>
          </cell>
          <cell r="K327" t="str">
            <v>WEST</v>
          </cell>
          <cell r="L327" t="str">
            <v>WEST REGION</v>
          </cell>
        </row>
        <row r="328">
          <cell r="A328" t="str">
            <v>R71</v>
          </cell>
          <cell r="B328" t="str">
            <v>R71-10-A-OR-4TO-050</v>
          </cell>
          <cell r="C328">
            <v>1296</v>
          </cell>
          <cell r="D328">
            <v>4296</v>
          </cell>
          <cell r="F328" t="str">
            <v>Valley Landfills MRF</v>
          </cell>
          <cell r="G328" t="str">
            <v>BU-261</v>
          </cell>
          <cell r="H328" t="str">
            <v>WOODBURN/SALEM</v>
          </cell>
          <cell r="I328" t="str">
            <v>ORIDMT</v>
          </cell>
          <cell r="J328" t="str">
            <v>OREGON-IDAHO-MONTANA DISTRICT</v>
          </cell>
          <cell r="K328" t="str">
            <v>WEST</v>
          </cell>
          <cell r="L328" t="str">
            <v>WEST REGION</v>
          </cell>
        </row>
        <row r="329">
          <cell r="A329" t="str">
            <v>R73</v>
          </cell>
          <cell r="B329" t="str">
            <v>R73-10-A-OH-13O-050</v>
          </cell>
          <cell r="C329">
            <v>1297</v>
          </cell>
          <cell r="D329">
            <v>4297</v>
          </cell>
          <cell r="F329" t="str">
            <v>Mansfield Superior Transcycler</v>
          </cell>
          <cell r="G329" t="str">
            <v>BU-094</v>
          </cell>
          <cell r="H329" t="str">
            <v>CENTRAL OHIO</v>
          </cell>
          <cell r="I329" t="str">
            <v>OHIO</v>
          </cell>
          <cell r="J329" t="str">
            <v>OHIO DISTRICT</v>
          </cell>
          <cell r="K329" t="str">
            <v>EAST</v>
          </cell>
          <cell r="L329" t="str">
            <v>EAST REGION</v>
          </cell>
        </row>
        <row r="330">
          <cell r="A330">
            <v>299</v>
          </cell>
          <cell r="B330" t="str">
            <v>299-10-A-IL-2KO-050</v>
          </cell>
          <cell r="C330">
            <v>126</v>
          </cell>
          <cell r="D330">
            <v>4299</v>
          </cell>
          <cell r="F330" t="str">
            <v>Litchfield-Hillsboro L/F</v>
          </cell>
          <cell r="G330" t="str">
            <v>BU-110</v>
          </cell>
          <cell r="H330" t="str">
            <v>EDWARDSVILLE/STL POST COLLLECT</v>
          </cell>
          <cell r="I330" t="str">
            <v>STL METRO</v>
          </cell>
          <cell r="J330" t="str">
            <v>ST LOUIS METRO DISTRICT</v>
          </cell>
          <cell r="K330" t="str">
            <v>MIDWEST</v>
          </cell>
          <cell r="L330" t="str">
            <v>MIDWEST REGION</v>
          </cell>
        </row>
        <row r="331">
          <cell r="A331">
            <v>300</v>
          </cell>
          <cell r="B331" t="str">
            <v>300-10-A-IL-2LO-050</v>
          </cell>
          <cell r="C331">
            <v>127</v>
          </cell>
          <cell r="D331">
            <v>4300</v>
          </cell>
          <cell r="E331" t="str">
            <v>Yes</v>
          </cell>
          <cell r="F331" t="str">
            <v>AWS - Greenville</v>
          </cell>
          <cell r="G331" t="str">
            <v>BU-110</v>
          </cell>
          <cell r="H331" t="str">
            <v>EDWARDSVILLE/STL POST COLLLECT</v>
          </cell>
          <cell r="I331" t="str">
            <v>STL METRO</v>
          </cell>
          <cell r="J331" t="str">
            <v>ST LOUIS METRO DISTRICT</v>
          </cell>
          <cell r="K331" t="str">
            <v>MIDWEST</v>
          </cell>
          <cell r="L331" t="str">
            <v>MIDWEST REGION</v>
          </cell>
        </row>
        <row r="332">
          <cell r="A332" t="str">
            <v>R74</v>
          </cell>
          <cell r="B332" t="str">
            <v>R74-10-A-OK-13O-050</v>
          </cell>
          <cell r="C332">
            <v>1298</v>
          </cell>
          <cell r="D332">
            <v>4301</v>
          </cell>
          <cell r="F332" t="str">
            <v>Oklahoma City MRF</v>
          </cell>
          <cell r="G332" t="str">
            <v>BU-019</v>
          </cell>
          <cell r="H332" t="str">
            <v>OKLAHOMA CITY</v>
          </cell>
          <cell r="I332" t="str">
            <v>W MO/OK</v>
          </cell>
          <cell r="J332" t="str">
            <v>W MISSOURI/OKLAHOMA DISTRICT</v>
          </cell>
          <cell r="K332" t="str">
            <v>MIDWEST</v>
          </cell>
          <cell r="L332" t="str">
            <v>MIDWEST REGION</v>
          </cell>
        </row>
        <row r="333">
          <cell r="A333">
            <v>302</v>
          </cell>
          <cell r="B333" t="str">
            <v>302-10-A-IL-9IO-050</v>
          </cell>
          <cell r="C333">
            <v>128</v>
          </cell>
          <cell r="D333">
            <v>4302</v>
          </cell>
          <cell r="F333" t="str">
            <v>Saline County L/F</v>
          </cell>
          <cell r="G333" t="str">
            <v>BU-105</v>
          </cell>
          <cell r="H333" t="str">
            <v>EVANSVILLE</v>
          </cell>
          <cell r="I333" t="str">
            <v>KENTUCKYTN</v>
          </cell>
          <cell r="J333" t="str">
            <v>KENTUCKY-TENNESSEE DISTRICT</v>
          </cell>
          <cell r="K333" t="str">
            <v>MIDWEST</v>
          </cell>
          <cell r="L333" t="str">
            <v>MIDWEST REGION</v>
          </cell>
        </row>
        <row r="334">
          <cell r="A334">
            <v>303</v>
          </cell>
          <cell r="B334" t="str">
            <v>303-10-A-IL-2NO-050</v>
          </cell>
          <cell r="C334">
            <v>129</v>
          </cell>
          <cell r="D334">
            <v>4303</v>
          </cell>
          <cell r="F334" t="str">
            <v>McCook Transfer Station</v>
          </cell>
          <cell r="G334" t="str">
            <v>BU-215</v>
          </cell>
          <cell r="H334" t="str">
            <v>CHICAGO TRANSFER STATIONS</v>
          </cell>
          <cell r="I334" t="str">
            <v>CHICAGO</v>
          </cell>
          <cell r="J334" t="str">
            <v>CHICAGO DISTRICT</v>
          </cell>
          <cell r="K334" t="str">
            <v>MIDWEST</v>
          </cell>
          <cell r="L334" t="str">
            <v>MIDWEST REGION</v>
          </cell>
        </row>
        <row r="335">
          <cell r="A335">
            <v>304</v>
          </cell>
          <cell r="B335" t="str">
            <v>304-10-A-IL-2PO-050</v>
          </cell>
          <cell r="C335">
            <v>130</v>
          </cell>
          <cell r="D335">
            <v>4304</v>
          </cell>
          <cell r="F335" t="str">
            <v>Calumet Transfer</v>
          </cell>
          <cell r="G335" t="str">
            <v>BU-215</v>
          </cell>
          <cell r="H335" t="str">
            <v>CHICAGO TRANSFER STATIONS</v>
          </cell>
          <cell r="I335" t="str">
            <v>CHICAGO</v>
          </cell>
          <cell r="J335" t="str">
            <v>CHICAGO DISTRICT</v>
          </cell>
          <cell r="K335" t="str">
            <v>MIDWEST</v>
          </cell>
          <cell r="L335" t="str">
            <v>MIDWEST REGION</v>
          </cell>
        </row>
        <row r="336">
          <cell r="A336" t="str">
            <v>R75</v>
          </cell>
          <cell r="B336" t="str">
            <v>R75-10-A-CA-07O-050</v>
          </cell>
          <cell r="C336">
            <v>1299</v>
          </cell>
          <cell r="D336">
            <v>4305</v>
          </cell>
          <cell r="F336" t="str">
            <v>Valley Environmental MRF</v>
          </cell>
          <cell r="G336" t="str">
            <v>BU-243</v>
          </cell>
          <cell r="H336" t="str">
            <v>YUMA / IMPERIAL COUNTY</v>
          </cell>
          <cell r="I336" t="str">
            <v>SOCAL</v>
          </cell>
          <cell r="J336" t="str">
            <v>SOUTHERN CALIFORNIA DISTRICT</v>
          </cell>
          <cell r="K336" t="str">
            <v>WEST</v>
          </cell>
          <cell r="L336" t="str">
            <v>WEST REGION</v>
          </cell>
        </row>
        <row r="337">
          <cell r="A337" t="str">
            <v>R76</v>
          </cell>
          <cell r="B337" t="str">
            <v>R76-10-A-MO-06O-050</v>
          </cell>
          <cell r="C337">
            <v>1300</v>
          </cell>
          <cell r="D337">
            <v>4306</v>
          </cell>
          <cell r="F337" t="str">
            <v>Cape Girardeau MRF</v>
          </cell>
          <cell r="G337" t="str">
            <v>BU-106</v>
          </cell>
          <cell r="H337" t="str">
            <v>SOUTHEAST MISSOURI</v>
          </cell>
          <cell r="I337" t="str">
            <v>STL METRO</v>
          </cell>
          <cell r="J337" t="str">
            <v>ST LOUIS METRO DISTRICT</v>
          </cell>
          <cell r="K337" t="str">
            <v>MIDWEST</v>
          </cell>
          <cell r="L337" t="str">
            <v>MIDWEST REGION</v>
          </cell>
        </row>
        <row r="338">
          <cell r="A338" t="str">
            <v>R77</v>
          </cell>
          <cell r="B338" t="str">
            <v>R77-10-A-IA-9BO-050</v>
          </cell>
          <cell r="C338">
            <v>1301</v>
          </cell>
          <cell r="D338">
            <v>4307</v>
          </cell>
          <cell r="F338" t="str">
            <v>AW  of Dubuque MRF</v>
          </cell>
          <cell r="G338" t="str">
            <v>BU-049</v>
          </cell>
          <cell r="H338" t="str">
            <v>DUBUQUE</v>
          </cell>
          <cell r="I338" t="str">
            <v>WILLINOIS</v>
          </cell>
          <cell r="J338" t="str">
            <v>WESTERN ILLINOIS DISTRICT</v>
          </cell>
          <cell r="K338" t="str">
            <v>MIDWEST</v>
          </cell>
          <cell r="L338" t="str">
            <v>MIDWEST REGION</v>
          </cell>
        </row>
        <row r="339">
          <cell r="A339" t="str">
            <v>R79</v>
          </cell>
          <cell r="B339" t="str">
            <v>R79-10-A-IL-1FO-050</v>
          </cell>
          <cell r="C339">
            <v>1302</v>
          </cell>
          <cell r="D339">
            <v>4308</v>
          </cell>
          <cell r="F339" t="str">
            <v>Tri-State MRF</v>
          </cell>
          <cell r="G339" t="str">
            <v>BU-937</v>
          </cell>
          <cell r="H339" t="str">
            <v>NON-OP CHICAGO SUBURBAN</v>
          </cell>
          <cell r="I339" t="str">
            <v>CHICAGO</v>
          </cell>
          <cell r="J339" t="str">
            <v>CHICAGO DISTRICT</v>
          </cell>
          <cell r="K339" t="str">
            <v>MIDWEST</v>
          </cell>
          <cell r="L339" t="str">
            <v>MIDWEST REGION</v>
          </cell>
        </row>
        <row r="340">
          <cell r="A340" t="str">
            <v>R81</v>
          </cell>
          <cell r="B340" t="str">
            <v>R81-10-A-WV-3PO-050</v>
          </cell>
          <cell r="C340">
            <v>1303</v>
          </cell>
          <cell r="D340">
            <v>4311</v>
          </cell>
          <cell r="F340" t="str">
            <v>Fairmont MRF</v>
          </cell>
          <cell r="G340" t="str">
            <v>BU-978</v>
          </cell>
          <cell r="H340" t="str">
            <v>NON-OP WESTERN PENNSYLVANIA</v>
          </cell>
          <cell r="I340" t="str">
            <v>WPENN</v>
          </cell>
          <cell r="J340" t="str">
            <v>WESTERN PENNSYLVANIA DISTRICT</v>
          </cell>
          <cell r="K340" t="str">
            <v>EAST</v>
          </cell>
          <cell r="L340" t="str">
            <v>EAST REGION</v>
          </cell>
        </row>
        <row r="341">
          <cell r="A341" t="str">
            <v>R82</v>
          </cell>
          <cell r="B341" t="str">
            <v>R82-10-A-TX-13O-050</v>
          </cell>
          <cell r="C341">
            <v>1304</v>
          </cell>
          <cell r="D341">
            <v>4312</v>
          </cell>
          <cell r="F341" t="str">
            <v>Dallas MRF</v>
          </cell>
          <cell r="G341" t="str">
            <v>BU-014</v>
          </cell>
          <cell r="H341" t="str">
            <v>S. DALLAS / ITASCA</v>
          </cell>
          <cell r="I341" t="str">
            <v>DFW/WESTTX</v>
          </cell>
          <cell r="J341" t="str">
            <v>DFW/WEST TEXAS DISTIRCT</v>
          </cell>
          <cell r="K341" t="str">
            <v>SOUTH</v>
          </cell>
          <cell r="L341" t="str">
            <v>SOUTH REGION</v>
          </cell>
        </row>
        <row r="342">
          <cell r="A342" t="str">
            <v>R83</v>
          </cell>
          <cell r="B342" t="str">
            <v>R83-10-A-TX-13O-050</v>
          </cell>
          <cell r="C342">
            <v>1305</v>
          </cell>
          <cell r="D342">
            <v>4313</v>
          </cell>
          <cell r="F342" t="str">
            <v>Fort Worth MRF</v>
          </cell>
          <cell r="G342" t="str">
            <v>BU-014</v>
          </cell>
          <cell r="H342" t="str">
            <v>S. DALLAS / ITASCA</v>
          </cell>
          <cell r="I342" t="str">
            <v>DFW/WESTTX</v>
          </cell>
          <cell r="J342" t="str">
            <v>DFW/WEST TEXAS DISTIRCT</v>
          </cell>
          <cell r="K342" t="str">
            <v>SOUTH</v>
          </cell>
          <cell r="L342" t="str">
            <v>SOUTH REGION</v>
          </cell>
        </row>
        <row r="343">
          <cell r="A343" t="str">
            <v>R84</v>
          </cell>
          <cell r="B343" t="str">
            <v>R84-10-A-TX-13O-050</v>
          </cell>
          <cell r="C343">
            <v>1306</v>
          </cell>
          <cell r="D343">
            <v>4314</v>
          </cell>
          <cell r="F343" t="str">
            <v>Plano MRF</v>
          </cell>
          <cell r="G343" t="str">
            <v>BU-016</v>
          </cell>
          <cell r="H343" t="str">
            <v>NORTH DALLAS</v>
          </cell>
          <cell r="I343" t="str">
            <v>DFW/WESTTX</v>
          </cell>
          <cell r="J343" t="str">
            <v>DFW/WEST TEXAS DISTIRCT</v>
          </cell>
          <cell r="K343" t="str">
            <v>SOUTH</v>
          </cell>
          <cell r="L343" t="str">
            <v>SOUTH REGION</v>
          </cell>
        </row>
        <row r="344">
          <cell r="A344" t="str">
            <v>R86</v>
          </cell>
          <cell r="B344" t="str">
            <v>R86-10-A-IL-07O-050</v>
          </cell>
          <cell r="C344">
            <v>1308</v>
          </cell>
          <cell r="D344">
            <v>4315</v>
          </cell>
          <cell r="F344" t="str">
            <v>New Age Recycling</v>
          </cell>
          <cell r="G344" t="str">
            <v>BU-029</v>
          </cell>
          <cell r="H344" t="str">
            <v>DANVILLE</v>
          </cell>
          <cell r="I344" t="str">
            <v>INDIANA</v>
          </cell>
          <cell r="J344" t="str">
            <v>INDIANA DISTRICT</v>
          </cell>
          <cell r="K344" t="str">
            <v>MIDWEST</v>
          </cell>
          <cell r="L344" t="str">
            <v>MIDWEST REGION</v>
          </cell>
        </row>
        <row r="345">
          <cell r="A345" t="str">
            <v>R91</v>
          </cell>
          <cell r="B345" t="str">
            <v>R91-10-A-LA-9BO-050</v>
          </cell>
          <cell r="C345">
            <v>1313</v>
          </cell>
          <cell r="D345">
            <v>4316</v>
          </cell>
          <cell r="F345" t="str">
            <v>Baton Rouge MRF</v>
          </cell>
          <cell r="G345" t="str">
            <v>BU-201</v>
          </cell>
          <cell r="H345" t="str">
            <v>BATON ROUGE</v>
          </cell>
          <cell r="I345" t="str">
            <v>GULFCOAST</v>
          </cell>
          <cell r="J345" t="str">
            <v>GULF COAST DISTRICT</v>
          </cell>
          <cell r="K345" t="str">
            <v>SOUTH</v>
          </cell>
          <cell r="L345" t="str">
            <v>SOUTH REGION</v>
          </cell>
        </row>
        <row r="346">
          <cell r="A346" t="str">
            <v>R92</v>
          </cell>
          <cell r="B346" t="str">
            <v>R92-10-A-LA-9BO-050</v>
          </cell>
          <cell r="C346">
            <v>1314</v>
          </cell>
          <cell r="D346">
            <v>4317</v>
          </cell>
          <cell r="F346" t="str">
            <v>New Orleans MRF</v>
          </cell>
          <cell r="G346" t="str">
            <v>BU-202</v>
          </cell>
          <cell r="H346" t="str">
            <v>NEW ORLEANS</v>
          </cell>
          <cell r="I346" t="str">
            <v>GULFCOAST</v>
          </cell>
          <cell r="J346" t="str">
            <v>GULF COAST DISTRICT</v>
          </cell>
          <cell r="K346" t="str">
            <v>SOUTH</v>
          </cell>
          <cell r="L346" t="str">
            <v>SOUTH REGION</v>
          </cell>
        </row>
        <row r="347">
          <cell r="A347">
            <v>318</v>
          </cell>
          <cell r="B347" t="str">
            <v>318-10-A-PA-8AO-050</v>
          </cell>
          <cell r="C347">
            <v>133</v>
          </cell>
          <cell r="D347">
            <v>4318</v>
          </cell>
          <cell r="E347" t="str">
            <v>Yes</v>
          </cell>
          <cell r="F347" t="str">
            <v>AWS - Schuylkill Valley</v>
          </cell>
          <cell r="G347" t="str">
            <v>BU-119</v>
          </cell>
          <cell r="H347" t="str">
            <v>CONESTOGA</v>
          </cell>
          <cell r="I347" t="str">
            <v>EPENN</v>
          </cell>
          <cell r="J347" t="str">
            <v>EASTERN PENNSYLVANIA DISTRICT</v>
          </cell>
          <cell r="K347" t="str">
            <v>EAST</v>
          </cell>
          <cell r="L347" t="str">
            <v>EAST REGION</v>
          </cell>
        </row>
        <row r="348">
          <cell r="A348">
            <v>319</v>
          </cell>
          <cell r="B348" t="str">
            <v>319-10-A-PA-8AO-050</v>
          </cell>
          <cell r="C348">
            <v>134</v>
          </cell>
          <cell r="D348">
            <v>4319</v>
          </cell>
          <cell r="E348" t="str">
            <v>Yes</v>
          </cell>
          <cell r="F348" t="str">
            <v>AWS - Brandywine</v>
          </cell>
          <cell r="G348" t="str">
            <v>BU-117</v>
          </cell>
          <cell r="H348" t="str">
            <v>BRANDYWINE</v>
          </cell>
          <cell r="I348" t="str">
            <v>EPENN</v>
          </cell>
          <cell r="J348" t="str">
            <v>EASTERN PENNSYLVANIA DISTRICT</v>
          </cell>
          <cell r="K348" t="str">
            <v>EAST</v>
          </cell>
          <cell r="L348" t="str">
            <v>EAST REGION</v>
          </cell>
        </row>
        <row r="349">
          <cell r="A349">
            <v>320</v>
          </cell>
          <cell r="B349" t="str">
            <v>320-10-A-PA-8AO-050</v>
          </cell>
          <cell r="C349">
            <v>135</v>
          </cell>
          <cell r="D349">
            <v>4320</v>
          </cell>
          <cell r="E349" t="str">
            <v>Yes</v>
          </cell>
          <cell r="F349" t="str">
            <v>AWS - Bucks-Mont</v>
          </cell>
          <cell r="G349" t="str">
            <v>BU-118</v>
          </cell>
          <cell r="H349" t="str">
            <v>BUCKS-MONT</v>
          </cell>
          <cell r="I349" t="str">
            <v>EPENN</v>
          </cell>
          <cell r="J349" t="str">
            <v>EASTERN PENNSYLVANIA DISTRICT</v>
          </cell>
          <cell r="K349" t="str">
            <v>EAST</v>
          </cell>
          <cell r="L349" t="str">
            <v>EAST REGION</v>
          </cell>
        </row>
        <row r="350">
          <cell r="A350">
            <v>321</v>
          </cell>
          <cell r="B350" t="str">
            <v>321-10-A-DE-9BO-050</v>
          </cell>
          <cell r="C350">
            <v>136</v>
          </cell>
          <cell r="D350">
            <v>4321</v>
          </cell>
          <cell r="E350" t="str">
            <v>Yes</v>
          </cell>
          <cell r="F350" t="str">
            <v>AWS - Delaware</v>
          </cell>
          <cell r="G350" t="str">
            <v>BU-207</v>
          </cell>
          <cell r="H350" t="str">
            <v>DELAWARE</v>
          </cell>
          <cell r="I350" t="str">
            <v>EPENN</v>
          </cell>
          <cell r="J350" t="str">
            <v>EASTERN PENNSYLVANIA DISTRICT</v>
          </cell>
          <cell r="K350" t="str">
            <v>EAST</v>
          </cell>
          <cell r="L350" t="str">
            <v>EAST REGION</v>
          </cell>
        </row>
        <row r="351">
          <cell r="A351" t="str">
            <v>R95</v>
          </cell>
          <cell r="B351" t="str">
            <v>R95-10-A-IL-07O-050</v>
          </cell>
          <cell r="C351">
            <v>1315</v>
          </cell>
          <cell r="D351">
            <v>4322</v>
          </cell>
          <cell r="F351" t="str">
            <v>Planet Recovery MRF</v>
          </cell>
          <cell r="G351" t="str">
            <v>BU-215</v>
          </cell>
          <cell r="H351" t="str">
            <v>CHICAGO TRANSFER STATIONS</v>
          </cell>
          <cell r="I351" t="str">
            <v>CHICAGO</v>
          </cell>
          <cell r="J351" t="str">
            <v>CHICAGO DISTRICT</v>
          </cell>
          <cell r="K351" t="str">
            <v>MIDWEST</v>
          </cell>
          <cell r="L351" t="str">
            <v>MIDWEST REGION</v>
          </cell>
        </row>
        <row r="352">
          <cell r="A352">
            <v>323</v>
          </cell>
          <cell r="B352" t="str">
            <v>323-10-A-PA-8AO-050</v>
          </cell>
          <cell r="C352">
            <v>137</v>
          </cell>
          <cell r="D352">
            <v>4323</v>
          </cell>
          <cell r="E352" t="str">
            <v>Yes</v>
          </cell>
          <cell r="F352" t="str">
            <v>AWS - Philadelphia</v>
          </cell>
          <cell r="G352" t="str">
            <v>BU-120</v>
          </cell>
          <cell r="H352" t="str">
            <v>PHILADELPHIA</v>
          </cell>
          <cell r="I352" t="str">
            <v>EPENN</v>
          </cell>
          <cell r="J352" t="str">
            <v>EASTERN PENNSYLVANIA DISTRICT</v>
          </cell>
          <cell r="K352" t="str">
            <v>EAST</v>
          </cell>
          <cell r="L352" t="str">
            <v>EAST REGION</v>
          </cell>
        </row>
        <row r="353">
          <cell r="A353">
            <v>324</v>
          </cell>
          <cell r="B353" t="str">
            <v>324-10-A-PA-8AO-050</v>
          </cell>
          <cell r="C353">
            <v>138</v>
          </cell>
          <cell r="D353">
            <v>4324</v>
          </cell>
          <cell r="E353" t="str">
            <v>Yes</v>
          </cell>
          <cell r="F353" t="str">
            <v>AWS - Valley Forge</v>
          </cell>
          <cell r="G353" t="str">
            <v>BU-122</v>
          </cell>
          <cell r="H353" t="str">
            <v>VALLEY FORGE</v>
          </cell>
          <cell r="I353" t="str">
            <v>EPENN</v>
          </cell>
          <cell r="J353" t="str">
            <v>EASTERN PENNSYLVANIA DISTRICT</v>
          </cell>
          <cell r="K353" t="str">
            <v>EAST</v>
          </cell>
          <cell r="L353" t="str">
            <v>EAST REGION</v>
          </cell>
        </row>
        <row r="354">
          <cell r="A354" t="str">
            <v>R96</v>
          </cell>
          <cell r="B354" t="str">
            <v>R96-10-A-IL-2ZO-050</v>
          </cell>
          <cell r="C354">
            <v>1316</v>
          </cell>
          <cell r="D354">
            <v>4325</v>
          </cell>
          <cell r="F354" t="str">
            <v>Shred All MRF</v>
          </cell>
          <cell r="G354" t="str">
            <v>BU-215</v>
          </cell>
          <cell r="H354" t="str">
            <v>CHICAGO TRANSFER STATIONS</v>
          </cell>
          <cell r="I354" t="str">
            <v>CHICAGO</v>
          </cell>
          <cell r="J354" t="str">
            <v>CHICAGO DISTRICT</v>
          </cell>
          <cell r="K354" t="str">
            <v>MIDWEST</v>
          </cell>
          <cell r="L354" t="str">
            <v>MIDWEST REGION</v>
          </cell>
        </row>
        <row r="355">
          <cell r="A355" t="str">
            <v>R97</v>
          </cell>
          <cell r="B355" t="str">
            <v>R97-10-A-IL-1WO-050</v>
          </cell>
          <cell r="C355">
            <v>1317</v>
          </cell>
          <cell r="D355">
            <v>4326</v>
          </cell>
          <cell r="F355" t="str">
            <v>Loop MRF - Laflin</v>
          </cell>
          <cell r="G355" t="str">
            <v>BU-215</v>
          </cell>
          <cell r="H355" t="str">
            <v>CHICAGO TRANSFER STATIONS</v>
          </cell>
          <cell r="I355" t="str">
            <v>CHICAGO</v>
          </cell>
          <cell r="J355" t="str">
            <v>CHICAGO DISTRICT</v>
          </cell>
          <cell r="K355" t="str">
            <v>MIDWEST</v>
          </cell>
          <cell r="L355" t="str">
            <v>MIDWEST REGION</v>
          </cell>
        </row>
        <row r="356">
          <cell r="A356" t="str">
            <v>R98</v>
          </cell>
          <cell r="B356" t="str">
            <v>R98-10-A-IL-1WO-050</v>
          </cell>
          <cell r="C356">
            <v>1318</v>
          </cell>
          <cell r="D356">
            <v>4327</v>
          </cell>
          <cell r="F356" t="str">
            <v>Loop MRF - 64th Street</v>
          </cell>
          <cell r="G356" t="str">
            <v>BU-215</v>
          </cell>
          <cell r="H356" t="str">
            <v>CHICAGO TRANSFER STATIONS</v>
          </cell>
          <cell r="I356" t="str">
            <v>CHICAGO</v>
          </cell>
          <cell r="J356" t="str">
            <v>CHICAGO DISTRICT</v>
          </cell>
          <cell r="K356" t="str">
            <v>MIDWEST</v>
          </cell>
          <cell r="L356" t="str">
            <v>MIDWEST REGION</v>
          </cell>
        </row>
        <row r="357">
          <cell r="A357" t="str">
            <v>R99</v>
          </cell>
          <cell r="B357" t="str">
            <v>R99-10-A-MI-13O-050</v>
          </cell>
          <cell r="C357">
            <v>1319</v>
          </cell>
          <cell r="D357">
            <v>4328</v>
          </cell>
          <cell r="F357" t="str">
            <v>Community Recycling Services</v>
          </cell>
          <cell r="G357" t="str">
            <v>BU-086</v>
          </cell>
          <cell r="H357" t="str">
            <v>MUSKEGAN</v>
          </cell>
          <cell r="I357" t="str">
            <v>MICHIGAN</v>
          </cell>
          <cell r="J357" t="str">
            <v>MICHIGAN DISTRICT</v>
          </cell>
          <cell r="K357" t="str">
            <v>MIDWEST</v>
          </cell>
          <cell r="L357" t="str">
            <v>MIDWEST REGION</v>
          </cell>
        </row>
        <row r="358">
          <cell r="A358" t="str">
            <v>T02</v>
          </cell>
          <cell r="B358" t="str">
            <v>T02-10-A-MA-8RO-050</v>
          </cell>
          <cell r="C358">
            <v>1320</v>
          </cell>
          <cell r="D358">
            <v>4331</v>
          </cell>
          <cell r="F358" t="str">
            <v>Oak Bluff/Tisbury</v>
          </cell>
          <cell r="G358" t="str">
            <v>BU-132</v>
          </cell>
          <cell r="H358" t="str">
            <v>CAPE COD</v>
          </cell>
          <cell r="I358" t="str">
            <v>NEWENG</v>
          </cell>
          <cell r="J358" t="str">
            <v>NEW ENGLAND DISTRICT</v>
          </cell>
          <cell r="K358" t="str">
            <v>EAST</v>
          </cell>
          <cell r="L358" t="str">
            <v>EAST REGION</v>
          </cell>
        </row>
        <row r="359">
          <cell r="A359" t="str">
            <v>T03</v>
          </cell>
          <cell r="B359" t="str">
            <v>T03-10-A-VA-9BO-050</v>
          </cell>
          <cell r="C359">
            <v>1321</v>
          </cell>
          <cell r="D359">
            <v>4332</v>
          </cell>
          <cell r="F359" t="str">
            <v>Durham Transfer Station</v>
          </cell>
          <cell r="G359" t="str">
            <v>BU-126</v>
          </cell>
          <cell r="H359" t="str">
            <v>RICHMOND / LAWRENCEVILLE</v>
          </cell>
          <cell r="I359" t="str">
            <v>VIRGINIA</v>
          </cell>
          <cell r="J359" t="str">
            <v>VIRGINIA DISTRICT</v>
          </cell>
          <cell r="K359" t="str">
            <v>EAST</v>
          </cell>
          <cell r="L359" t="str">
            <v>EAST REGION</v>
          </cell>
        </row>
        <row r="360">
          <cell r="A360" t="str">
            <v>T04</v>
          </cell>
          <cell r="B360" t="str">
            <v>T04-10-A-RI-D4O-050</v>
          </cell>
          <cell r="C360">
            <v>1322</v>
          </cell>
          <cell r="D360">
            <v>4333</v>
          </cell>
          <cell r="F360" t="str">
            <v>North Smithfield T/S</v>
          </cell>
          <cell r="G360" t="str">
            <v>BU-134</v>
          </cell>
          <cell r="H360" t="str">
            <v>FALL RIVER</v>
          </cell>
          <cell r="I360" t="str">
            <v>NEWENG</v>
          </cell>
          <cell r="J360" t="str">
            <v>NEW ENGLAND DISTRICT</v>
          </cell>
          <cell r="K360" t="str">
            <v>EAST</v>
          </cell>
          <cell r="L360" t="str">
            <v>EAST REGION</v>
          </cell>
        </row>
        <row r="361">
          <cell r="A361" t="str">
            <v>T11</v>
          </cell>
          <cell r="B361" t="str">
            <v>T11-10-A-NY-D1O-050</v>
          </cell>
          <cell r="C361">
            <v>1323</v>
          </cell>
          <cell r="D361">
            <v>4334</v>
          </cell>
          <cell r="F361" t="str">
            <v>Indian Road T/S</v>
          </cell>
          <cell r="G361" t="str">
            <v>BU-191</v>
          </cell>
          <cell r="H361" t="str">
            <v>BUFFALO POST COLLECTION</v>
          </cell>
          <cell r="I361" t="str">
            <v>WPENN</v>
          </cell>
          <cell r="J361" t="str">
            <v>WESTERN PENNSYLVANIA DISTRICT</v>
          </cell>
          <cell r="K361" t="str">
            <v>EAST</v>
          </cell>
          <cell r="L361" t="str">
            <v>EAST REGION</v>
          </cell>
        </row>
        <row r="362">
          <cell r="A362" t="str">
            <v>T14</v>
          </cell>
          <cell r="B362" t="str">
            <v>T14-10-A-OH-5ZO-050</v>
          </cell>
          <cell r="C362">
            <v>1325</v>
          </cell>
          <cell r="D362">
            <v>4335</v>
          </cell>
          <cell r="F362" t="str">
            <v>Glenwillow T/S</v>
          </cell>
          <cell r="G362" t="str">
            <v>BU-076</v>
          </cell>
          <cell r="H362" t="str">
            <v>CLEVELAND</v>
          </cell>
          <cell r="I362" t="str">
            <v>OHIO</v>
          </cell>
          <cell r="J362" t="str">
            <v>OHIO DISTRICT</v>
          </cell>
          <cell r="K362" t="str">
            <v>EAST</v>
          </cell>
          <cell r="L362" t="str">
            <v>EAST REGION</v>
          </cell>
        </row>
        <row r="363">
          <cell r="A363" t="str">
            <v>T16</v>
          </cell>
          <cell r="B363" t="str">
            <v>T16-10-A-PA-8UO-050</v>
          </cell>
          <cell r="C363">
            <v>1326</v>
          </cell>
          <cell r="D363">
            <v>4336</v>
          </cell>
          <cell r="F363" t="str">
            <v>Philadelphia Trancyclery</v>
          </cell>
          <cell r="G363" t="str">
            <v>BU-120</v>
          </cell>
          <cell r="H363" t="str">
            <v>PHILADELPHIA</v>
          </cell>
          <cell r="I363" t="str">
            <v>EPENN</v>
          </cell>
          <cell r="J363" t="str">
            <v>EASTERN PENNSYLVANIA DISTRICT</v>
          </cell>
          <cell r="K363" t="str">
            <v>EAST</v>
          </cell>
          <cell r="L363" t="str">
            <v>EAST REGION</v>
          </cell>
        </row>
        <row r="364">
          <cell r="A364">
            <v>337</v>
          </cell>
          <cell r="B364" t="str">
            <v>337-10-A-MO-35O-050</v>
          </cell>
          <cell r="C364">
            <v>141</v>
          </cell>
          <cell r="D364">
            <v>4337</v>
          </cell>
          <cell r="F364" t="str">
            <v>Bridgeton L/F</v>
          </cell>
          <cell r="G364" t="str">
            <v>BU-108</v>
          </cell>
          <cell r="H364" t="str">
            <v>ST LOUIS</v>
          </cell>
          <cell r="I364" t="str">
            <v>STL METRO</v>
          </cell>
          <cell r="J364" t="str">
            <v>ST LOUIS METRO DISTRICT</v>
          </cell>
          <cell r="K364" t="str">
            <v>MIDWEST</v>
          </cell>
          <cell r="L364" t="str">
            <v>MIDWEST REGION</v>
          </cell>
        </row>
        <row r="365">
          <cell r="A365">
            <v>338</v>
          </cell>
          <cell r="B365" t="str">
            <v>338-10-A-IL-36O-050</v>
          </cell>
          <cell r="C365">
            <v>142</v>
          </cell>
          <cell r="D365">
            <v>4338</v>
          </cell>
          <cell r="F365" t="str">
            <v>Roxana L/F</v>
          </cell>
          <cell r="G365" t="str">
            <v>BU-110</v>
          </cell>
          <cell r="H365" t="str">
            <v>EDWARDSVILLE/STL POST COLLLECT</v>
          </cell>
          <cell r="I365" t="str">
            <v>STL METRO</v>
          </cell>
          <cell r="J365" t="str">
            <v>ST LOUIS METRO DISTRICT</v>
          </cell>
          <cell r="K365" t="str">
            <v>MIDWEST</v>
          </cell>
          <cell r="L365" t="str">
            <v>MIDWEST REGION</v>
          </cell>
        </row>
        <row r="366">
          <cell r="A366">
            <v>339</v>
          </cell>
          <cell r="B366" t="str">
            <v>339-10-A-IL-07O-050</v>
          </cell>
          <cell r="C366">
            <v>143</v>
          </cell>
          <cell r="D366">
            <v>4339</v>
          </cell>
          <cell r="F366" t="str">
            <v>Roxana MRF</v>
          </cell>
          <cell r="G366" t="str">
            <v>BU-110</v>
          </cell>
          <cell r="H366" t="str">
            <v>EDWARDSVILLE/STL POST COLLLECT</v>
          </cell>
          <cell r="I366" t="str">
            <v>STL METRO</v>
          </cell>
          <cell r="J366" t="str">
            <v>ST LOUIS METRO DISTRICT</v>
          </cell>
          <cell r="K366" t="str">
            <v>MIDWEST</v>
          </cell>
          <cell r="L366" t="str">
            <v>MIDWEST REGION</v>
          </cell>
        </row>
        <row r="367">
          <cell r="A367">
            <v>340</v>
          </cell>
          <cell r="B367" t="str">
            <v>340-10-A-IL-06O-050</v>
          </cell>
          <cell r="C367">
            <v>144</v>
          </cell>
          <cell r="D367">
            <v>4340</v>
          </cell>
          <cell r="E367" t="str">
            <v>Yes</v>
          </cell>
          <cell r="F367" t="str">
            <v>AWS - Cahokia</v>
          </cell>
          <cell r="G367" t="str">
            <v>BU-108</v>
          </cell>
          <cell r="H367" t="str">
            <v>ST LOUIS</v>
          </cell>
          <cell r="I367" t="str">
            <v>STL METRO</v>
          </cell>
          <cell r="J367" t="str">
            <v>ST LOUIS METRO DISTRICT</v>
          </cell>
          <cell r="K367" t="str">
            <v>MIDWEST</v>
          </cell>
          <cell r="L367" t="str">
            <v>MIDWEST REGION</v>
          </cell>
        </row>
        <row r="368">
          <cell r="A368" t="str">
            <v>T17</v>
          </cell>
          <cell r="B368" t="str">
            <v>T17-10-A-PA-8UO-050</v>
          </cell>
          <cell r="C368">
            <v>1327</v>
          </cell>
          <cell r="D368">
            <v>4341</v>
          </cell>
          <cell r="F368" t="str">
            <v>River Road T/S</v>
          </cell>
          <cell r="G368" t="str">
            <v>BU-122</v>
          </cell>
          <cell r="H368" t="str">
            <v>VALLEY FORGE</v>
          </cell>
          <cell r="I368" t="str">
            <v>EPENN</v>
          </cell>
          <cell r="J368" t="str">
            <v>EASTERN PENNSYLVANIA DISTRICT</v>
          </cell>
          <cell r="K368" t="str">
            <v>EAST</v>
          </cell>
          <cell r="L368" t="str">
            <v>EAST REGION</v>
          </cell>
        </row>
        <row r="369">
          <cell r="A369" t="str">
            <v>T18</v>
          </cell>
          <cell r="B369" t="str">
            <v>T18-10-A-PA-8UO-050</v>
          </cell>
          <cell r="C369">
            <v>1328</v>
          </cell>
          <cell r="D369">
            <v>4342</v>
          </cell>
          <cell r="F369" t="str">
            <v>Delaware Ave T/S-TRC, Inc</v>
          </cell>
          <cell r="G369" t="str">
            <v>BU-120</v>
          </cell>
          <cell r="H369" t="str">
            <v>PHILADELPHIA</v>
          </cell>
          <cell r="I369" t="str">
            <v>EPENN</v>
          </cell>
          <cell r="J369" t="str">
            <v>EASTERN PENNSYLVANIA DISTRICT</v>
          </cell>
          <cell r="K369" t="str">
            <v>EAST</v>
          </cell>
          <cell r="L369" t="str">
            <v>EAST REGION</v>
          </cell>
        </row>
        <row r="370">
          <cell r="A370" t="str">
            <v>T19</v>
          </cell>
          <cell r="B370" t="str">
            <v>T19-10-A-VA-51O-050</v>
          </cell>
          <cell r="C370">
            <v>1329</v>
          </cell>
          <cell r="D370">
            <v>4343</v>
          </cell>
          <cell r="F370" t="str">
            <v>Rocky Mount Transfer Station</v>
          </cell>
          <cell r="G370" t="str">
            <v>BU-126</v>
          </cell>
          <cell r="H370" t="str">
            <v>RICHMOND / LAWRENCEVILLE</v>
          </cell>
          <cell r="I370" t="str">
            <v>VIRGINIA</v>
          </cell>
          <cell r="J370" t="str">
            <v>VIRGINIA DISTRICT</v>
          </cell>
          <cell r="K370" t="str">
            <v>EAST</v>
          </cell>
          <cell r="L370" t="str">
            <v>EAST REGION</v>
          </cell>
        </row>
        <row r="371">
          <cell r="A371" t="str">
            <v>T20</v>
          </cell>
          <cell r="B371" t="str">
            <v>T20-10-A-CA-3PO-050</v>
          </cell>
          <cell r="C371">
            <v>1330</v>
          </cell>
          <cell r="D371">
            <v>4344</v>
          </cell>
          <cell r="F371" t="str">
            <v>AWS - Transfer of San Mateo</v>
          </cell>
          <cell r="G371" t="str">
            <v>BU-224</v>
          </cell>
          <cell r="H371" t="str">
            <v>SAN MATEO TRANSFER</v>
          </cell>
          <cell r="I371" t="str">
            <v>BAYAREA</v>
          </cell>
          <cell r="J371" t="str">
            <v>BAY AREA DISTRICT</v>
          </cell>
          <cell r="K371" t="str">
            <v>WEST</v>
          </cell>
          <cell r="L371" t="str">
            <v>WEST REGION</v>
          </cell>
        </row>
        <row r="372">
          <cell r="A372">
            <v>345</v>
          </cell>
          <cell r="B372" t="str">
            <v>345-10-A-MO-06O-050</v>
          </cell>
          <cell r="C372">
            <v>145</v>
          </cell>
          <cell r="D372">
            <v>4345</v>
          </cell>
          <cell r="F372" t="str">
            <v>St. Louis Waste Transfer</v>
          </cell>
          <cell r="G372" t="str">
            <v>BU-108</v>
          </cell>
          <cell r="H372" t="str">
            <v>ST LOUIS</v>
          </cell>
          <cell r="I372" t="str">
            <v>STL METRO</v>
          </cell>
          <cell r="J372" t="str">
            <v>ST LOUIS METRO DISTRICT</v>
          </cell>
          <cell r="K372" t="str">
            <v>MIDWEST</v>
          </cell>
          <cell r="L372" t="str">
            <v>MIDWEST REGION</v>
          </cell>
        </row>
        <row r="373">
          <cell r="A373">
            <v>346</v>
          </cell>
          <cell r="B373" t="str">
            <v>346-10-A-MO-06O-050</v>
          </cell>
          <cell r="C373">
            <v>146</v>
          </cell>
          <cell r="D373">
            <v>4346</v>
          </cell>
          <cell r="E373" t="str">
            <v>Yes</v>
          </cell>
          <cell r="F373" t="str">
            <v>AWS - Bridgeton</v>
          </cell>
          <cell r="G373" t="str">
            <v>BU-108</v>
          </cell>
          <cell r="H373" t="str">
            <v>ST LOUIS</v>
          </cell>
          <cell r="I373" t="str">
            <v>STL METRO</v>
          </cell>
          <cell r="J373" t="str">
            <v>ST LOUIS METRO DISTRICT</v>
          </cell>
          <cell r="K373" t="str">
            <v>MIDWEST</v>
          </cell>
          <cell r="L373" t="str">
            <v>MIDWEST REGION</v>
          </cell>
        </row>
        <row r="374">
          <cell r="A374" t="str">
            <v>T21</v>
          </cell>
          <cell r="B374" t="str">
            <v>T21-10-A-VA-8VO-050</v>
          </cell>
          <cell r="C374">
            <v>1331</v>
          </cell>
          <cell r="D374">
            <v>4347</v>
          </cell>
          <cell r="F374" t="str">
            <v>Fluvanna Transfer Station</v>
          </cell>
          <cell r="G374" t="str">
            <v>BU-128</v>
          </cell>
          <cell r="H374" t="str">
            <v>SW VIRGINIA</v>
          </cell>
          <cell r="I374" t="str">
            <v>VIRGINIA</v>
          </cell>
          <cell r="J374" t="str">
            <v>VIRGINIA DISTRICT</v>
          </cell>
          <cell r="K374" t="str">
            <v>EAST</v>
          </cell>
          <cell r="L374" t="str">
            <v>EAST REGION</v>
          </cell>
        </row>
        <row r="375">
          <cell r="A375" t="str">
            <v>T23</v>
          </cell>
          <cell r="B375" t="str">
            <v>T23-10-A-DC-3PO-050</v>
          </cell>
          <cell r="C375">
            <v>1332</v>
          </cell>
          <cell r="D375">
            <v>4348</v>
          </cell>
          <cell r="F375" t="str">
            <v>Consolidated IPC T/S</v>
          </cell>
          <cell r="G375" t="str">
            <v>BU-214</v>
          </cell>
          <cell r="H375" t="str">
            <v>METRO DC</v>
          </cell>
          <cell r="I375" t="str">
            <v>CHESAPEAKE</v>
          </cell>
          <cell r="J375" t="str">
            <v>CHESAPEAKE DISTRICT</v>
          </cell>
          <cell r="K375" t="str">
            <v>EAST</v>
          </cell>
          <cell r="L375" t="str">
            <v>EAST REGION</v>
          </cell>
        </row>
        <row r="376">
          <cell r="A376" t="str">
            <v>T24</v>
          </cell>
          <cell r="B376" t="str">
            <v>T24-10-A-VA-8VO-050</v>
          </cell>
          <cell r="C376">
            <v>1333</v>
          </cell>
          <cell r="D376">
            <v>4349</v>
          </cell>
          <cell r="F376" t="str">
            <v>AW  - Fredericksburg T/S</v>
          </cell>
          <cell r="G376" t="str">
            <v>BU-209</v>
          </cell>
          <cell r="H376" t="str">
            <v>NORTHERN VIRGINIA</v>
          </cell>
          <cell r="I376" t="str">
            <v>CHESAPEAKE</v>
          </cell>
          <cell r="J376" t="str">
            <v>CHESAPEAKE DISTRICT</v>
          </cell>
          <cell r="K376" t="str">
            <v>EAST</v>
          </cell>
          <cell r="L376" t="str">
            <v>EAST REGION</v>
          </cell>
        </row>
        <row r="377">
          <cell r="A377">
            <v>350</v>
          </cell>
          <cell r="B377" t="str">
            <v>350-10-A-IL-07O-050</v>
          </cell>
          <cell r="C377">
            <v>147</v>
          </cell>
          <cell r="D377">
            <v>4350</v>
          </cell>
          <cell r="E377" t="str">
            <v>Yes</v>
          </cell>
          <cell r="F377" t="str">
            <v>AWS - Edwardsville</v>
          </cell>
          <cell r="G377" t="str">
            <v>BU-110</v>
          </cell>
          <cell r="H377" t="str">
            <v>EDWARDSVILLE/STL POST COLLLECT</v>
          </cell>
          <cell r="I377" t="str">
            <v>STL METRO</v>
          </cell>
          <cell r="J377" t="str">
            <v>ST LOUIS METRO DISTRICT</v>
          </cell>
          <cell r="K377" t="str">
            <v>MIDWEST</v>
          </cell>
          <cell r="L377" t="str">
            <v>MIDWEST REGION</v>
          </cell>
        </row>
        <row r="378">
          <cell r="A378" t="str">
            <v>T25</v>
          </cell>
          <cell r="B378" t="str">
            <v>T25-10-A-MD-8SO-050</v>
          </cell>
          <cell r="C378">
            <v>1334</v>
          </cell>
          <cell r="D378">
            <v>4351</v>
          </cell>
          <cell r="F378" t="str">
            <v>Baltimore Processing Center</v>
          </cell>
          <cell r="G378" t="str">
            <v>BU-206</v>
          </cell>
          <cell r="H378" t="str">
            <v>BALTIMORE</v>
          </cell>
          <cell r="I378" t="str">
            <v>CHESAPEAKE</v>
          </cell>
          <cell r="J378" t="str">
            <v>CHESAPEAKE DISTRICT</v>
          </cell>
          <cell r="K378" t="str">
            <v>EAST</v>
          </cell>
          <cell r="L378" t="str">
            <v>EAST REGION</v>
          </cell>
        </row>
        <row r="379">
          <cell r="A379">
            <v>352</v>
          </cell>
          <cell r="B379" t="str">
            <v>352-10-A-IL-07O-050</v>
          </cell>
          <cell r="C379">
            <v>148</v>
          </cell>
          <cell r="D379">
            <v>4352</v>
          </cell>
          <cell r="E379" t="str">
            <v>Yes</v>
          </cell>
          <cell r="F379" t="str">
            <v>AWS - Sangamon County</v>
          </cell>
          <cell r="G379" t="str">
            <v>BU-032</v>
          </cell>
          <cell r="H379" t="str">
            <v>SPRINGFIELD, IL</v>
          </cell>
          <cell r="I379" t="str">
            <v>WILLINOIS</v>
          </cell>
          <cell r="J379" t="str">
            <v>WESTERN ILLINOIS DISTRICT</v>
          </cell>
          <cell r="K379" t="str">
            <v>MIDWEST</v>
          </cell>
          <cell r="L379" t="str">
            <v>MIDWEST REGION</v>
          </cell>
        </row>
        <row r="380">
          <cell r="A380" t="str">
            <v>T26</v>
          </cell>
          <cell r="B380" t="str">
            <v>T26-10-A-GA-8QO-050</v>
          </cell>
          <cell r="C380">
            <v>1335</v>
          </cell>
          <cell r="D380">
            <v>4353</v>
          </cell>
          <cell r="F380" t="str">
            <v>Marble Mill T/S</v>
          </cell>
          <cell r="G380" t="str">
            <v>BU-011</v>
          </cell>
          <cell r="H380" t="str">
            <v>ATLANTA POST COLLECTION</v>
          </cell>
          <cell r="I380" t="str">
            <v>GEORGIA</v>
          </cell>
          <cell r="J380" t="str">
            <v>GEORGIA DISTRICT</v>
          </cell>
          <cell r="K380" t="str">
            <v>SOUTH</v>
          </cell>
          <cell r="L380" t="str">
            <v>SOUTH REGION</v>
          </cell>
        </row>
        <row r="381">
          <cell r="A381">
            <v>356</v>
          </cell>
          <cell r="B381" t="str">
            <v>356-10-A-IL-38O-050</v>
          </cell>
          <cell r="C381">
            <v>151</v>
          </cell>
          <cell r="D381">
            <v>4356</v>
          </cell>
          <cell r="F381" t="str">
            <v>E.R.C. L/F</v>
          </cell>
          <cell r="G381" t="str">
            <v>BU-032</v>
          </cell>
          <cell r="H381" t="str">
            <v>SPRINGFIELD, IL</v>
          </cell>
          <cell r="I381" t="str">
            <v>WILLINOIS</v>
          </cell>
          <cell r="J381" t="str">
            <v>WESTERN ILLINOIS DISTRICT</v>
          </cell>
          <cell r="K381" t="str">
            <v>MIDWEST</v>
          </cell>
          <cell r="L381" t="str">
            <v>MIDWEST REGION</v>
          </cell>
        </row>
        <row r="382">
          <cell r="A382">
            <v>357</v>
          </cell>
          <cell r="B382" t="str">
            <v>357-10-A-IL-2AO-050</v>
          </cell>
          <cell r="C382">
            <v>152</v>
          </cell>
          <cell r="D382">
            <v>4357</v>
          </cell>
          <cell r="F382" t="str">
            <v>CC L/F</v>
          </cell>
          <cell r="G382" t="str">
            <v>BU-975</v>
          </cell>
          <cell r="H382" t="str">
            <v>NON-OP WESTERN ILLINOIS/IOWA</v>
          </cell>
          <cell r="I382" t="str">
            <v>WILLINOIS</v>
          </cell>
          <cell r="J382" t="str">
            <v>WESTERN ILLINOIS DISTRICT</v>
          </cell>
          <cell r="K382" t="str">
            <v>MIDWEST</v>
          </cell>
          <cell r="L382" t="str">
            <v>MIDWEST REGION</v>
          </cell>
        </row>
        <row r="383">
          <cell r="A383" t="str">
            <v>T27</v>
          </cell>
          <cell r="B383" t="str">
            <v>T27-10-A-GA-8QO-050</v>
          </cell>
          <cell r="C383">
            <v>1336</v>
          </cell>
          <cell r="D383">
            <v>4358</v>
          </cell>
          <cell r="F383" t="str">
            <v>East Point T/S</v>
          </cell>
          <cell r="G383" t="str">
            <v>BU-011</v>
          </cell>
          <cell r="H383" t="str">
            <v>ATLANTA POST COLLECTION</v>
          </cell>
          <cell r="I383" t="str">
            <v>GEORGIA</v>
          </cell>
          <cell r="J383" t="str">
            <v>GEORGIA DISTRICT</v>
          </cell>
          <cell r="K383" t="str">
            <v>SOUTH</v>
          </cell>
          <cell r="L383" t="str">
            <v>SOUTH REGION</v>
          </cell>
        </row>
        <row r="384">
          <cell r="A384" t="str">
            <v>T28</v>
          </cell>
          <cell r="B384" t="str">
            <v>T28-10-A-GA-8QO-050</v>
          </cell>
          <cell r="C384">
            <v>1337</v>
          </cell>
          <cell r="D384">
            <v>4359</v>
          </cell>
          <cell r="F384" t="str">
            <v>Smyrna T/S</v>
          </cell>
          <cell r="G384" t="str">
            <v>BU-011</v>
          </cell>
          <cell r="H384" t="str">
            <v>ATLANTA POST COLLECTION</v>
          </cell>
          <cell r="I384" t="str">
            <v>GEORGIA</v>
          </cell>
          <cell r="J384" t="str">
            <v>GEORGIA DISTRICT</v>
          </cell>
          <cell r="K384" t="str">
            <v>SOUTH</v>
          </cell>
          <cell r="L384" t="str">
            <v>SOUTH REGION</v>
          </cell>
        </row>
        <row r="385">
          <cell r="A385" t="str">
            <v>T29</v>
          </cell>
          <cell r="B385" t="str">
            <v>T29-10-A-AL-8PO-050</v>
          </cell>
          <cell r="C385">
            <v>1338</v>
          </cell>
          <cell r="D385">
            <v>4363</v>
          </cell>
          <cell r="F385" t="str">
            <v>Little Creek T/S</v>
          </cell>
          <cell r="G385" t="str">
            <v>BU-004</v>
          </cell>
          <cell r="H385" t="str">
            <v>BIRMINGHAM</v>
          </cell>
          <cell r="I385" t="str">
            <v>GEORGIA</v>
          </cell>
          <cell r="J385" t="str">
            <v>GEORGIA DISTRICT</v>
          </cell>
          <cell r="K385" t="str">
            <v>SOUTH</v>
          </cell>
          <cell r="L385" t="str">
            <v>SOUTH REGION</v>
          </cell>
        </row>
        <row r="386">
          <cell r="A386" t="str">
            <v>T30</v>
          </cell>
          <cell r="B386" t="str">
            <v>T30-10-A-NC-C6O-050</v>
          </cell>
          <cell r="C386">
            <v>1339</v>
          </cell>
          <cell r="D386">
            <v>4364</v>
          </cell>
          <cell r="F386" t="str">
            <v>Yadkin County T/S</v>
          </cell>
          <cell r="G386" t="str">
            <v>BU-156</v>
          </cell>
          <cell r="H386" t="str">
            <v>CHARLOTTE POST COLLECTION</v>
          </cell>
          <cell r="I386" t="str">
            <v>CAROLINAS</v>
          </cell>
          <cell r="J386" t="str">
            <v>CAROLINAS DISTRICT</v>
          </cell>
          <cell r="K386" t="str">
            <v>EAST</v>
          </cell>
          <cell r="L386" t="str">
            <v>EAST REGION</v>
          </cell>
        </row>
        <row r="387">
          <cell r="A387">
            <v>365</v>
          </cell>
          <cell r="B387" t="str">
            <v>365-10-A-IL-2BO-050</v>
          </cell>
          <cell r="C387">
            <v>156</v>
          </cell>
          <cell r="D387">
            <v>4365</v>
          </cell>
          <cell r="F387" t="str">
            <v>Livingston L/F</v>
          </cell>
          <cell r="G387" t="str">
            <v>BU-042</v>
          </cell>
          <cell r="H387" t="str">
            <v>PONTIAC/OTTAWA/JOLIET</v>
          </cell>
          <cell r="I387" t="str">
            <v>CHICAGO</v>
          </cell>
          <cell r="J387" t="str">
            <v>CHICAGO DISTRICT</v>
          </cell>
          <cell r="K387" t="str">
            <v>MIDWEST</v>
          </cell>
          <cell r="L387" t="str">
            <v>MIDWEST REGION</v>
          </cell>
        </row>
        <row r="388">
          <cell r="A388">
            <v>366</v>
          </cell>
          <cell r="B388" t="str">
            <v>366-10-A-IL-2BO-050</v>
          </cell>
          <cell r="C388">
            <v>157</v>
          </cell>
          <cell r="D388">
            <v>4366</v>
          </cell>
          <cell r="E388" t="str">
            <v>Yes</v>
          </cell>
          <cell r="F388" t="str">
            <v>AWS - Pontiac</v>
          </cell>
          <cell r="G388" t="str">
            <v>BU-042</v>
          </cell>
          <cell r="H388" t="str">
            <v>PONTIAC/OTTAWA/JOLIET</v>
          </cell>
          <cell r="I388" t="str">
            <v>CHICAGO</v>
          </cell>
          <cell r="J388" t="str">
            <v>CHICAGO DISTRICT</v>
          </cell>
          <cell r="K388" t="str">
            <v>MIDWEST</v>
          </cell>
          <cell r="L388" t="str">
            <v>MIDWEST REGION</v>
          </cell>
        </row>
        <row r="389">
          <cell r="A389">
            <v>367</v>
          </cell>
          <cell r="B389" t="str">
            <v>367-10-A-IL-2BO-050</v>
          </cell>
          <cell r="C389">
            <v>158</v>
          </cell>
          <cell r="D389">
            <v>4367</v>
          </cell>
          <cell r="F389" t="str">
            <v>Mcclean County L/F</v>
          </cell>
          <cell r="G389" t="str">
            <v>BU-028</v>
          </cell>
          <cell r="H389" t="str">
            <v>BLOOMINGTON</v>
          </cell>
          <cell r="I389" t="str">
            <v>WILLINOIS</v>
          </cell>
          <cell r="J389" t="str">
            <v>WESTERN ILLINOIS DISTRICT</v>
          </cell>
          <cell r="K389" t="str">
            <v>MIDWEST</v>
          </cell>
          <cell r="L389" t="str">
            <v>MIDWEST REGION</v>
          </cell>
        </row>
        <row r="390">
          <cell r="A390">
            <v>368</v>
          </cell>
          <cell r="B390" t="str">
            <v>368-10-A-IL-2BO-050</v>
          </cell>
          <cell r="C390">
            <v>159</v>
          </cell>
          <cell r="D390">
            <v>4368</v>
          </cell>
          <cell r="E390" t="str">
            <v>Yes</v>
          </cell>
          <cell r="F390" t="str">
            <v>AWS - Bloomington</v>
          </cell>
          <cell r="G390" t="str">
            <v>BU-028</v>
          </cell>
          <cell r="H390" t="str">
            <v>BLOOMINGTON</v>
          </cell>
          <cell r="I390" t="str">
            <v>WILLINOIS</v>
          </cell>
          <cell r="J390" t="str">
            <v>WESTERN ILLINOIS DISTRICT</v>
          </cell>
          <cell r="K390" t="str">
            <v>MIDWEST</v>
          </cell>
          <cell r="L390" t="str">
            <v>MIDWEST REGION</v>
          </cell>
        </row>
        <row r="391">
          <cell r="A391">
            <v>369</v>
          </cell>
          <cell r="B391" t="str">
            <v>369-10-A-IL-2YO-050</v>
          </cell>
          <cell r="C391">
            <v>160</v>
          </cell>
          <cell r="D391">
            <v>4369</v>
          </cell>
          <cell r="F391" t="str">
            <v>Environtech L/F</v>
          </cell>
          <cell r="G391" t="str">
            <v>BU-042</v>
          </cell>
          <cell r="H391" t="str">
            <v>PONTIAC/OTTAWA/JOLIET</v>
          </cell>
          <cell r="I391" t="str">
            <v>CHICAGO</v>
          </cell>
          <cell r="J391" t="str">
            <v>CHICAGO DISTRICT</v>
          </cell>
          <cell r="K391" t="str">
            <v>MIDWEST</v>
          </cell>
          <cell r="L391" t="str">
            <v>MIDWEST REGION</v>
          </cell>
        </row>
        <row r="392">
          <cell r="A392">
            <v>370</v>
          </cell>
          <cell r="B392" t="str">
            <v>370-10-A-IL-2ZO-050</v>
          </cell>
          <cell r="C392">
            <v>161</v>
          </cell>
          <cell r="D392">
            <v>4370</v>
          </cell>
          <cell r="F392" t="str">
            <v>Shred All Transfer Station</v>
          </cell>
          <cell r="G392" t="str">
            <v>BU-215</v>
          </cell>
          <cell r="H392" t="str">
            <v>CHICAGO TRANSFER STATIONS</v>
          </cell>
          <cell r="I392" t="str">
            <v>CHICAGO</v>
          </cell>
          <cell r="J392" t="str">
            <v>CHICAGO DISTRICT</v>
          </cell>
          <cell r="K392" t="str">
            <v>MIDWEST</v>
          </cell>
          <cell r="L392" t="str">
            <v>MIDWEST REGION</v>
          </cell>
        </row>
        <row r="393">
          <cell r="A393" t="str">
            <v>T31</v>
          </cell>
          <cell r="B393" t="str">
            <v>T31-10-A-AL-8PO-050</v>
          </cell>
          <cell r="C393">
            <v>1340</v>
          </cell>
          <cell r="D393">
            <v>4371</v>
          </cell>
          <cell r="F393" t="str">
            <v>Marshall County T/S</v>
          </cell>
          <cell r="G393" t="str">
            <v>BU-002</v>
          </cell>
          <cell r="H393" t="str">
            <v>ANNISTON</v>
          </cell>
          <cell r="I393" t="str">
            <v>GEORGIA</v>
          </cell>
          <cell r="J393" t="str">
            <v>GEORGIA DISTRICT</v>
          </cell>
          <cell r="K393" t="str">
            <v>SOUTH</v>
          </cell>
          <cell r="L393" t="str">
            <v>SOUTH REGION</v>
          </cell>
        </row>
        <row r="394">
          <cell r="A394" t="str">
            <v>T32</v>
          </cell>
          <cell r="B394" t="str">
            <v>T32-10-A-NY-5NO-050</v>
          </cell>
          <cell r="C394">
            <v>1341</v>
          </cell>
          <cell r="D394">
            <v>4372</v>
          </cell>
          <cell r="F394" t="str">
            <v>Brooklyn Transfer Stations</v>
          </cell>
          <cell r="G394" t="str">
            <v>BU-163</v>
          </cell>
          <cell r="H394" t="str">
            <v>BROOKLYN / STATEN ISLAND</v>
          </cell>
          <cell r="I394" t="str">
            <v>NEW YORK</v>
          </cell>
          <cell r="J394" t="str">
            <v>NEW YORK DISTRICT</v>
          </cell>
          <cell r="K394" t="str">
            <v>EAST</v>
          </cell>
          <cell r="L394" t="str">
            <v>EAST REGION</v>
          </cell>
        </row>
        <row r="395">
          <cell r="A395" t="str">
            <v>T34</v>
          </cell>
          <cell r="B395" t="str">
            <v>T34-10-A-AL-8PO-050</v>
          </cell>
          <cell r="C395">
            <v>1343</v>
          </cell>
          <cell r="D395">
            <v>4373</v>
          </cell>
          <cell r="F395" t="str">
            <v>Selma T/S</v>
          </cell>
          <cell r="G395" t="str">
            <v>BU-199</v>
          </cell>
          <cell r="H395" t="str">
            <v>SOUTH CENTRAL ALABAMA</v>
          </cell>
          <cell r="I395" t="str">
            <v>GULFCOAST</v>
          </cell>
          <cell r="J395" t="str">
            <v>GULF COAST DISTRICT</v>
          </cell>
          <cell r="K395" t="str">
            <v>SOUTH</v>
          </cell>
          <cell r="L395" t="str">
            <v>SOUTH REGION</v>
          </cell>
        </row>
        <row r="396">
          <cell r="A396">
            <v>374</v>
          </cell>
          <cell r="B396" t="str">
            <v>374-10-A-OK-3BO-050</v>
          </cell>
          <cell r="C396">
            <v>162</v>
          </cell>
          <cell r="D396">
            <v>4374</v>
          </cell>
          <cell r="F396" t="str">
            <v>Pittsburg County L/F</v>
          </cell>
          <cell r="G396" t="str">
            <v>BU-022</v>
          </cell>
          <cell r="H396" t="str">
            <v>EASTERN OKLAHOMA</v>
          </cell>
          <cell r="I396" t="str">
            <v>W MO/OK</v>
          </cell>
          <cell r="J396" t="str">
            <v>W MISSOURI/OKLAHOMA DISTRICT</v>
          </cell>
          <cell r="K396" t="str">
            <v>MIDWEST</v>
          </cell>
          <cell r="L396" t="str">
            <v>MIDWEST REGION</v>
          </cell>
        </row>
        <row r="397">
          <cell r="A397">
            <v>375</v>
          </cell>
          <cell r="B397" t="str">
            <v>375-10-A-OK-13O-050</v>
          </cell>
          <cell r="C397">
            <v>163</v>
          </cell>
          <cell r="D397">
            <v>4375</v>
          </cell>
          <cell r="E397" t="str">
            <v>Yes</v>
          </cell>
          <cell r="F397" t="str">
            <v>AWS - Alderson</v>
          </cell>
          <cell r="G397" t="str">
            <v>BU-022</v>
          </cell>
          <cell r="H397" t="str">
            <v>EASTERN OKLAHOMA</v>
          </cell>
          <cell r="I397" t="str">
            <v>W MO/OK</v>
          </cell>
          <cell r="J397" t="str">
            <v>W MISSOURI/OKLAHOMA DISTRICT</v>
          </cell>
          <cell r="K397" t="str">
            <v>MIDWEST</v>
          </cell>
          <cell r="L397" t="str">
            <v>MIDWEST REGION</v>
          </cell>
        </row>
        <row r="398">
          <cell r="A398">
            <v>376</v>
          </cell>
          <cell r="B398" t="str">
            <v>376-10-A-KS-3DO-050</v>
          </cell>
          <cell r="C398">
            <v>164</v>
          </cell>
          <cell r="D398">
            <v>4376</v>
          </cell>
          <cell r="E398" t="str">
            <v>Yes</v>
          </cell>
          <cell r="F398" t="str">
            <v>AWS - Cherryvale</v>
          </cell>
          <cell r="G398" t="str">
            <v>BU-098</v>
          </cell>
          <cell r="H398" t="str">
            <v>SE KANSAS</v>
          </cell>
          <cell r="I398" t="str">
            <v>W MO/OK</v>
          </cell>
          <cell r="J398" t="str">
            <v>W MISSOURI/OKLAHOMA DISTRICT</v>
          </cell>
          <cell r="K398" t="str">
            <v>MIDWEST</v>
          </cell>
          <cell r="L398" t="str">
            <v>MIDWEST REGION</v>
          </cell>
        </row>
        <row r="399">
          <cell r="A399">
            <v>377</v>
          </cell>
          <cell r="B399" t="str">
            <v>377-10-A-CT-3CO-050</v>
          </cell>
          <cell r="C399">
            <v>165</v>
          </cell>
          <cell r="D399">
            <v>4377</v>
          </cell>
          <cell r="E399" t="str">
            <v>Yes</v>
          </cell>
          <cell r="F399" t="str">
            <v>ADS of Connecticut</v>
          </cell>
          <cell r="G399" t="str">
            <v>BU-958</v>
          </cell>
          <cell r="H399" t="str">
            <v>NON-OP EASTERN NEWYORK</v>
          </cell>
          <cell r="I399" t="str">
            <v>NEW YORK</v>
          </cell>
          <cell r="J399" t="str">
            <v>NEW YORK DISTRICT</v>
          </cell>
          <cell r="K399" t="str">
            <v>EAST</v>
          </cell>
          <cell r="L399" t="str">
            <v>EAST REGION</v>
          </cell>
        </row>
        <row r="400">
          <cell r="A400">
            <v>378</v>
          </cell>
          <cell r="B400" t="str">
            <v>378-10-A-RI-3CO-050</v>
          </cell>
          <cell r="C400">
            <v>166</v>
          </cell>
          <cell r="D400">
            <v>4378</v>
          </cell>
          <cell r="F400" t="str">
            <v>South County Sanitation</v>
          </cell>
          <cell r="G400" t="str">
            <v>BU-134</v>
          </cell>
          <cell r="H400" t="str">
            <v>FALL RIVER</v>
          </cell>
          <cell r="I400" t="str">
            <v>NEWENG</v>
          </cell>
          <cell r="J400" t="str">
            <v>NEW ENGLAND DISTRICT</v>
          </cell>
          <cell r="K400" t="str">
            <v>EAST</v>
          </cell>
          <cell r="L400" t="str">
            <v>EAST REGION</v>
          </cell>
        </row>
        <row r="401">
          <cell r="A401" t="str">
            <v>T35</v>
          </cell>
          <cell r="B401" t="str">
            <v>T35-10-A-CA-72O-050</v>
          </cell>
          <cell r="C401">
            <v>1344</v>
          </cell>
          <cell r="D401">
            <v>4379</v>
          </cell>
          <cell r="F401" t="str">
            <v>Devlin Road Transfer &amp; Recyclg</v>
          </cell>
          <cell r="G401" t="str">
            <v>BU-251</v>
          </cell>
          <cell r="H401" t="str">
            <v>CONTRA COSTA COUNTY L/F &amp; T/S</v>
          </cell>
          <cell r="I401" t="str">
            <v>CCALIF</v>
          </cell>
          <cell r="J401" t="str">
            <v>CENTRAL CALIFORNIA DISTRICT</v>
          </cell>
          <cell r="K401" t="str">
            <v>WEST</v>
          </cell>
          <cell r="L401" t="str">
            <v>WEST REGION</v>
          </cell>
        </row>
        <row r="402">
          <cell r="A402">
            <v>380</v>
          </cell>
          <cell r="B402" t="str">
            <v>380-10-A-PA-3EO-050</v>
          </cell>
          <cell r="C402">
            <v>167</v>
          </cell>
          <cell r="D402">
            <v>4380</v>
          </cell>
          <cell r="F402" t="str">
            <v>County Enviromental of Clarion</v>
          </cell>
          <cell r="G402" t="str">
            <v>BU-191</v>
          </cell>
          <cell r="H402" t="str">
            <v>BUFFALO POST COLLECTION</v>
          </cell>
          <cell r="I402" t="str">
            <v>WPENN</v>
          </cell>
          <cell r="J402" t="str">
            <v>WESTERN PENNSYLVANIA DISTRICT</v>
          </cell>
          <cell r="K402" t="str">
            <v>EAST</v>
          </cell>
          <cell r="L402" t="str">
            <v>EAST REGION</v>
          </cell>
        </row>
        <row r="403">
          <cell r="A403">
            <v>382</v>
          </cell>
          <cell r="B403" t="str">
            <v>382-10-A-OH-3FO-050</v>
          </cell>
          <cell r="C403">
            <v>169</v>
          </cell>
          <cell r="D403">
            <v>4382</v>
          </cell>
          <cell r="E403" t="str">
            <v>Yes</v>
          </cell>
          <cell r="F403" t="str">
            <v>Allied Waste (ADS)</v>
          </cell>
          <cell r="G403" t="str">
            <v>BU-978</v>
          </cell>
          <cell r="H403" t="str">
            <v>NON-OP WESTERN PENNSYLVANIA</v>
          </cell>
          <cell r="I403" t="str">
            <v>WPENN</v>
          </cell>
          <cell r="J403" t="str">
            <v>WESTERN PENNSYLVANIA DISTRICT</v>
          </cell>
          <cell r="K403" t="str">
            <v>EAST</v>
          </cell>
          <cell r="L403" t="str">
            <v>EAST REGION</v>
          </cell>
        </row>
        <row r="404">
          <cell r="A404">
            <v>383</v>
          </cell>
          <cell r="B404" t="str">
            <v>383-10-A-WV-3GO-050</v>
          </cell>
          <cell r="C404">
            <v>170</v>
          </cell>
          <cell r="D404">
            <v>4383</v>
          </cell>
          <cell r="F404" t="str">
            <v>Short Creek L/F</v>
          </cell>
          <cell r="G404" t="str">
            <v>BU-211</v>
          </cell>
          <cell r="H404" t="str">
            <v>NORTHERN W VIRGINIA</v>
          </cell>
          <cell r="I404" t="str">
            <v>WPENN</v>
          </cell>
          <cell r="J404" t="str">
            <v>WESTERN PENNSYLVANIA DISTRICT</v>
          </cell>
          <cell r="K404" t="str">
            <v>EAST</v>
          </cell>
          <cell r="L404" t="str">
            <v>EAST REGION</v>
          </cell>
        </row>
        <row r="405">
          <cell r="A405">
            <v>384</v>
          </cell>
          <cell r="B405" t="str">
            <v>384-10-A-WV-3GO-050</v>
          </cell>
          <cell r="C405">
            <v>171</v>
          </cell>
          <cell r="D405">
            <v>4384</v>
          </cell>
          <cell r="E405" t="str">
            <v>Yes</v>
          </cell>
          <cell r="F405" t="str">
            <v>AWS - Wheeling</v>
          </cell>
          <cell r="G405" t="str">
            <v>BU-211</v>
          </cell>
          <cell r="H405" t="str">
            <v>NORTHERN W VIRGINIA</v>
          </cell>
          <cell r="I405" t="str">
            <v>WPENN</v>
          </cell>
          <cell r="J405" t="str">
            <v>WESTERN PENNSYLVANIA DISTRICT</v>
          </cell>
          <cell r="K405" t="str">
            <v>EAST</v>
          </cell>
          <cell r="L405" t="str">
            <v>EAST REGION</v>
          </cell>
        </row>
        <row r="406">
          <cell r="A406">
            <v>385</v>
          </cell>
          <cell r="B406" t="str">
            <v>385-10-A-OH-3HO-050</v>
          </cell>
          <cell r="C406">
            <v>172</v>
          </cell>
          <cell r="D406">
            <v>4385</v>
          </cell>
          <cell r="F406" t="str">
            <v>R.C. Miller L/F</v>
          </cell>
          <cell r="G406" t="str">
            <v>BU-956</v>
          </cell>
          <cell r="H406" t="str">
            <v>NON-OP NORTHERN OHIO</v>
          </cell>
          <cell r="I406" t="str">
            <v>OHIO</v>
          </cell>
          <cell r="J406" t="str">
            <v>OHIO DISTRICT</v>
          </cell>
          <cell r="K406" t="str">
            <v>EAST</v>
          </cell>
          <cell r="L406" t="str">
            <v>EAST REGION</v>
          </cell>
        </row>
        <row r="407">
          <cell r="A407">
            <v>386</v>
          </cell>
          <cell r="B407" t="str">
            <v>386-10-A-OH-3NO-050</v>
          </cell>
          <cell r="C407">
            <v>173</v>
          </cell>
          <cell r="D407">
            <v>4386</v>
          </cell>
          <cell r="E407" t="str">
            <v>Yes</v>
          </cell>
          <cell r="F407" t="str">
            <v>R.C. Miller Enterprises</v>
          </cell>
          <cell r="G407" t="str">
            <v>BU-956</v>
          </cell>
          <cell r="H407" t="str">
            <v>NON-OP NORTHERN OHIO</v>
          </cell>
          <cell r="I407" t="str">
            <v>OHIO</v>
          </cell>
          <cell r="J407" t="str">
            <v>OHIO DISTRICT</v>
          </cell>
          <cell r="K407" t="str">
            <v>EAST</v>
          </cell>
          <cell r="L407" t="str">
            <v>EAST REGION</v>
          </cell>
        </row>
        <row r="408">
          <cell r="A408">
            <v>387</v>
          </cell>
          <cell r="B408" t="str">
            <v>387-10-A-OH-F1O-050</v>
          </cell>
          <cell r="C408">
            <v>174</v>
          </cell>
          <cell r="D408">
            <v>4387</v>
          </cell>
          <cell r="F408" t="str">
            <v>County Enviromental of Wyandot</v>
          </cell>
          <cell r="G408" t="str">
            <v>BU-094</v>
          </cell>
          <cell r="H408" t="str">
            <v>CENTRAL OHIO</v>
          </cell>
          <cell r="I408" t="str">
            <v>OHIO</v>
          </cell>
          <cell r="J408" t="str">
            <v>OHIO DISTRICT</v>
          </cell>
          <cell r="K408" t="str">
            <v>EAST</v>
          </cell>
          <cell r="L408" t="str">
            <v>EAST REGION</v>
          </cell>
        </row>
        <row r="409">
          <cell r="A409">
            <v>388</v>
          </cell>
          <cell r="B409" t="str">
            <v>388-10-A-OH-3FO-050</v>
          </cell>
          <cell r="C409">
            <v>175</v>
          </cell>
          <cell r="D409">
            <v>4388</v>
          </cell>
          <cell r="E409" t="str">
            <v>Yes</v>
          </cell>
          <cell r="F409" t="str">
            <v>AWS - Carey</v>
          </cell>
          <cell r="G409" t="str">
            <v>BU-094</v>
          </cell>
          <cell r="H409" t="str">
            <v>CENTRAL OHIO</v>
          </cell>
          <cell r="I409" t="str">
            <v>OHIO</v>
          </cell>
          <cell r="J409" t="str">
            <v>OHIO DISTRICT</v>
          </cell>
          <cell r="K409" t="str">
            <v>EAST</v>
          </cell>
          <cell r="L409" t="str">
            <v>EAST REGION</v>
          </cell>
        </row>
        <row r="410">
          <cell r="A410" t="str">
            <v>T37</v>
          </cell>
          <cell r="B410" t="str">
            <v>T37-10-A-PR-6AO-050</v>
          </cell>
          <cell r="C410">
            <v>1345</v>
          </cell>
          <cell r="D410">
            <v>4389</v>
          </cell>
          <cell r="F410" t="str">
            <v>Catano T/S</v>
          </cell>
          <cell r="G410" t="str">
            <v>BU-159</v>
          </cell>
          <cell r="H410" t="str">
            <v>SAN JUAN COMMERCIAL</v>
          </cell>
          <cell r="I410" t="str">
            <v>PUERTORICO</v>
          </cell>
          <cell r="J410" t="str">
            <v>PUERTO RICO DISTRICT</v>
          </cell>
          <cell r="K410" t="str">
            <v>SOUTH</v>
          </cell>
          <cell r="L410" t="str">
            <v>SOUTH REGION</v>
          </cell>
        </row>
        <row r="411">
          <cell r="A411" t="str">
            <v>T38</v>
          </cell>
          <cell r="B411" t="str">
            <v>T38-10-A-CA-6YO-050</v>
          </cell>
          <cell r="C411">
            <v>1346</v>
          </cell>
          <cell r="D411">
            <v>4390</v>
          </cell>
          <cell r="F411" t="str">
            <v>Elder Creek Transfer Station</v>
          </cell>
          <cell r="G411" t="str">
            <v>BU-252</v>
          </cell>
          <cell r="H411" t="str">
            <v>SACRAMENTO</v>
          </cell>
          <cell r="I411" t="str">
            <v>CCALIF</v>
          </cell>
          <cell r="J411" t="str">
            <v>CENTRAL CALIFORNIA DISTRICT</v>
          </cell>
          <cell r="K411" t="str">
            <v>WEST</v>
          </cell>
          <cell r="L411" t="str">
            <v>WEST REGION</v>
          </cell>
        </row>
        <row r="412">
          <cell r="A412">
            <v>391</v>
          </cell>
          <cell r="B412" t="str">
            <v>391-10-A-KS-3JO-050</v>
          </cell>
          <cell r="C412">
            <v>176</v>
          </cell>
          <cell r="D412">
            <v>4391</v>
          </cell>
          <cell r="F412" t="str">
            <v>Wheatland L/F</v>
          </cell>
          <cell r="G412" t="str">
            <v>BU-098</v>
          </cell>
          <cell r="H412" t="str">
            <v>SE KANSAS</v>
          </cell>
          <cell r="I412" t="str">
            <v>W MO/OK</v>
          </cell>
          <cell r="J412" t="str">
            <v>W MISSOURI/OKLAHOMA DISTRICT</v>
          </cell>
          <cell r="K412" t="str">
            <v>MIDWEST</v>
          </cell>
          <cell r="L412" t="str">
            <v>MIDWEST REGION</v>
          </cell>
        </row>
        <row r="413">
          <cell r="A413">
            <v>392</v>
          </cell>
          <cell r="B413" t="str">
            <v>392-10-A-KS-3KO-050</v>
          </cell>
          <cell r="C413">
            <v>177</v>
          </cell>
          <cell r="D413">
            <v>4392</v>
          </cell>
          <cell r="F413" t="str">
            <v>ADS-Resource Recovery L/F</v>
          </cell>
          <cell r="G413" t="str">
            <v>BU-098</v>
          </cell>
          <cell r="H413" t="str">
            <v>SE KANSAS</v>
          </cell>
          <cell r="I413" t="str">
            <v>W MO/OK</v>
          </cell>
          <cell r="J413" t="str">
            <v>W MISSOURI/OKLAHOMA DISTRICT</v>
          </cell>
          <cell r="K413" t="str">
            <v>MIDWEST</v>
          </cell>
          <cell r="L413" t="str">
            <v>MIDWEST REGION</v>
          </cell>
        </row>
        <row r="414">
          <cell r="A414">
            <v>393</v>
          </cell>
          <cell r="B414" t="str">
            <v>393-10-A-MO-06O-050</v>
          </cell>
          <cell r="C414">
            <v>178</v>
          </cell>
          <cell r="D414">
            <v>4393</v>
          </cell>
          <cell r="E414" t="str">
            <v>Yes</v>
          </cell>
          <cell r="F414" t="str">
            <v>AWS - Galena</v>
          </cell>
          <cell r="G414" t="str">
            <v>BU-098</v>
          </cell>
          <cell r="H414" t="str">
            <v>SE KANSAS</v>
          </cell>
          <cell r="I414" t="str">
            <v>W MO/OK</v>
          </cell>
          <cell r="J414" t="str">
            <v>W MISSOURI/OKLAHOMA DISTRICT</v>
          </cell>
          <cell r="K414" t="str">
            <v>MIDWEST</v>
          </cell>
          <cell r="L414" t="str">
            <v>MIDWEST REGION</v>
          </cell>
        </row>
        <row r="415">
          <cell r="A415">
            <v>394</v>
          </cell>
          <cell r="B415" t="str">
            <v>394-10-A-MO-06O-050</v>
          </cell>
          <cell r="C415">
            <v>179</v>
          </cell>
          <cell r="D415">
            <v>4394</v>
          </cell>
          <cell r="E415" t="str">
            <v>Yes</v>
          </cell>
          <cell r="F415" t="str">
            <v>AWS - Springfield - Ozarks</v>
          </cell>
          <cell r="G415" t="str">
            <v>BU-099</v>
          </cell>
          <cell r="H415" t="str">
            <v>SPRINGFIELD MO</v>
          </cell>
          <cell r="I415" t="str">
            <v>W MO/OK</v>
          </cell>
          <cell r="J415" t="str">
            <v>W MISSOURI/OKLAHOMA DISTRICT</v>
          </cell>
          <cell r="K415" t="str">
            <v>MIDWEST</v>
          </cell>
          <cell r="L415" t="str">
            <v>MIDWEST REGION</v>
          </cell>
        </row>
        <row r="416">
          <cell r="A416" t="str">
            <v>T43</v>
          </cell>
          <cell r="B416" t="str">
            <v>T43-10-A-MS-8TO-050</v>
          </cell>
          <cell r="C416">
            <v>1348</v>
          </cell>
          <cell r="D416">
            <v>4395</v>
          </cell>
          <cell r="F416" t="str">
            <v>Biloxi Transfer Station</v>
          </cell>
          <cell r="G416" t="str">
            <v>BU-198</v>
          </cell>
          <cell r="H416" t="str">
            <v>MOBILE</v>
          </cell>
          <cell r="I416" t="str">
            <v>GULFCOAST</v>
          </cell>
          <cell r="J416" t="str">
            <v>GULF COAST DISTRICT</v>
          </cell>
          <cell r="K416" t="str">
            <v>SOUTH</v>
          </cell>
          <cell r="L416" t="str">
            <v>SOUTH REGION</v>
          </cell>
        </row>
        <row r="417">
          <cell r="A417" t="str">
            <v>T52</v>
          </cell>
          <cell r="B417" t="str">
            <v>T52-10-A-TX-9AO-050</v>
          </cell>
          <cell r="C417">
            <v>1350</v>
          </cell>
          <cell r="D417">
            <v>4396</v>
          </cell>
          <cell r="F417" t="str">
            <v>Kileen Transfer Station</v>
          </cell>
          <cell r="G417" t="str">
            <v>BU-023</v>
          </cell>
          <cell r="H417" t="str">
            <v>AUSTIN</v>
          </cell>
          <cell r="I417" t="str">
            <v>SCTEXAS</v>
          </cell>
          <cell r="J417" t="str">
            <v>SOUTH CENTRAL TEXAS DISTRICT</v>
          </cell>
          <cell r="K417" t="str">
            <v>SOUTH</v>
          </cell>
          <cell r="L417" t="str">
            <v>SOUTH REGION</v>
          </cell>
        </row>
        <row r="418">
          <cell r="A418" t="str">
            <v>T53</v>
          </cell>
          <cell r="B418" t="str">
            <v>T53-10-A-TX-9AO-050</v>
          </cell>
          <cell r="C418">
            <v>1351</v>
          </cell>
          <cell r="D418">
            <v>4398</v>
          </cell>
          <cell r="F418" t="str">
            <v>Burnet Transfer Station</v>
          </cell>
          <cell r="G418" t="str">
            <v>BU-023</v>
          </cell>
          <cell r="H418" t="str">
            <v>AUSTIN</v>
          </cell>
          <cell r="I418" t="str">
            <v>SCTEXAS</v>
          </cell>
          <cell r="J418" t="str">
            <v>SOUTH CENTRAL TEXAS DISTRICT</v>
          </cell>
          <cell r="K418" t="str">
            <v>SOUTH</v>
          </cell>
          <cell r="L418" t="str">
            <v>SOUTH REGION</v>
          </cell>
        </row>
        <row r="419">
          <cell r="A419" t="str">
            <v>T54</v>
          </cell>
          <cell r="B419" t="str">
            <v>T54-10-A-TX-9AO-050</v>
          </cell>
          <cell r="C419">
            <v>1352</v>
          </cell>
          <cell r="D419">
            <v>4399</v>
          </cell>
          <cell r="F419" t="str">
            <v>Galveston T/S</v>
          </cell>
          <cell r="G419" t="str">
            <v>BU-057</v>
          </cell>
          <cell r="H419" t="str">
            <v>HOUSTON POST COLLECTION</v>
          </cell>
          <cell r="I419" t="str">
            <v>HOUSTON</v>
          </cell>
          <cell r="J419" t="str">
            <v>HOUSTON DISTRICT</v>
          </cell>
          <cell r="K419" t="str">
            <v>SOUTH</v>
          </cell>
          <cell r="L419" t="str">
            <v>SOUTH REGION</v>
          </cell>
        </row>
        <row r="420">
          <cell r="A420">
            <v>400</v>
          </cell>
          <cell r="B420" t="str">
            <v>400-10-A-IL-06O-050</v>
          </cell>
          <cell r="C420">
            <v>181</v>
          </cell>
          <cell r="D420">
            <v>4400</v>
          </cell>
          <cell r="E420" t="str">
            <v>Yes</v>
          </cell>
          <cell r="F420" t="str">
            <v>AWS - Bettendorf</v>
          </cell>
          <cell r="G420" t="str">
            <v>BU-051</v>
          </cell>
          <cell r="H420" t="str">
            <v>BETTENDORF / CLINTON IA</v>
          </cell>
          <cell r="I420" t="str">
            <v>WILLINOIS</v>
          </cell>
          <cell r="J420" t="str">
            <v>WESTERN ILLINOIS DISTRICT</v>
          </cell>
          <cell r="K420" t="str">
            <v>MIDWEST</v>
          </cell>
          <cell r="L420" t="str">
            <v>MIDWEST REGION</v>
          </cell>
        </row>
        <row r="421">
          <cell r="A421">
            <v>401</v>
          </cell>
          <cell r="B421" t="str">
            <v>401-10-A-AR-06O-050</v>
          </cell>
          <cell r="C421">
            <v>182</v>
          </cell>
          <cell r="D421">
            <v>4401</v>
          </cell>
          <cell r="E421" t="str">
            <v>Yes</v>
          </cell>
          <cell r="F421" t="str">
            <v>AWS - Bella Vista</v>
          </cell>
          <cell r="G421" t="str">
            <v>BU-098</v>
          </cell>
          <cell r="H421" t="str">
            <v>SE KANSAS</v>
          </cell>
          <cell r="I421" t="str">
            <v>W MO/OK</v>
          </cell>
          <cell r="J421" t="str">
            <v>W MISSOURI/OKLAHOMA DISTRICT</v>
          </cell>
          <cell r="K421" t="str">
            <v>MIDWEST</v>
          </cell>
          <cell r="L421" t="str">
            <v>MIDWEST REGION</v>
          </cell>
        </row>
        <row r="422">
          <cell r="A422" t="str">
            <v>T56</v>
          </cell>
          <cell r="B422" t="str">
            <v>T56-10-A-CA-3PO-050</v>
          </cell>
          <cell r="C422">
            <v>1353</v>
          </cell>
          <cell r="D422">
            <v>4402</v>
          </cell>
          <cell r="F422" t="str">
            <v>Central Los Angeles T/S</v>
          </cell>
          <cell r="G422" t="str">
            <v>BU-052</v>
          </cell>
          <cell r="H422" t="str">
            <v>GARDENA / SOUTH LA</v>
          </cell>
          <cell r="I422" t="str">
            <v>LOSANGELES</v>
          </cell>
          <cell r="J422" t="str">
            <v>LOS ANGELES DISTRICT</v>
          </cell>
          <cell r="K422" t="str">
            <v>WEST</v>
          </cell>
          <cell r="L422" t="str">
            <v>WEST REGION</v>
          </cell>
        </row>
        <row r="423">
          <cell r="A423" t="str">
            <v>T57</v>
          </cell>
          <cell r="B423" t="str">
            <v>T57-10-A-CA-E4O-050</v>
          </cell>
          <cell r="C423">
            <v>1354</v>
          </cell>
          <cell r="D423">
            <v>4403</v>
          </cell>
          <cell r="F423" t="str">
            <v>Compton T/S</v>
          </cell>
          <cell r="G423" t="str">
            <v>BU-052</v>
          </cell>
          <cell r="H423" t="str">
            <v>GARDENA / SOUTH LA</v>
          </cell>
          <cell r="I423" t="str">
            <v>LOSANGELES</v>
          </cell>
          <cell r="J423" t="str">
            <v>LOS ANGELES DISTRICT</v>
          </cell>
          <cell r="K423" t="str">
            <v>WEST</v>
          </cell>
          <cell r="L423" t="str">
            <v>WEST REGION</v>
          </cell>
        </row>
        <row r="424">
          <cell r="A424" t="str">
            <v>T58</v>
          </cell>
          <cell r="B424" t="str">
            <v>T58-10-A-CA-E4O-050</v>
          </cell>
          <cell r="C424">
            <v>1355</v>
          </cell>
          <cell r="D424">
            <v>4404</v>
          </cell>
          <cell r="F424" t="str">
            <v>Falcon T/S</v>
          </cell>
          <cell r="G424" t="str">
            <v>BU-052</v>
          </cell>
          <cell r="H424" t="str">
            <v>GARDENA / SOUTH LA</v>
          </cell>
          <cell r="I424" t="str">
            <v>LOSANGELES</v>
          </cell>
          <cell r="J424" t="str">
            <v>LOS ANGELES DISTRICT</v>
          </cell>
          <cell r="K424" t="str">
            <v>WEST</v>
          </cell>
          <cell r="L424" t="str">
            <v>WEST REGION</v>
          </cell>
        </row>
        <row r="425">
          <cell r="A425" t="str">
            <v>T63</v>
          </cell>
          <cell r="B425" t="str">
            <v>T63-10-A-CA-3PO-050</v>
          </cell>
          <cell r="C425">
            <v>1356</v>
          </cell>
          <cell r="D425">
            <v>4405</v>
          </cell>
          <cell r="F425" t="str">
            <v>Skyline T/S</v>
          </cell>
          <cell r="G425" t="str">
            <v>BU-123</v>
          </cell>
          <cell r="H425" t="str">
            <v>DALY CITY</v>
          </cell>
          <cell r="I425" t="str">
            <v>BAYAREA</v>
          </cell>
          <cell r="J425" t="str">
            <v>BAY AREA DISTRICT</v>
          </cell>
          <cell r="K425" t="str">
            <v>WEST</v>
          </cell>
          <cell r="L425" t="str">
            <v>WEST REGION</v>
          </cell>
        </row>
        <row r="426">
          <cell r="A426" t="str">
            <v>T64</v>
          </cell>
          <cell r="B426" t="str">
            <v>T64-10-A-CA-3PO-050</v>
          </cell>
          <cell r="C426">
            <v>1357</v>
          </cell>
          <cell r="D426">
            <v>4406</v>
          </cell>
          <cell r="F426" t="str">
            <v>Rice Road T/S</v>
          </cell>
          <cell r="G426" t="str">
            <v>BU-248</v>
          </cell>
          <cell r="H426" t="str">
            <v>FRESNO</v>
          </cell>
          <cell r="I426" t="str">
            <v>CCALIF</v>
          </cell>
          <cell r="J426" t="str">
            <v>CENTRAL CALIFORNIA DISTRICT</v>
          </cell>
          <cell r="K426" t="str">
            <v>WEST</v>
          </cell>
          <cell r="L426" t="str">
            <v>WEST REGION</v>
          </cell>
        </row>
        <row r="427">
          <cell r="A427" t="str">
            <v>T65</v>
          </cell>
          <cell r="B427" t="str">
            <v>T65-10-A-TN-9BO-050</v>
          </cell>
          <cell r="C427">
            <v>1358</v>
          </cell>
          <cell r="D427">
            <v>4407</v>
          </cell>
          <cell r="F427" t="str">
            <v>Chattanooga Transfer Station</v>
          </cell>
          <cell r="G427" t="str">
            <v>BU-006</v>
          </cell>
          <cell r="H427" t="str">
            <v>CHATTANOOGA</v>
          </cell>
          <cell r="I427" t="str">
            <v>GEORGIA</v>
          </cell>
          <cell r="J427" t="str">
            <v>GEORGIA DISTRICT</v>
          </cell>
          <cell r="K427" t="str">
            <v>SOUTH</v>
          </cell>
          <cell r="L427" t="str">
            <v>SOUTH REGION</v>
          </cell>
        </row>
        <row r="428">
          <cell r="A428" t="str">
            <v>T70</v>
          </cell>
          <cell r="B428" t="str">
            <v>T70-10-A-WI-C1O-050</v>
          </cell>
          <cell r="C428">
            <v>1359</v>
          </cell>
          <cell r="D428">
            <v>4408</v>
          </cell>
          <cell r="F428" t="str">
            <v>Webster T/S</v>
          </cell>
          <cell r="G428" t="str">
            <v>BU-046</v>
          </cell>
          <cell r="H428" t="str">
            <v>RICE LAKE</v>
          </cell>
          <cell r="I428" t="str">
            <v>MINNESOTA</v>
          </cell>
          <cell r="J428" t="str">
            <v>MINNESOTA DISTRICT</v>
          </cell>
          <cell r="K428" t="str">
            <v>MIDWEST</v>
          </cell>
          <cell r="L428" t="str">
            <v>MIDWEST REGION</v>
          </cell>
        </row>
        <row r="429">
          <cell r="A429" t="str">
            <v>T71</v>
          </cell>
          <cell r="B429" t="str">
            <v>T71-10-A-WI-C1O-050</v>
          </cell>
          <cell r="C429">
            <v>1360</v>
          </cell>
          <cell r="D429">
            <v>4409</v>
          </cell>
          <cell r="F429" t="str">
            <v>Park Falls T/S</v>
          </cell>
          <cell r="G429" t="str">
            <v>BU-046</v>
          </cell>
          <cell r="H429" t="str">
            <v>RICE LAKE</v>
          </cell>
          <cell r="I429" t="str">
            <v>MINNESOTA</v>
          </cell>
          <cell r="J429" t="str">
            <v>MINNESOTA DISTRICT</v>
          </cell>
          <cell r="K429" t="str">
            <v>MIDWEST</v>
          </cell>
          <cell r="L429" t="str">
            <v>MIDWEST REGION</v>
          </cell>
        </row>
        <row r="430">
          <cell r="A430">
            <v>410</v>
          </cell>
          <cell r="B430" t="str">
            <v>410-10-A-VA-9BO-050</v>
          </cell>
          <cell r="C430">
            <v>183</v>
          </cell>
          <cell r="D430">
            <v>4410</v>
          </cell>
          <cell r="E430" t="str">
            <v>Yes</v>
          </cell>
          <cell r="F430" t="str">
            <v>AWS - Charlottesville</v>
          </cell>
          <cell r="G430" t="str">
            <v>BU-128</v>
          </cell>
          <cell r="H430" t="str">
            <v>SW VIRGINIA</v>
          </cell>
          <cell r="I430" t="str">
            <v>VIRGINIA</v>
          </cell>
          <cell r="J430" t="str">
            <v>VIRGINIA DISTRICT</v>
          </cell>
          <cell r="K430" t="str">
            <v>EAST</v>
          </cell>
          <cell r="L430" t="str">
            <v>EAST REGION</v>
          </cell>
        </row>
        <row r="431">
          <cell r="A431">
            <v>411</v>
          </cell>
          <cell r="B431" t="str">
            <v>411-10-A-MD-9BO-050</v>
          </cell>
          <cell r="C431">
            <v>184</v>
          </cell>
          <cell r="D431">
            <v>4411</v>
          </cell>
          <cell r="E431" t="str">
            <v>Yes</v>
          </cell>
          <cell r="F431" t="str">
            <v>AWS - Washington</v>
          </cell>
          <cell r="G431" t="str">
            <v>BU-214</v>
          </cell>
          <cell r="H431" t="str">
            <v>METRO DC</v>
          </cell>
          <cell r="I431" t="str">
            <v>CHESAPEAKE</v>
          </cell>
          <cell r="J431" t="str">
            <v>CHESAPEAKE DISTRICT</v>
          </cell>
          <cell r="K431" t="str">
            <v>EAST</v>
          </cell>
          <cell r="L431" t="str">
            <v>EAST REGION</v>
          </cell>
        </row>
        <row r="432">
          <cell r="A432" t="str">
            <v>T76</v>
          </cell>
          <cell r="B432" t="str">
            <v>T76-10-A-NY-B8O-050</v>
          </cell>
          <cell r="C432">
            <v>1361</v>
          </cell>
          <cell r="D432">
            <v>4412</v>
          </cell>
          <cell r="F432" t="str">
            <v>Menands T/S</v>
          </cell>
          <cell r="G432" t="str">
            <v>BU-150</v>
          </cell>
          <cell r="H432" t="str">
            <v>ALBANY</v>
          </cell>
          <cell r="I432" t="str">
            <v>NEW YORK</v>
          </cell>
          <cell r="J432" t="str">
            <v>NEW YORK DISTRICT</v>
          </cell>
          <cell r="K432" t="str">
            <v>EAST</v>
          </cell>
          <cell r="L432" t="str">
            <v>EAST REGION</v>
          </cell>
        </row>
        <row r="433">
          <cell r="A433" t="str">
            <v>T77</v>
          </cell>
          <cell r="B433" t="str">
            <v>T77-10-A-AL-8PO-050</v>
          </cell>
          <cell r="C433">
            <v>1362</v>
          </cell>
          <cell r="D433">
            <v>4414</v>
          </cell>
          <cell r="F433" t="str">
            <v>Prattville T/S</v>
          </cell>
          <cell r="G433" t="str">
            <v>BU-199</v>
          </cell>
          <cell r="H433" t="str">
            <v>SOUTH CENTRAL ALABAMA</v>
          </cell>
          <cell r="I433" t="str">
            <v>GULFCOAST</v>
          </cell>
          <cell r="J433" t="str">
            <v>GULF COAST DISTRICT</v>
          </cell>
          <cell r="K433" t="str">
            <v>SOUTH</v>
          </cell>
          <cell r="L433" t="str">
            <v>SOUTH REGION</v>
          </cell>
        </row>
        <row r="434">
          <cell r="A434" t="str">
            <v>T81</v>
          </cell>
          <cell r="B434" t="str">
            <v>T81-10-A-AL-8PO-050</v>
          </cell>
          <cell r="C434">
            <v>1363</v>
          </cell>
          <cell r="D434">
            <v>4415</v>
          </cell>
          <cell r="F434" t="str">
            <v>Athens T/S</v>
          </cell>
          <cell r="G434" t="str">
            <v>BU-005</v>
          </cell>
          <cell r="H434" t="str">
            <v>HUNTSVILLE</v>
          </cell>
          <cell r="I434" t="str">
            <v>GEORGIA</v>
          </cell>
          <cell r="J434" t="str">
            <v>GEORGIA DISTRICT</v>
          </cell>
          <cell r="K434" t="str">
            <v>SOUTH</v>
          </cell>
          <cell r="L434" t="str">
            <v>SOUTH REGION</v>
          </cell>
        </row>
        <row r="435">
          <cell r="A435" t="str">
            <v>T82</v>
          </cell>
          <cell r="B435" t="str">
            <v>T82-10-A-OR-D6O-050</v>
          </cell>
          <cell r="C435">
            <v>1364</v>
          </cell>
          <cell r="D435">
            <v>4417</v>
          </cell>
          <cell r="F435" t="str">
            <v>Portland South T/S</v>
          </cell>
          <cell r="G435" t="str">
            <v>BU-256</v>
          </cell>
          <cell r="H435" t="str">
            <v>OREGON METRO</v>
          </cell>
          <cell r="I435" t="str">
            <v>ORIDMT</v>
          </cell>
          <cell r="J435" t="str">
            <v>OREGON-IDAHO-MONTANA DISTRICT</v>
          </cell>
          <cell r="K435" t="str">
            <v>WEST</v>
          </cell>
          <cell r="L435" t="str">
            <v>WEST REGION</v>
          </cell>
        </row>
        <row r="436">
          <cell r="A436" t="str">
            <v>T83</v>
          </cell>
          <cell r="B436" t="str">
            <v>T83-10-A-OR-D6O-050</v>
          </cell>
          <cell r="C436">
            <v>1365</v>
          </cell>
          <cell r="D436">
            <v>4418</v>
          </cell>
          <cell r="F436" t="str">
            <v>Trans Industries</v>
          </cell>
          <cell r="G436" t="str">
            <v>BU-256</v>
          </cell>
          <cell r="H436" t="str">
            <v>OREGON METRO</v>
          </cell>
          <cell r="I436" t="str">
            <v>ORIDMT</v>
          </cell>
          <cell r="J436" t="str">
            <v>OREGON-IDAHO-MONTANA DISTRICT</v>
          </cell>
          <cell r="K436" t="str">
            <v>WEST</v>
          </cell>
          <cell r="L436" t="str">
            <v>WEST REGION</v>
          </cell>
        </row>
        <row r="437">
          <cell r="A437" t="str">
            <v>T84</v>
          </cell>
          <cell r="B437" t="str">
            <v>T84-10-A-VA-8VO-050</v>
          </cell>
          <cell r="C437">
            <v>1366</v>
          </cell>
          <cell r="D437">
            <v>4419</v>
          </cell>
          <cell r="F437" t="str">
            <v>Goodwin Neck</v>
          </cell>
          <cell r="G437" t="str">
            <v>BU-131</v>
          </cell>
          <cell r="H437" t="str">
            <v>SE VIRGINIA HAULING &amp; T/S</v>
          </cell>
          <cell r="I437" t="str">
            <v>VIRGINIA</v>
          </cell>
          <cell r="J437" t="str">
            <v>VIRGINIA DISTRICT</v>
          </cell>
          <cell r="K437" t="str">
            <v>EAST</v>
          </cell>
          <cell r="L437" t="str">
            <v>EAST REGION</v>
          </cell>
        </row>
        <row r="438">
          <cell r="A438" t="str">
            <v>T85</v>
          </cell>
          <cell r="B438" t="str">
            <v>T85-10-A-NY-D1O-050</v>
          </cell>
          <cell r="C438">
            <v>1367</v>
          </cell>
          <cell r="D438">
            <v>4420</v>
          </cell>
          <cell r="F438" t="str">
            <v>Weaver Street</v>
          </cell>
          <cell r="G438" t="str">
            <v>BU-150</v>
          </cell>
          <cell r="H438" t="str">
            <v>ALBANY</v>
          </cell>
          <cell r="I438" t="str">
            <v>NEW YORK</v>
          </cell>
          <cell r="J438" t="str">
            <v>NEW YORK DISTRICT</v>
          </cell>
          <cell r="K438" t="str">
            <v>EAST</v>
          </cell>
          <cell r="L438" t="str">
            <v>EAST REGION</v>
          </cell>
        </row>
        <row r="439">
          <cell r="A439" t="str">
            <v>T88</v>
          </cell>
          <cell r="B439" t="str">
            <v>T88-10-A-OR-6PO-050</v>
          </cell>
          <cell r="C439">
            <v>1368</v>
          </cell>
          <cell r="D439">
            <v>4421</v>
          </cell>
          <cell r="F439" t="str">
            <v>Capital Transfer Station</v>
          </cell>
          <cell r="G439" t="str">
            <v>BU-261</v>
          </cell>
          <cell r="H439" t="str">
            <v>WOODBURN/SALEM</v>
          </cell>
          <cell r="I439" t="str">
            <v>ORIDMT</v>
          </cell>
          <cell r="J439" t="str">
            <v>OREGON-IDAHO-MONTANA DISTRICT</v>
          </cell>
          <cell r="K439" t="str">
            <v>WEST</v>
          </cell>
          <cell r="L439" t="str">
            <v>WEST REGION</v>
          </cell>
        </row>
        <row r="440">
          <cell r="A440" t="str">
            <v>T89</v>
          </cell>
          <cell r="B440" t="str">
            <v>T89-10-A-OR-4TO-050</v>
          </cell>
          <cell r="C440">
            <v>1369</v>
          </cell>
          <cell r="D440">
            <v>4422</v>
          </cell>
          <cell r="F440" t="str">
            <v>Valley Landfills Transfer Stat</v>
          </cell>
          <cell r="G440" t="str">
            <v>BU-261</v>
          </cell>
          <cell r="H440" t="str">
            <v>WOODBURN/SALEM</v>
          </cell>
          <cell r="I440" t="str">
            <v>ORIDMT</v>
          </cell>
          <cell r="J440" t="str">
            <v>OREGON-IDAHO-MONTANA DISTRICT</v>
          </cell>
          <cell r="K440" t="str">
            <v>WEST</v>
          </cell>
          <cell r="L440" t="str">
            <v>WEST REGION</v>
          </cell>
        </row>
        <row r="441">
          <cell r="A441" t="str">
            <v>T90</v>
          </cell>
          <cell r="B441" t="str">
            <v>T90-10-A-KY-9BO-050</v>
          </cell>
          <cell r="C441">
            <v>1370</v>
          </cell>
          <cell r="D441">
            <v>4423</v>
          </cell>
          <cell r="F441" t="str">
            <v>AW  Danville TS</v>
          </cell>
          <cell r="G441" t="str">
            <v>BU-137</v>
          </cell>
          <cell r="H441" t="str">
            <v>LEXINGTON / FRANKFURT</v>
          </cell>
          <cell r="I441" t="str">
            <v>KENTUCKYTN</v>
          </cell>
          <cell r="J441" t="str">
            <v>KENTUCKY-TENNESSEE DISTRICT</v>
          </cell>
          <cell r="K441" t="str">
            <v>MIDWEST</v>
          </cell>
          <cell r="L441" t="str">
            <v>MIDWEST REGION</v>
          </cell>
        </row>
        <row r="442">
          <cell r="A442" t="str">
            <v>T91</v>
          </cell>
          <cell r="B442" t="str">
            <v>T91-10-A-AZ-6UO-050</v>
          </cell>
          <cell r="C442">
            <v>1371</v>
          </cell>
          <cell r="D442">
            <v>4424</v>
          </cell>
          <cell r="F442" t="str">
            <v>PSI Waste Transfer Station</v>
          </cell>
          <cell r="G442" t="str">
            <v>BU-114</v>
          </cell>
          <cell r="H442" t="str">
            <v>WESTERN UTAH</v>
          </cell>
          <cell r="I442" t="str">
            <v>MOUNTAIN</v>
          </cell>
          <cell r="J442" t="str">
            <v>MOUNTAIN DISTRICT</v>
          </cell>
          <cell r="K442" t="str">
            <v>WEST</v>
          </cell>
          <cell r="L442" t="str">
            <v>WEST REGION</v>
          </cell>
        </row>
        <row r="443">
          <cell r="A443">
            <v>425</v>
          </cell>
          <cell r="B443" t="str">
            <v>425-10-A-MD-9BO-050</v>
          </cell>
          <cell r="C443">
            <v>187</v>
          </cell>
          <cell r="D443">
            <v>4425</v>
          </cell>
          <cell r="E443" t="str">
            <v>Yes</v>
          </cell>
          <cell r="F443" t="str">
            <v>AWS - The Eastern Shore</v>
          </cell>
          <cell r="G443" t="str">
            <v>BU-207</v>
          </cell>
          <cell r="H443" t="str">
            <v>DELAWARE</v>
          </cell>
          <cell r="I443" t="str">
            <v>EPENN</v>
          </cell>
          <cell r="J443" t="str">
            <v>EASTERN PENNSYLVANIA DISTRICT</v>
          </cell>
          <cell r="K443" t="str">
            <v>EAST</v>
          </cell>
          <cell r="L443" t="str">
            <v>EAST REGION</v>
          </cell>
        </row>
        <row r="444">
          <cell r="A444">
            <v>426</v>
          </cell>
          <cell r="B444" t="str">
            <v>426-10-A-DE-9BO-050</v>
          </cell>
          <cell r="C444">
            <v>188</v>
          </cell>
          <cell r="D444">
            <v>4426</v>
          </cell>
          <cell r="E444" t="str">
            <v>Yes</v>
          </cell>
          <cell r="F444" t="str">
            <v>AWS - Delmar</v>
          </cell>
          <cell r="G444" t="str">
            <v>BU-207</v>
          </cell>
          <cell r="H444" t="str">
            <v>DELAWARE</v>
          </cell>
          <cell r="I444" t="str">
            <v>EPENN</v>
          </cell>
          <cell r="J444" t="str">
            <v>EASTERN PENNSYLVANIA DISTRICT</v>
          </cell>
          <cell r="K444" t="str">
            <v>EAST</v>
          </cell>
          <cell r="L444" t="str">
            <v>EAST REGION</v>
          </cell>
        </row>
        <row r="445">
          <cell r="A445">
            <v>427</v>
          </cell>
          <cell r="B445" t="str">
            <v>427-10-A-MD-9BO-050</v>
          </cell>
          <cell r="C445">
            <v>189</v>
          </cell>
          <cell r="D445">
            <v>4427</v>
          </cell>
          <cell r="E445" t="str">
            <v>Yes</v>
          </cell>
          <cell r="F445" t="str">
            <v>AWS - Hagerstown</v>
          </cell>
          <cell r="G445" t="str">
            <v>BU-208</v>
          </cell>
          <cell r="H445" t="str">
            <v>WESTERN MARYLAND</v>
          </cell>
          <cell r="I445" t="str">
            <v>CHESAPEAKE</v>
          </cell>
          <cell r="J445" t="str">
            <v>CHESAPEAKE DISTRICT</v>
          </cell>
          <cell r="K445" t="str">
            <v>EAST</v>
          </cell>
          <cell r="L445" t="str">
            <v>EAST REGION</v>
          </cell>
        </row>
        <row r="446">
          <cell r="A446">
            <v>428</v>
          </cell>
          <cell r="B446" t="str">
            <v>428-10-A-MD-9BO-050</v>
          </cell>
          <cell r="C446">
            <v>190</v>
          </cell>
          <cell r="D446">
            <v>4428</v>
          </cell>
          <cell r="E446" t="str">
            <v>Yes</v>
          </cell>
          <cell r="F446" t="str">
            <v>AWS - Frederick</v>
          </cell>
          <cell r="G446" t="str">
            <v>BU-208</v>
          </cell>
          <cell r="H446" t="str">
            <v>WESTERN MARYLAND</v>
          </cell>
          <cell r="I446" t="str">
            <v>CHESAPEAKE</v>
          </cell>
          <cell r="J446" t="str">
            <v>CHESAPEAKE DISTRICT</v>
          </cell>
          <cell r="K446" t="str">
            <v>EAST</v>
          </cell>
          <cell r="L446" t="str">
            <v>EAST REGION</v>
          </cell>
        </row>
        <row r="447">
          <cell r="A447">
            <v>429</v>
          </cell>
          <cell r="B447" t="str">
            <v>429-10-A-MD-9BO-050</v>
          </cell>
          <cell r="C447">
            <v>191</v>
          </cell>
          <cell r="D447">
            <v>4429</v>
          </cell>
          <cell r="E447" t="str">
            <v>Yes</v>
          </cell>
          <cell r="F447" t="str">
            <v>AWS - Finksburg</v>
          </cell>
          <cell r="G447" t="str">
            <v>BU-206</v>
          </cell>
          <cell r="H447" t="str">
            <v>BALTIMORE</v>
          </cell>
          <cell r="I447" t="str">
            <v>CHESAPEAKE</v>
          </cell>
          <cell r="J447" t="str">
            <v>CHESAPEAKE DISTRICT</v>
          </cell>
          <cell r="K447" t="str">
            <v>EAST</v>
          </cell>
          <cell r="L447" t="str">
            <v>EAST REGION</v>
          </cell>
        </row>
        <row r="448">
          <cell r="A448" t="str">
            <v>T92</v>
          </cell>
          <cell r="B448" t="str">
            <v>T92-10-A-NY-3XO-050</v>
          </cell>
          <cell r="C448">
            <v>1372</v>
          </cell>
          <cell r="D448">
            <v>4430</v>
          </cell>
          <cell r="F448" t="str">
            <v>Bronx Transfer Station</v>
          </cell>
          <cell r="G448" t="str">
            <v>BU-162</v>
          </cell>
          <cell r="H448" t="str">
            <v>BRONX</v>
          </cell>
          <cell r="I448" t="str">
            <v>NEW YORK</v>
          </cell>
          <cell r="J448" t="str">
            <v>NEW YORK DISTRICT</v>
          </cell>
          <cell r="K448" t="str">
            <v>EAST</v>
          </cell>
          <cell r="L448" t="str">
            <v>EAST REGION</v>
          </cell>
        </row>
        <row r="449">
          <cell r="A449" t="str">
            <v>T93</v>
          </cell>
          <cell r="B449" t="str">
            <v>T93-10-A-AZ-07O-050</v>
          </cell>
          <cell r="C449">
            <v>1373</v>
          </cell>
          <cell r="D449">
            <v>4431</v>
          </cell>
          <cell r="F449" t="str">
            <v>Suburban Sanitation Transfer</v>
          </cell>
          <cell r="G449" t="str">
            <v>BU-243</v>
          </cell>
          <cell r="H449" t="str">
            <v>YUMA / IMPERIAL COUNTY</v>
          </cell>
          <cell r="I449" t="str">
            <v>SOCAL</v>
          </cell>
          <cell r="J449" t="str">
            <v>SOUTHERN CALIFORNIA DISTRICT</v>
          </cell>
          <cell r="K449" t="str">
            <v>WEST</v>
          </cell>
          <cell r="L449" t="str">
            <v>WEST REGION</v>
          </cell>
        </row>
        <row r="450">
          <cell r="A450" t="str">
            <v>T94</v>
          </cell>
          <cell r="B450" t="str">
            <v>T94-10-A-MS-8TO-050</v>
          </cell>
          <cell r="C450">
            <v>1374</v>
          </cell>
          <cell r="D450">
            <v>4432</v>
          </cell>
          <cell r="F450" t="str">
            <v>N Mississippi Transfer</v>
          </cell>
          <cell r="G450" t="str">
            <v>BU-102</v>
          </cell>
          <cell r="H450" t="str">
            <v>MEMPHIS</v>
          </cell>
          <cell r="I450" t="str">
            <v>MISSVALLEY</v>
          </cell>
          <cell r="J450" t="str">
            <v>MISSISSIPPI VALLEY DISTRICT</v>
          </cell>
          <cell r="K450" t="str">
            <v>SOUTH</v>
          </cell>
          <cell r="L450" t="str">
            <v>SOUTH REGION</v>
          </cell>
        </row>
        <row r="451">
          <cell r="A451" t="str">
            <v>T95</v>
          </cell>
          <cell r="B451" t="str">
            <v>T95-10-A-MS-9BO-050</v>
          </cell>
          <cell r="C451">
            <v>1375</v>
          </cell>
          <cell r="D451">
            <v>4433</v>
          </cell>
          <cell r="F451" t="str">
            <v>Hattiesburg Transfer</v>
          </cell>
          <cell r="G451" t="str">
            <v>BU-008</v>
          </cell>
          <cell r="H451" t="str">
            <v>JACKSON</v>
          </cell>
          <cell r="I451" t="str">
            <v>MISSVALLEY</v>
          </cell>
          <cell r="J451" t="str">
            <v>MISSISSIPPI VALLEY DISTRICT</v>
          </cell>
          <cell r="K451" t="str">
            <v>SOUTH</v>
          </cell>
          <cell r="L451" t="str">
            <v>SOUTH REGION</v>
          </cell>
        </row>
        <row r="452">
          <cell r="A452" t="str">
            <v>T96</v>
          </cell>
          <cell r="B452" t="str">
            <v>T96-10-A-IL-07O-050</v>
          </cell>
          <cell r="C452">
            <v>1376</v>
          </cell>
          <cell r="D452">
            <v>4434</v>
          </cell>
          <cell r="F452" t="str">
            <v>Apollo Transfer Station</v>
          </cell>
          <cell r="G452" t="str">
            <v>BU-035</v>
          </cell>
          <cell r="H452" t="str">
            <v>CRESTWOOD</v>
          </cell>
          <cell r="I452" t="str">
            <v>CHICAGO</v>
          </cell>
          <cell r="J452" t="str">
            <v>CHICAGO DISTRICT</v>
          </cell>
          <cell r="K452" t="str">
            <v>MIDWEST</v>
          </cell>
          <cell r="L452" t="str">
            <v>MIDWEST REGION</v>
          </cell>
        </row>
        <row r="453">
          <cell r="A453">
            <v>435</v>
          </cell>
          <cell r="B453" t="str">
            <v>435-10-A-MO-06O-050</v>
          </cell>
          <cell r="C453">
            <v>192</v>
          </cell>
          <cell r="D453">
            <v>4435</v>
          </cell>
          <cell r="E453" t="str">
            <v>Yes</v>
          </cell>
          <cell r="F453" t="str">
            <v>AWS - Osage Beach</v>
          </cell>
          <cell r="G453" t="str">
            <v>BU-097</v>
          </cell>
          <cell r="H453" t="str">
            <v>JEFFERSON CITY</v>
          </cell>
          <cell r="I453" t="str">
            <v>STL METRO</v>
          </cell>
          <cell r="J453" t="str">
            <v>ST LOUIS METRO DISTRICT</v>
          </cell>
          <cell r="K453" t="str">
            <v>MIDWEST</v>
          </cell>
          <cell r="L453" t="str">
            <v>MIDWEST REGION</v>
          </cell>
        </row>
        <row r="454">
          <cell r="A454" t="str">
            <v>T97</v>
          </cell>
          <cell r="B454" t="str">
            <v>T97-10-A-IL-07O-050</v>
          </cell>
          <cell r="C454">
            <v>1377</v>
          </cell>
          <cell r="D454">
            <v>4436</v>
          </cell>
          <cell r="F454" t="str">
            <v>Groen Transfer Station</v>
          </cell>
          <cell r="G454" t="str">
            <v>BU-035</v>
          </cell>
          <cell r="H454" t="str">
            <v>CRESTWOOD</v>
          </cell>
          <cell r="I454" t="str">
            <v>CHICAGO</v>
          </cell>
          <cell r="J454" t="str">
            <v>CHICAGO DISTRICT</v>
          </cell>
          <cell r="K454" t="str">
            <v>MIDWEST</v>
          </cell>
          <cell r="L454" t="str">
            <v>MIDWEST REGION</v>
          </cell>
        </row>
        <row r="455">
          <cell r="A455" t="str">
            <v>T98</v>
          </cell>
          <cell r="B455" t="str">
            <v>T98-10-A-IL-1LO-050</v>
          </cell>
          <cell r="C455">
            <v>1378</v>
          </cell>
          <cell r="D455">
            <v>4437</v>
          </cell>
          <cell r="F455" t="str">
            <v>Loop Transfer 64th Street</v>
          </cell>
          <cell r="G455" t="str">
            <v>BU-215</v>
          </cell>
          <cell r="H455" t="str">
            <v>CHICAGO TRANSFER STATIONS</v>
          </cell>
          <cell r="I455" t="str">
            <v>CHICAGO</v>
          </cell>
          <cell r="J455" t="str">
            <v>CHICAGO DISTRICT</v>
          </cell>
          <cell r="K455" t="str">
            <v>MIDWEST</v>
          </cell>
          <cell r="L455" t="str">
            <v>MIDWEST REGION</v>
          </cell>
        </row>
        <row r="456">
          <cell r="A456" t="str">
            <v>T99</v>
          </cell>
          <cell r="B456" t="str">
            <v>T99-10-A-MI-74O-050</v>
          </cell>
          <cell r="C456">
            <v>1379</v>
          </cell>
          <cell r="D456">
            <v>4438</v>
          </cell>
          <cell r="F456" t="str">
            <v>Detroit Transfer Station</v>
          </cell>
          <cell r="G456" t="str">
            <v>BU-053</v>
          </cell>
          <cell r="H456" t="str">
            <v>DETROIT</v>
          </cell>
          <cell r="I456" t="str">
            <v>MICHIGAN</v>
          </cell>
          <cell r="J456" t="str">
            <v>MICHIGAN DISTRICT</v>
          </cell>
          <cell r="K456" t="str">
            <v>MIDWEST</v>
          </cell>
          <cell r="L456" t="str">
            <v>MIDWEST REGION</v>
          </cell>
        </row>
        <row r="457">
          <cell r="A457" t="str">
            <v>U01</v>
          </cell>
          <cell r="B457" t="str">
            <v>U01-10-A-OH-13O-050</v>
          </cell>
          <cell r="C457">
            <v>1380</v>
          </cell>
          <cell r="D457">
            <v>4439</v>
          </cell>
          <cell r="F457" t="str">
            <v>Mansfield Transfer Station</v>
          </cell>
          <cell r="G457" t="str">
            <v>BU-094</v>
          </cell>
          <cell r="H457" t="str">
            <v>CENTRAL OHIO</v>
          </cell>
          <cell r="I457" t="str">
            <v>OHIO</v>
          </cell>
          <cell r="J457" t="str">
            <v>OHIO DISTRICT</v>
          </cell>
          <cell r="K457" t="str">
            <v>EAST</v>
          </cell>
          <cell r="L457" t="str">
            <v>EAST REGION</v>
          </cell>
        </row>
        <row r="458">
          <cell r="A458" t="str">
            <v>U02</v>
          </cell>
          <cell r="B458" t="str">
            <v>U02-10-A-OH-3FO-050</v>
          </cell>
          <cell r="C458">
            <v>1381</v>
          </cell>
          <cell r="D458">
            <v>4440</v>
          </cell>
          <cell r="F458" t="str">
            <v>Ross Brothers Transfer</v>
          </cell>
          <cell r="G458" t="str">
            <v>BU-094</v>
          </cell>
          <cell r="H458" t="str">
            <v>CENTRAL OHIO</v>
          </cell>
          <cell r="I458" t="str">
            <v>OHIO</v>
          </cell>
          <cell r="J458" t="str">
            <v>OHIO DISTRICT</v>
          </cell>
          <cell r="K458" t="str">
            <v>EAST</v>
          </cell>
          <cell r="L458" t="str">
            <v>EAST REGION</v>
          </cell>
        </row>
        <row r="459">
          <cell r="A459" t="str">
            <v>U03</v>
          </cell>
          <cell r="B459" t="str">
            <v>U03-10-A-OH-3FO-050</v>
          </cell>
          <cell r="C459">
            <v>1382</v>
          </cell>
          <cell r="D459">
            <v>4441</v>
          </cell>
          <cell r="F459" t="str">
            <v>Delaware Transfer Station</v>
          </cell>
          <cell r="G459" t="str">
            <v>BU-094</v>
          </cell>
          <cell r="H459" t="str">
            <v>CENTRAL OHIO</v>
          </cell>
          <cell r="I459" t="str">
            <v>OHIO</v>
          </cell>
          <cell r="J459" t="str">
            <v>OHIO DISTRICT</v>
          </cell>
          <cell r="K459" t="str">
            <v>EAST</v>
          </cell>
          <cell r="L459" t="str">
            <v>EAST REGION</v>
          </cell>
        </row>
        <row r="460">
          <cell r="A460" t="str">
            <v>U04</v>
          </cell>
          <cell r="B460" t="str">
            <v>U04-10-A-MI-32O-050</v>
          </cell>
          <cell r="C460">
            <v>1383</v>
          </cell>
          <cell r="D460">
            <v>4442</v>
          </cell>
          <cell r="F460" t="str">
            <v>Hillsdale Transfer Station</v>
          </cell>
          <cell r="G460" t="str">
            <v>BU-069</v>
          </cell>
          <cell r="H460" t="str">
            <v>BRYAN</v>
          </cell>
          <cell r="I460" t="str">
            <v>INDIANA</v>
          </cell>
          <cell r="J460" t="str">
            <v>INDIANA DISTRICT</v>
          </cell>
          <cell r="K460" t="str">
            <v>MIDWEST</v>
          </cell>
          <cell r="L460" t="str">
            <v>MIDWEST REGION</v>
          </cell>
        </row>
        <row r="461">
          <cell r="A461" t="str">
            <v>U05</v>
          </cell>
          <cell r="B461" t="str">
            <v>U05-10-A-TX-9AO-050</v>
          </cell>
          <cell r="C461">
            <v>1384</v>
          </cell>
          <cell r="D461">
            <v>4443</v>
          </cell>
          <cell r="F461" t="str">
            <v>Northwest Transfer Station</v>
          </cell>
          <cell r="G461" t="str">
            <v>BU-057</v>
          </cell>
          <cell r="H461" t="str">
            <v>HOUSTON POST COLLECTION</v>
          </cell>
          <cell r="I461" t="str">
            <v>HOUSTON</v>
          </cell>
          <cell r="J461" t="str">
            <v>HOUSTON DISTRICT</v>
          </cell>
          <cell r="K461" t="str">
            <v>SOUTH</v>
          </cell>
          <cell r="L461" t="str">
            <v>SOUTH REGION</v>
          </cell>
        </row>
        <row r="462">
          <cell r="A462" t="str">
            <v>U06</v>
          </cell>
          <cell r="B462" t="str">
            <v>U06-10-A-IN-23O-050</v>
          </cell>
          <cell r="C462">
            <v>1385</v>
          </cell>
          <cell r="D462">
            <v>4444</v>
          </cell>
          <cell r="F462" t="str">
            <v>Illiana Transfer Station</v>
          </cell>
          <cell r="G462" t="str">
            <v>BU-007</v>
          </cell>
          <cell r="H462" t="str">
            <v>NORTHWEST INDIANA</v>
          </cell>
          <cell r="I462" t="str">
            <v>INDIANA</v>
          </cell>
          <cell r="J462" t="str">
            <v>INDIANA DISTRICT</v>
          </cell>
          <cell r="K462" t="str">
            <v>MIDWEST</v>
          </cell>
          <cell r="L462" t="str">
            <v>MIDWEST REGION</v>
          </cell>
        </row>
        <row r="463">
          <cell r="A463" t="str">
            <v>U07</v>
          </cell>
          <cell r="B463" t="str">
            <v>U07-10-A-IN-23O-050</v>
          </cell>
          <cell r="C463">
            <v>1386</v>
          </cell>
          <cell r="D463">
            <v>4445</v>
          </cell>
          <cell r="F463" t="str">
            <v>Ooms Transfer Station</v>
          </cell>
          <cell r="G463" t="str">
            <v>BU-007</v>
          </cell>
          <cell r="H463" t="str">
            <v>NORTHWEST INDIANA</v>
          </cell>
          <cell r="I463" t="str">
            <v>INDIANA</v>
          </cell>
          <cell r="J463" t="str">
            <v>INDIANA DISTRICT</v>
          </cell>
          <cell r="K463" t="str">
            <v>MIDWEST</v>
          </cell>
          <cell r="L463" t="str">
            <v>MIDWEST REGION</v>
          </cell>
        </row>
        <row r="464">
          <cell r="A464" t="str">
            <v>U08</v>
          </cell>
          <cell r="B464" t="str">
            <v>U08-10-A-MI-13O-050</v>
          </cell>
          <cell r="C464">
            <v>1387</v>
          </cell>
          <cell r="D464">
            <v>4446</v>
          </cell>
          <cell r="F464" t="str">
            <v>Southfield Transfer Station</v>
          </cell>
          <cell r="G464" t="str">
            <v>BU-053</v>
          </cell>
          <cell r="H464" t="str">
            <v>DETROIT</v>
          </cell>
          <cell r="I464" t="str">
            <v>MICHIGAN</v>
          </cell>
          <cell r="J464" t="str">
            <v>MICHIGAN DISTRICT</v>
          </cell>
          <cell r="K464" t="str">
            <v>MIDWEST</v>
          </cell>
          <cell r="L464" t="str">
            <v>MIDWEST REGION</v>
          </cell>
        </row>
        <row r="465">
          <cell r="A465" t="str">
            <v>U09</v>
          </cell>
          <cell r="B465" t="str">
            <v>U09-10-A-OR-4PO-050</v>
          </cell>
          <cell r="C465">
            <v>1388</v>
          </cell>
          <cell r="D465">
            <v>4447</v>
          </cell>
          <cell r="F465" t="str">
            <v>Willamette Resources T/S</v>
          </cell>
          <cell r="G465" t="str">
            <v>BU-256</v>
          </cell>
          <cell r="H465" t="str">
            <v>OREGON METRO</v>
          </cell>
          <cell r="I465" t="str">
            <v>ORIDMT</v>
          </cell>
          <cell r="J465" t="str">
            <v>OREGON-IDAHO-MONTANA DISTRICT</v>
          </cell>
          <cell r="K465" t="str">
            <v>WEST</v>
          </cell>
          <cell r="L465" t="str">
            <v>WEST REGION</v>
          </cell>
        </row>
        <row r="466">
          <cell r="A466" t="str">
            <v>U12</v>
          </cell>
          <cell r="B466" t="str">
            <v>U12-10-A-NY-3XO-050</v>
          </cell>
          <cell r="C466">
            <v>1389</v>
          </cell>
          <cell r="D466">
            <v>4448</v>
          </cell>
          <cell r="F466" t="str">
            <v>Stanley Ave Transfer</v>
          </cell>
          <cell r="G466" t="str">
            <v>BU-163</v>
          </cell>
          <cell r="H466" t="str">
            <v>BROOKLYN / STATEN ISLAND</v>
          </cell>
          <cell r="I466" t="str">
            <v>NEW YORK</v>
          </cell>
          <cell r="J466" t="str">
            <v>NEW YORK DISTRICT</v>
          </cell>
          <cell r="K466" t="str">
            <v>EAST</v>
          </cell>
          <cell r="L466" t="str">
            <v>EAST REGION</v>
          </cell>
        </row>
        <row r="467">
          <cell r="A467" t="str">
            <v>U18</v>
          </cell>
          <cell r="B467" t="str">
            <v>U18-10-A-OR-4YO-050</v>
          </cell>
          <cell r="C467">
            <v>1393</v>
          </cell>
          <cell r="D467">
            <v>4449</v>
          </cell>
          <cell r="F467" t="str">
            <v>Josephine County T/S</v>
          </cell>
          <cell r="G467" t="str">
            <v>BU-254</v>
          </cell>
          <cell r="H467" t="str">
            <v>ALBANY/CORVALIS</v>
          </cell>
          <cell r="I467" t="str">
            <v>ORIDMT</v>
          </cell>
          <cell r="J467" t="str">
            <v>OREGON-IDAHO-MONTANA DISTRICT</v>
          </cell>
          <cell r="K467" t="str">
            <v>WEST</v>
          </cell>
          <cell r="L467" t="str">
            <v>WEST REGION</v>
          </cell>
        </row>
        <row r="468">
          <cell r="A468">
            <v>450</v>
          </cell>
          <cell r="B468" t="str">
            <v>450-10-A-OR-6RO-050</v>
          </cell>
          <cell r="C468">
            <v>193</v>
          </cell>
          <cell r="D468">
            <v>4450</v>
          </cell>
          <cell r="E468" t="str">
            <v>Yes</v>
          </cell>
          <cell r="F468" t="str">
            <v>AWS - Albany - Lebanon</v>
          </cell>
          <cell r="G468" t="str">
            <v>BU-254</v>
          </cell>
          <cell r="H468" t="str">
            <v>ALBANY/CORVALIS</v>
          </cell>
          <cell r="I468" t="str">
            <v>ORIDMT</v>
          </cell>
          <cell r="J468" t="str">
            <v>OREGON-IDAHO-MONTANA DISTRICT</v>
          </cell>
          <cell r="K468" t="str">
            <v>WEST</v>
          </cell>
          <cell r="L468" t="str">
            <v>WEST REGION</v>
          </cell>
        </row>
        <row r="469">
          <cell r="A469">
            <v>451</v>
          </cell>
          <cell r="B469" t="str">
            <v>451-10-A-OR-6PO-050</v>
          </cell>
          <cell r="C469">
            <v>194</v>
          </cell>
          <cell r="D469">
            <v>4451</v>
          </cell>
          <cell r="E469" t="str">
            <v>Yes</v>
          </cell>
          <cell r="F469" t="str">
            <v>AWS - Salem - OR</v>
          </cell>
          <cell r="G469" t="str">
            <v>BU-261</v>
          </cell>
          <cell r="H469" t="str">
            <v>WOODBURN/SALEM</v>
          </cell>
          <cell r="I469" t="str">
            <v>ORIDMT</v>
          </cell>
          <cell r="J469" t="str">
            <v>OREGON-IDAHO-MONTANA DISTRICT</v>
          </cell>
          <cell r="K469" t="str">
            <v>WEST</v>
          </cell>
          <cell r="L469" t="str">
            <v>WEST REGION</v>
          </cell>
        </row>
        <row r="470">
          <cell r="A470">
            <v>452</v>
          </cell>
          <cell r="B470" t="str">
            <v>452-10-A-OR-6NO-050</v>
          </cell>
          <cell r="C470">
            <v>195</v>
          </cell>
          <cell r="D470">
            <v>4452</v>
          </cell>
          <cell r="E470" t="str">
            <v>Yes</v>
          </cell>
          <cell r="F470" t="str">
            <v>AWS - Corvallis</v>
          </cell>
          <cell r="G470" t="str">
            <v>BU-254</v>
          </cell>
          <cell r="H470" t="str">
            <v>ALBANY/CORVALIS</v>
          </cell>
          <cell r="I470" t="str">
            <v>ORIDMT</v>
          </cell>
          <cell r="J470" t="str">
            <v>OREGON-IDAHO-MONTANA DISTRICT</v>
          </cell>
          <cell r="K470" t="str">
            <v>WEST</v>
          </cell>
          <cell r="L470" t="str">
            <v>WEST REGION</v>
          </cell>
        </row>
        <row r="471">
          <cell r="A471">
            <v>453</v>
          </cell>
          <cell r="B471" t="str">
            <v>453-10-A-OR-4ZO-050</v>
          </cell>
          <cell r="C471">
            <v>196</v>
          </cell>
          <cell r="D471">
            <v>4453</v>
          </cell>
          <cell r="E471" t="str">
            <v>Yes</v>
          </cell>
          <cell r="F471" t="str">
            <v>AWS - Dallas</v>
          </cell>
          <cell r="G471" t="str">
            <v>BU-254</v>
          </cell>
          <cell r="H471" t="str">
            <v>ALBANY/CORVALIS</v>
          </cell>
          <cell r="I471" t="str">
            <v>ORIDMT</v>
          </cell>
          <cell r="J471" t="str">
            <v>OREGON-IDAHO-MONTANA DISTRICT</v>
          </cell>
          <cell r="K471" t="str">
            <v>WEST</v>
          </cell>
          <cell r="L471" t="str">
            <v>WEST REGION</v>
          </cell>
        </row>
        <row r="472">
          <cell r="A472">
            <v>454</v>
          </cell>
          <cell r="B472" t="str">
            <v>454-10-A-OR-4YO-050</v>
          </cell>
          <cell r="C472">
            <v>197</v>
          </cell>
          <cell r="D472">
            <v>4454</v>
          </cell>
          <cell r="E472" t="str">
            <v>Yes</v>
          </cell>
          <cell r="F472" t="str">
            <v>AWS - Grants Pass</v>
          </cell>
          <cell r="G472" t="str">
            <v>BU-254</v>
          </cell>
          <cell r="H472" t="str">
            <v>ALBANY/CORVALIS</v>
          </cell>
          <cell r="I472" t="str">
            <v>ORIDMT</v>
          </cell>
          <cell r="J472" t="str">
            <v>OREGON-IDAHO-MONTANA DISTRICT</v>
          </cell>
          <cell r="K472" t="str">
            <v>WEST</v>
          </cell>
          <cell r="L472" t="str">
            <v>WEST REGION</v>
          </cell>
        </row>
        <row r="473">
          <cell r="A473">
            <v>455</v>
          </cell>
          <cell r="B473" t="str">
            <v>455-10-A-OR-4XO-050</v>
          </cell>
          <cell r="C473">
            <v>198</v>
          </cell>
          <cell r="D473">
            <v>4455</v>
          </cell>
          <cell r="E473" t="str">
            <v>Yes</v>
          </cell>
          <cell r="F473" t="str">
            <v>AW Srvcs of Clackamas &amp; Washin</v>
          </cell>
          <cell r="G473" t="str">
            <v>BU-256</v>
          </cell>
          <cell r="H473" t="str">
            <v>OREGON METRO</v>
          </cell>
          <cell r="I473" t="str">
            <v>ORIDMT</v>
          </cell>
          <cell r="J473" t="str">
            <v>OREGON-IDAHO-MONTANA DISTRICT</v>
          </cell>
          <cell r="K473" t="str">
            <v>WEST</v>
          </cell>
          <cell r="L473" t="str">
            <v>WEST REGION</v>
          </cell>
        </row>
        <row r="474">
          <cell r="A474">
            <v>456</v>
          </cell>
          <cell r="B474" t="str">
            <v>456-10-A-OR-4UO-050</v>
          </cell>
          <cell r="C474">
            <v>199</v>
          </cell>
          <cell r="D474">
            <v>4456</v>
          </cell>
          <cell r="E474" t="str">
            <v>Yes</v>
          </cell>
          <cell r="F474" t="str">
            <v>AWS - Marion County</v>
          </cell>
          <cell r="G474" t="str">
            <v>BU-261</v>
          </cell>
          <cell r="H474" t="str">
            <v>WOODBURN/SALEM</v>
          </cell>
          <cell r="I474" t="str">
            <v>ORIDMT</v>
          </cell>
          <cell r="J474" t="str">
            <v>OREGON-IDAHO-MONTANA DISTRICT</v>
          </cell>
          <cell r="K474" t="str">
            <v>WEST</v>
          </cell>
          <cell r="L474" t="str">
            <v>WEST REGION</v>
          </cell>
        </row>
        <row r="475">
          <cell r="A475" t="str">
            <v>U19</v>
          </cell>
          <cell r="B475" t="str">
            <v>U19-10-A-FL-9OO-050</v>
          </cell>
          <cell r="C475">
            <v>1394</v>
          </cell>
          <cell r="D475">
            <v>4459</v>
          </cell>
          <cell r="F475" t="str">
            <v>Delta Dade Recy - C&amp;D Recyc</v>
          </cell>
          <cell r="G475" t="str">
            <v>BU-953</v>
          </cell>
          <cell r="H475" t="str">
            <v>NON-OP SOUTH FLORIDA</v>
          </cell>
          <cell r="I475" t="str">
            <v>GULFCOAST</v>
          </cell>
          <cell r="J475" t="str">
            <v>GULF COAST DISTRICT</v>
          </cell>
          <cell r="K475" t="str">
            <v>SOUTH</v>
          </cell>
          <cell r="L475" t="str">
            <v>SOUTH REGION</v>
          </cell>
        </row>
        <row r="476">
          <cell r="A476" t="str">
            <v>U21</v>
          </cell>
          <cell r="B476" t="str">
            <v>U21-10-A-TX-13O-050</v>
          </cell>
          <cell r="C476">
            <v>1396</v>
          </cell>
          <cell r="D476">
            <v>4460</v>
          </cell>
          <cell r="F476" t="str">
            <v>Fort Worth Transfer Station</v>
          </cell>
          <cell r="G476" t="str">
            <v>BU-015</v>
          </cell>
          <cell r="H476" t="str">
            <v>DALLAS FTWORTH POST COLLECTION</v>
          </cell>
          <cell r="I476" t="str">
            <v>DFW/WESTTX</v>
          </cell>
          <cell r="J476" t="str">
            <v>DFW/WEST TEXAS DISTIRCT</v>
          </cell>
          <cell r="K476" t="str">
            <v>SOUTH</v>
          </cell>
          <cell r="L476" t="str">
            <v>SOUTH REGION</v>
          </cell>
        </row>
        <row r="477">
          <cell r="A477" t="str">
            <v>U22</v>
          </cell>
          <cell r="B477" t="str">
            <v>U22-10-A-SC-06O-050</v>
          </cell>
          <cell r="C477">
            <v>1397</v>
          </cell>
          <cell r="D477">
            <v>4461</v>
          </cell>
          <cell r="F477" t="str">
            <v>Fort Mill Transfer Station</v>
          </cell>
          <cell r="G477" t="str">
            <v>BU-156</v>
          </cell>
          <cell r="H477" t="str">
            <v>CHARLOTTE POST COLLECTION</v>
          </cell>
          <cell r="I477" t="str">
            <v>CAROLINAS</v>
          </cell>
          <cell r="J477" t="str">
            <v>CAROLINAS DISTRICT</v>
          </cell>
          <cell r="K477" t="str">
            <v>EAST</v>
          </cell>
          <cell r="L477" t="str">
            <v>EAST REGION</v>
          </cell>
        </row>
        <row r="478">
          <cell r="A478">
            <v>463</v>
          </cell>
          <cell r="B478" t="str">
            <v>463-10-A-FL-06O-050</v>
          </cell>
          <cell r="C478">
            <v>203</v>
          </cell>
          <cell r="D478">
            <v>4463</v>
          </cell>
          <cell r="E478" t="str">
            <v>Yes</v>
          </cell>
          <cell r="F478" t="str">
            <v>AWS - Fort Walton Beach</v>
          </cell>
          <cell r="G478" t="str">
            <v>BU-200</v>
          </cell>
          <cell r="H478" t="str">
            <v>PENSACOLA</v>
          </cell>
          <cell r="I478" t="str">
            <v>GULFCOAST</v>
          </cell>
          <cell r="J478" t="str">
            <v>GULF COAST DISTRICT</v>
          </cell>
          <cell r="K478" t="str">
            <v>SOUTH</v>
          </cell>
          <cell r="L478" t="str">
            <v>SOUTH REGION</v>
          </cell>
        </row>
        <row r="479">
          <cell r="A479">
            <v>464</v>
          </cell>
          <cell r="B479" t="str">
            <v>464-10-A-NY-3XO-050</v>
          </cell>
          <cell r="C479">
            <v>204</v>
          </cell>
          <cell r="D479">
            <v>4464</v>
          </cell>
          <cell r="E479" t="str">
            <v>Yes</v>
          </cell>
          <cell r="F479" t="str">
            <v>AWS - The Bronx</v>
          </cell>
          <cell r="G479" t="str">
            <v>BU-162</v>
          </cell>
          <cell r="H479" t="str">
            <v>BRONX</v>
          </cell>
          <cell r="I479" t="str">
            <v>NEW YORK</v>
          </cell>
          <cell r="J479" t="str">
            <v>NEW YORK DISTRICT</v>
          </cell>
          <cell r="K479" t="str">
            <v>EAST</v>
          </cell>
          <cell r="L479" t="str">
            <v>EAST REGION</v>
          </cell>
        </row>
        <row r="480">
          <cell r="A480">
            <v>466</v>
          </cell>
          <cell r="B480" t="str">
            <v>466-10-A-AZ-07O-050</v>
          </cell>
          <cell r="C480">
            <v>206</v>
          </cell>
          <cell r="D480">
            <v>4466</v>
          </cell>
          <cell r="E480" t="str">
            <v>Yes</v>
          </cell>
          <cell r="F480" t="str">
            <v>AWS - Yuma</v>
          </cell>
          <cell r="G480" t="str">
            <v>BU-243</v>
          </cell>
          <cell r="H480" t="str">
            <v>YUMA / IMPERIAL COUNTY</v>
          </cell>
          <cell r="I480" t="str">
            <v>SOCAL</v>
          </cell>
          <cell r="J480" t="str">
            <v>SOUTHERN CALIFORNIA DISTRICT</v>
          </cell>
          <cell r="K480" t="str">
            <v>WEST</v>
          </cell>
          <cell r="L480" t="str">
            <v>WEST REGION</v>
          </cell>
        </row>
        <row r="481">
          <cell r="A481">
            <v>467</v>
          </cell>
          <cell r="B481" t="str">
            <v>467-10-A-CA-07O-050</v>
          </cell>
          <cell r="C481">
            <v>207</v>
          </cell>
          <cell r="D481">
            <v>4467</v>
          </cell>
          <cell r="E481" t="str">
            <v>Yes</v>
          </cell>
          <cell r="F481" t="str">
            <v>Valley Envrionmental Services</v>
          </cell>
          <cell r="G481" t="str">
            <v>BU-243</v>
          </cell>
          <cell r="H481" t="str">
            <v>YUMA / IMPERIAL COUNTY</v>
          </cell>
          <cell r="I481" t="str">
            <v>SOCAL</v>
          </cell>
          <cell r="J481" t="str">
            <v>SOUTHERN CALIFORNIA DISTRICT</v>
          </cell>
          <cell r="K481" t="str">
            <v>WEST</v>
          </cell>
          <cell r="L481" t="str">
            <v>WEST REGION</v>
          </cell>
        </row>
        <row r="482">
          <cell r="A482">
            <v>468</v>
          </cell>
          <cell r="B482" t="str">
            <v>468-10-A-MO-06O-050</v>
          </cell>
          <cell r="C482">
            <v>208</v>
          </cell>
          <cell r="D482">
            <v>4468</v>
          </cell>
          <cell r="E482" t="str">
            <v>Yes</v>
          </cell>
          <cell r="F482" t="str">
            <v>AWS - Kansas City</v>
          </cell>
          <cell r="G482" t="str">
            <v>BU-096</v>
          </cell>
          <cell r="H482" t="str">
            <v>KANSAS CITY</v>
          </cell>
          <cell r="I482" t="str">
            <v>W MO/OK</v>
          </cell>
          <cell r="J482" t="str">
            <v>W MISSOURI/OKLAHOMA DISTRICT</v>
          </cell>
          <cell r="K482" t="str">
            <v>MIDWEST</v>
          </cell>
          <cell r="L482" t="str">
            <v>MIDWEST REGION</v>
          </cell>
        </row>
        <row r="483">
          <cell r="A483">
            <v>469</v>
          </cell>
          <cell r="B483" t="str">
            <v>469-10-A-OR-7QO-050</v>
          </cell>
          <cell r="C483">
            <v>209</v>
          </cell>
          <cell r="D483">
            <v>4469</v>
          </cell>
          <cell r="E483" t="str">
            <v>Yes</v>
          </cell>
          <cell r="F483" t="str">
            <v>AWS - Lake Oswego</v>
          </cell>
          <cell r="G483" t="str">
            <v>BU-256</v>
          </cell>
          <cell r="H483" t="str">
            <v>OREGON METRO</v>
          </cell>
          <cell r="I483" t="str">
            <v>ORIDMT</v>
          </cell>
          <cell r="J483" t="str">
            <v>OREGON-IDAHO-MONTANA DISTRICT</v>
          </cell>
          <cell r="K483" t="str">
            <v>WEST</v>
          </cell>
          <cell r="L483" t="str">
            <v>WEST REGION</v>
          </cell>
        </row>
        <row r="484">
          <cell r="A484" t="str">
            <v>U23</v>
          </cell>
          <cell r="B484" t="str">
            <v>U23-10-A-MI-1CO-050</v>
          </cell>
          <cell r="C484">
            <v>1398</v>
          </cell>
          <cell r="D484">
            <v>4470</v>
          </cell>
          <cell r="F484" t="str">
            <v>Tri City Transfer</v>
          </cell>
          <cell r="G484" t="str">
            <v>BU-083</v>
          </cell>
          <cell r="H484" t="str">
            <v>KALAMAZOO</v>
          </cell>
          <cell r="I484" t="str">
            <v>MICHIGAN</v>
          </cell>
          <cell r="J484" t="str">
            <v>MICHIGAN DISTRICT</v>
          </cell>
          <cell r="K484" t="str">
            <v>MIDWEST</v>
          </cell>
          <cell r="L484" t="str">
            <v>MIDWEST REGION</v>
          </cell>
        </row>
        <row r="485">
          <cell r="A485">
            <v>471</v>
          </cell>
          <cell r="B485" t="str">
            <v>471-10-A-CA-C1O-050</v>
          </cell>
          <cell r="C485">
            <v>210</v>
          </cell>
          <cell r="D485">
            <v>4471</v>
          </cell>
          <cell r="E485" t="str">
            <v>Yes</v>
          </cell>
          <cell r="F485" t="str">
            <v>BFI Services of Salinas</v>
          </cell>
          <cell r="G485" t="str">
            <v>BU-246</v>
          </cell>
          <cell r="H485" t="str">
            <v>SALINAS</v>
          </cell>
          <cell r="I485" t="str">
            <v>BAYAREA</v>
          </cell>
          <cell r="J485" t="str">
            <v>BAY AREA DISTRICT</v>
          </cell>
          <cell r="K485" t="str">
            <v>WEST</v>
          </cell>
          <cell r="L485" t="str">
            <v>WEST REGION</v>
          </cell>
        </row>
        <row r="486">
          <cell r="A486">
            <v>472</v>
          </cell>
          <cell r="B486" t="str">
            <v>472-10-A-OR-9GO-050</v>
          </cell>
          <cell r="C486">
            <v>211</v>
          </cell>
          <cell r="D486">
            <v>4472</v>
          </cell>
          <cell r="E486" t="str">
            <v>Yes</v>
          </cell>
          <cell r="F486" t="str">
            <v>AWS - Portland</v>
          </cell>
          <cell r="G486" t="str">
            <v>BU-256</v>
          </cell>
          <cell r="H486" t="str">
            <v>OREGON METRO</v>
          </cell>
          <cell r="I486" t="str">
            <v>ORIDMT</v>
          </cell>
          <cell r="J486" t="str">
            <v>OREGON-IDAHO-MONTANA DISTRICT</v>
          </cell>
          <cell r="K486" t="str">
            <v>WEST</v>
          </cell>
          <cell r="L486" t="str">
            <v>WEST REGION</v>
          </cell>
        </row>
        <row r="487">
          <cell r="A487">
            <v>473</v>
          </cell>
          <cell r="B487" t="str">
            <v>473-10-A-TX-9UO-050</v>
          </cell>
          <cell r="C487">
            <v>212</v>
          </cell>
          <cell r="D487">
            <v>4473</v>
          </cell>
          <cell r="E487" t="str">
            <v>Yes</v>
          </cell>
          <cell r="F487" t="str">
            <v>AWS - Brenham</v>
          </cell>
          <cell r="G487" t="str">
            <v>BU-061</v>
          </cell>
          <cell r="H487" t="str">
            <v>WEST HOUSTON</v>
          </cell>
          <cell r="I487" t="str">
            <v>HOUSTON</v>
          </cell>
          <cell r="J487" t="str">
            <v>HOUSTON DISTRICT</v>
          </cell>
          <cell r="K487" t="str">
            <v>SOUTH</v>
          </cell>
          <cell r="L487" t="str">
            <v>SOUTH REGION</v>
          </cell>
        </row>
        <row r="488">
          <cell r="A488" t="str">
            <v>U24</v>
          </cell>
          <cell r="B488" t="str">
            <v>U24-10-A-SC-06O-050</v>
          </cell>
          <cell r="C488">
            <v>1399</v>
          </cell>
          <cell r="D488">
            <v>4474</v>
          </cell>
          <cell r="F488" t="str">
            <v>Greenville T/S</v>
          </cell>
          <cell r="G488" t="str">
            <v>BU-149</v>
          </cell>
          <cell r="H488" t="str">
            <v>GREENVILLE SC</v>
          </cell>
          <cell r="I488" t="str">
            <v>CAROLINAS</v>
          </cell>
          <cell r="J488" t="str">
            <v>CAROLINAS DISTRICT</v>
          </cell>
          <cell r="K488" t="str">
            <v>EAST</v>
          </cell>
          <cell r="L488" t="str">
            <v>EAST REGION</v>
          </cell>
        </row>
        <row r="489">
          <cell r="A489">
            <v>475</v>
          </cell>
          <cell r="B489" t="str">
            <v>475-10-A-CO-9MO-050</v>
          </cell>
          <cell r="C489">
            <v>213</v>
          </cell>
          <cell r="D489">
            <v>4475</v>
          </cell>
          <cell r="E489" t="str">
            <v>Yes</v>
          </cell>
          <cell r="F489" t="str">
            <v>Frontier Waste Transfer</v>
          </cell>
          <cell r="G489" t="str">
            <v>BU-070</v>
          </cell>
          <cell r="H489" t="str">
            <v>DENVER HAULING</v>
          </cell>
          <cell r="I489" t="str">
            <v>MOUNTAIN</v>
          </cell>
          <cell r="J489" t="str">
            <v>MOUNTAIN DISTRICT</v>
          </cell>
          <cell r="K489" t="str">
            <v>WEST</v>
          </cell>
          <cell r="L489" t="str">
            <v>WEST REGION</v>
          </cell>
        </row>
        <row r="490">
          <cell r="A490">
            <v>477</v>
          </cell>
          <cell r="B490" t="str">
            <v>477-10-A-FL-9OO-050</v>
          </cell>
          <cell r="C490">
            <v>215</v>
          </cell>
          <cell r="D490">
            <v>4477</v>
          </cell>
          <cell r="E490" t="str">
            <v>Yes</v>
          </cell>
          <cell r="F490" t="str">
            <v>Delta Dade Recyc Corp - Haul</v>
          </cell>
          <cell r="G490" t="str">
            <v>BU-953</v>
          </cell>
          <cell r="H490" t="str">
            <v>NON-OP SOUTH FLORIDA</v>
          </cell>
          <cell r="I490" t="str">
            <v>GULFCOAST</v>
          </cell>
          <cell r="J490" t="str">
            <v>GULF COAST DISTRICT</v>
          </cell>
          <cell r="K490" t="str">
            <v>SOUTH</v>
          </cell>
          <cell r="L490" t="str">
            <v>SOUTH REGION</v>
          </cell>
        </row>
        <row r="491">
          <cell r="A491">
            <v>480</v>
          </cell>
          <cell r="B491" t="str">
            <v>480-10-A-IL-C1O-050</v>
          </cell>
          <cell r="C491">
            <v>218</v>
          </cell>
          <cell r="D491">
            <v>4480</v>
          </cell>
          <cell r="E491" t="str">
            <v>Yes</v>
          </cell>
          <cell r="F491" t="str">
            <v>AWS - Aurora</v>
          </cell>
          <cell r="G491" t="str">
            <v>BU-038</v>
          </cell>
          <cell r="H491" t="str">
            <v>AURORA</v>
          </cell>
          <cell r="I491" t="str">
            <v>CHICAGO</v>
          </cell>
          <cell r="J491" t="str">
            <v>CHICAGO DISTRICT</v>
          </cell>
          <cell r="K491" t="str">
            <v>MIDWEST</v>
          </cell>
          <cell r="L491" t="str">
            <v>MIDWEST REGION</v>
          </cell>
        </row>
        <row r="492">
          <cell r="A492">
            <v>482</v>
          </cell>
          <cell r="B492" t="str">
            <v>482-10-A-WA-92O-050</v>
          </cell>
          <cell r="C492">
            <v>220</v>
          </cell>
          <cell r="D492">
            <v>4482</v>
          </cell>
          <cell r="E492" t="str">
            <v>Yes</v>
          </cell>
          <cell r="F492" t="str">
            <v>Kitsap Disposal</v>
          </cell>
          <cell r="G492" t="str">
            <v>BU-269</v>
          </cell>
          <cell r="H492" t="str">
            <v>S. SEATTLE</v>
          </cell>
          <cell r="I492" t="str">
            <v>WASHINGTON</v>
          </cell>
          <cell r="J492" t="str">
            <v>WASHINGTON DISTRICT</v>
          </cell>
          <cell r="K492" t="str">
            <v>WEST</v>
          </cell>
          <cell r="L492" t="str">
            <v>WEST REGION</v>
          </cell>
        </row>
        <row r="493">
          <cell r="A493">
            <v>483</v>
          </cell>
          <cell r="B493" t="str">
            <v>483-10-A-MO-06O-050</v>
          </cell>
          <cell r="C493">
            <v>221</v>
          </cell>
          <cell r="D493">
            <v>4483</v>
          </cell>
          <cell r="E493" t="str">
            <v>Yes</v>
          </cell>
          <cell r="F493" t="str">
            <v>AWS - Union</v>
          </cell>
          <cell r="G493" t="str">
            <v>BU-108</v>
          </cell>
          <cell r="H493" t="str">
            <v>ST LOUIS</v>
          </cell>
          <cell r="I493" t="str">
            <v>STL METRO</v>
          </cell>
          <cell r="J493" t="str">
            <v>ST LOUIS METRO DISTRICT</v>
          </cell>
          <cell r="K493" t="str">
            <v>MIDWEST</v>
          </cell>
          <cell r="L493" t="str">
            <v>MIDWEST REGION</v>
          </cell>
        </row>
        <row r="494">
          <cell r="A494">
            <v>484</v>
          </cell>
          <cell r="B494" t="str">
            <v>484-10-A-AL-9BO-050</v>
          </cell>
          <cell r="C494">
            <v>222</v>
          </cell>
          <cell r="D494">
            <v>4484</v>
          </cell>
          <cell r="E494" t="str">
            <v>Yes</v>
          </cell>
          <cell r="F494" t="str">
            <v>AWS - Andalusia</v>
          </cell>
          <cell r="G494" t="str">
            <v>BU-200</v>
          </cell>
          <cell r="H494" t="str">
            <v>PENSACOLA</v>
          </cell>
          <cell r="I494" t="str">
            <v>GULFCOAST</v>
          </cell>
          <cell r="J494" t="str">
            <v>GULF COAST DISTRICT</v>
          </cell>
          <cell r="K494" t="str">
            <v>SOUTH</v>
          </cell>
          <cell r="L494" t="str">
            <v>SOUTH REGION</v>
          </cell>
        </row>
        <row r="495">
          <cell r="A495" t="str">
            <v>U26</v>
          </cell>
          <cell r="B495" t="str">
            <v>U26-10-A-VA-9BO-050</v>
          </cell>
          <cell r="C495">
            <v>1401</v>
          </cell>
          <cell r="D495">
            <v>4485</v>
          </cell>
          <cell r="F495" t="str">
            <v>Roanoke T/S</v>
          </cell>
          <cell r="G495" t="str">
            <v>BU-128</v>
          </cell>
          <cell r="H495" t="str">
            <v>SW VIRGINIA</v>
          </cell>
          <cell r="I495" t="str">
            <v>VIRGINIA</v>
          </cell>
          <cell r="J495" t="str">
            <v>VIRGINIA DISTRICT</v>
          </cell>
          <cell r="K495" t="str">
            <v>EAST</v>
          </cell>
          <cell r="L495" t="str">
            <v>EAST REGION</v>
          </cell>
        </row>
        <row r="496">
          <cell r="A496">
            <v>486</v>
          </cell>
          <cell r="B496" t="str">
            <v>486-10-A-GA-9BO-050</v>
          </cell>
          <cell r="C496">
            <v>223</v>
          </cell>
          <cell r="D496">
            <v>4486</v>
          </cell>
          <cell r="E496" t="str">
            <v>Yes</v>
          </cell>
          <cell r="F496" t="str">
            <v>AWS - Express Roll-Off</v>
          </cell>
          <cell r="G496" t="str">
            <v>BU-181</v>
          </cell>
          <cell r="H496" t="str">
            <v>ATLANTA</v>
          </cell>
          <cell r="I496" t="str">
            <v>GEORGIA</v>
          </cell>
          <cell r="J496" t="str">
            <v>GEORGIA DISTRICT</v>
          </cell>
          <cell r="K496" t="str">
            <v>SOUTH</v>
          </cell>
          <cell r="L496" t="str">
            <v>SOUTH REGION</v>
          </cell>
        </row>
        <row r="497">
          <cell r="A497">
            <v>487</v>
          </cell>
          <cell r="B497" t="str">
            <v>487-10-A-WA-92O-050</v>
          </cell>
          <cell r="C497">
            <v>224</v>
          </cell>
          <cell r="D497">
            <v>4487</v>
          </cell>
          <cell r="E497" t="str">
            <v>Yes</v>
          </cell>
          <cell r="F497" t="str">
            <v>AWS - Klickitat County</v>
          </cell>
          <cell r="G497" t="str">
            <v>BU-302</v>
          </cell>
          <cell r="H497" t="str">
            <v>WASHINGTON LANDFILLS</v>
          </cell>
          <cell r="I497" t="str">
            <v>WASHINGTON</v>
          </cell>
          <cell r="J497" t="str">
            <v>WASHINGTON DISTRICT</v>
          </cell>
          <cell r="K497" t="str">
            <v>WEST</v>
          </cell>
          <cell r="L497" t="str">
            <v>WEST REGION</v>
          </cell>
        </row>
        <row r="498">
          <cell r="A498">
            <v>488</v>
          </cell>
          <cell r="B498" t="str">
            <v>488-10-A-MI-13O-050</v>
          </cell>
          <cell r="C498">
            <v>225</v>
          </cell>
          <cell r="D498">
            <v>4488</v>
          </cell>
          <cell r="E498" t="str">
            <v>Yes</v>
          </cell>
          <cell r="F498" t="str">
            <v>Michigan District</v>
          </cell>
          <cell r="G498" t="str">
            <v>BU-086</v>
          </cell>
          <cell r="H498" t="str">
            <v>MUSKEGAN</v>
          </cell>
          <cell r="I498" t="str">
            <v>MICHIGAN</v>
          </cell>
          <cell r="J498" t="str">
            <v>MICHIGAN DISTRICT</v>
          </cell>
          <cell r="K498" t="str">
            <v>MIDWEST</v>
          </cell>
          <cell r="L498" t="str">
            <v>MIDWEST REGION</v>
          </cell>
        </row>
        <row r="499">
          <cell r="A499">
            <v>489</v>
          </cell>
          <cell r="B499" t="str">
            <v>489-10-A-MI-13O-050</v>
          </cell>
          <cell r="C499">
            <v>226</v>
          </cell>
          <cell r="D499">
            <v>4489</v>
          </cell>
          <cell r="E499" t="str">
            <v>Yes</v>
          </cell>
          <cell r="F499" t="str">
            <v>AWS - Muskegon</v>
          </cell>
          <cell r="G499" t="str">
            <v>BU-086</v>
          </cell>
          <cell r="H499" t="str">
            <v>MUSKEGAN</v>
          </cell>
          <cell r="I499" t="str">
            <v>MICHIGAN</v>
          </cell>
          <cell r="J499" t="str">
            <v>MICHIGAN DISTRICT</v>
          </cell>
          <cell r="K499" t="str">
            <v>MIDWEST</v>
          </cell>
          <cell r="L499" t="str">
            <v>MIDWEST REGION</v>
          </cell>
        </row>
        <row r="500">
          <cell r="A500" t="str">
            <v>U28</v>
          </cell>
          <cell r="B500" t="str">
            <v>U28-10-A-IL-07O-050</v>
          </cell>
          <cell r="C500">
            <v>1402</v>
          </cell>
          <cell r="D500">
            <v>4490</v>
          </cell>
          <cell r="F500" t="str">
            <v>Citiwaste Transfer</v>
          </cell>
          <cell r="G500" t="str">
            <v>BU-042</v>
          </cell>
          <cell r="H500" t="str">
            <v>PONTIAC/OTTAWA/JOLIET</v>
          </cell>
          <cell r="I500" t="str">
            <v>CHICAGO</v>
          </cell>
          <cell r="J500" t="str">
            <v>CHICAGO DISTRICT</v>
          </cell>
          <cell r="K500" t="str">
            <v>MIDWEST</v>
          </cell>
          <cell r="L500" t="str">
            <v>MIDWEST REGION</v>
          </cell>
        </row>
        <row r="501">
          <cell r="A501">
            <v>491</v>
          </cell>
          <cell r="B501" t="str">
            <v>491-10-A-MI-13O-050</v>
          </cell>
          <cell r="C501">
            <v>227</v>
          </cell>
          <cell r="D501">
            <v>4491</v>
          </cell>
          <cell r="E501" t="str">
            <v>Yes</v>
          </cell>
          <cell r="F501" t="str">
            <v>AWS - Pierson</v>
          </cell>
          <cell r="G501" t="str">
            <v>BU-084</v>
          </cell>
          <cell r="H501" t="str">
            <v>MANISTEE/PIERSON</v>
          </cell>
          <cell r="I501" t="str">
            <v>MICHIGAN</v>
          </cell>
          <cell r="J501" t="str">
            <v>MICHIGAN DISTRICT</v>
          </cell>
          <cell r="K501" t="str">
            <v>MIDWEST</v>
          </cell>
          <cell r="L501" t="str">
            <v>MIDWEST REGION</v>
          </cell>
        </row>
        <row r="502">
          <cell r="A502">
            <v>492</v>
          </cell>
          <cell r="B502" t="str">
            <v>492-10-A-WA-80O-050</v>
          </cell>
          <cell r="C502">
            <v>228</v>
          </cell>
          <cell r="D502">
            <v>4492</v>
          </cell>
          <cell r="F502" t="str">
            <v>Kent-Meridian JV Adj Company</v>
          </cell>
          <cell r="G502" t="str">
            <v>BU-269</v>
          </cell>
          <cell r="H502" t="str">
            <v>S. SEATTLE</v>
          </cell>
          <cell r="I502" t="str">
            <v>WASHINGTON</v>
          </cell>
          <cell r="J502" t="str">
            <v>WASHINGTON DISTRICT</v>
          </cell>
          <cell r="K502" t="str">
            <v>WEST</v>
          </cell>
          <cell r="L502" t="str">
            <v>WEST REGION</v>
          </cell>
        </row>
        <row r="503">
          <cell r="A503">
            <v>493</v>
          </cell>
          <cell r="B503" t="str">
            <v>493-10-A-UT-C1O-050</v>
          </cell>
          <cell r="C503">
            <v>229</v>
          </cell>
          <cell r="D503">
            <v>4493</v>
          </cell>
          <cell r="E503" t="str">
            <v>Yes</v>
          </cell>
          <cell r="F503" t="str">
            <v>AWS - Northern Utah</v>
          </cell>
          <cell r="G503" t="str">
            <v>BU-115</v>
          </cell>
          <cell r="H503" t="str">
            <v>SALT LAKE CITY / UTAH COUNTY</v>
          </cell>
          <cell r="I503" t="str">
            <v>MOUNTAIN</v>
          </cell>
          <cell r="J503" t="str">
            <v>MOUNTAIN DISTRICT</v>
          </cell>
          <cell r="K503" t="str">
            <v>WEST</v>
          </cell>
          <cell r="L503" t="str">
            <v>WEST REGION</v>
          </cell>
        </row>
        <row r="504">
          <cell r="A504">
            <v>494</v>
          </cell>
          <cell r="B504" t="str">
            <v>494-10-A-UT-C1O-050</v>
          </cell>
          <cell r="C504">
            <v>230</v>
          </cell>
          <cell r="D504">
            <v>4494</v>
          </cell>
          <cell r="E504" t="str">
            <v>Yes</v>
          </cell>
          <cell r="F504" t="str">
            <v>AWS - Summit County</v>
          </cell>
          <cell r="G504" t="str">
            <v>BU-115</v>
          </cell>
          <cell r="H504" t="str">
            <v>SALT LAKE CITY / UTAH COUNTY</v>
          </cell>
          <cell r="I504" t="str">
            <v>MOUNTAIN</v>
          </cell>
          <cell r="J504" t="str">
            <v>MOUNTAIN DISTRICT</v>
          </cell>
          <cell r="K504" t="str">
            <v>WEST</v>
          </cell>
          <cell r="L504" t="str">
            <v>WEST REGION</v>
          </cell>
        </row>
        <row r="505">
          <cell r="A505">
            <v>495</v>
          </cell>
          <cell r="B505" t="str">
            <v>495-10-A-UT-C1O-050</v>
          </cell>
          <cell r="C505">
            <v>231</v>
          </cell>
          <cell r="D505">
            <v>4495</v>
          </cell>
          <cell r="E505" t="str">
            <v>Yes</v>
          </cell>
          <cell r="F505" t="str">
            <v>AWS - Utah County</v>
          </cell>
          <cell r="G505" t="str">
            <v>BU-115</v>
          </cell>
          <cell r="H505" t="str">
            <v>SALT LAKE CITY / UTAH COUNTY</v>
          </cell>
          <cell r="I505" t="str">
            <v>MOUNTAIN</v>
          </cell>
          <cell r="J505" t="str">
            <v>MOUNTAIN DISTRICT</v>
          </cell>
          <cell r="K505" t="str">
            <v>WEST</v>
          </cell>
          <cell r="L505" t="str">
            <v>WEST REGION</v>
          </cell>
        </row>
        <row r="506">
          <cell r="A506">
            <v>496</v>
          </cell>
          <cell r="B506" t="str">
            <v>496-10-A-MN-3PO-050</v>
          </cell>
          <cell r="C506">
            <v>232</v>
          </cell>
          <cell r="D506">
            <v>4496</v>
          </cell>
          <cell r="E506" t="str">
            <v>Yes</v>
          </cell>
          <cell r="F506" t="str">
            <v>AWS - Exp Roll-Off-Twin Cities</v>
          </cell>
          <cell r="G506" t="str">
            <v>BU-047</v>
          </cell>
          <cell r="H506" t="str">
            <v>ST. PAUL</v>
          </cell>
          <cell r="I506" t="str">
            <v>MINNESOTA</v>
          </cell>
          <cell r="J506" t="str">
            <v>MINNESOTA DISTRICT</v>
          </cell>
          <cell r="K506" t="str">
            <v>MIDWEST</v>
          </cell>
          <cell r="L506" t="str">
            <v>MIDWEST REGION</v>
          </cell>
        </row>
        <row r="507">
          <cell r="A507">
            <v>497</v>
          </cell>
          <cell r="B507" t="str">
            <v>497-10-A-MO-A2O-050</v>
          </cell>
          <cell r="C507">
            <v>233</v>
          </cell>
          <cell r="D507">
            <v>4497</v>
          </cell>
          <cell r="E507" t="str">
            <v>Yes</v>
          </cell>
          <cell r="F507" t="str">
            <v>AWS - Liberty</v>
          </cell>
          <cell r="G507" t="str">
            <v>BU-096</v>
          </cell>
          <cell r="H507" t="str">
            <v>KANSAS CITY</v>
          </cell>
          <cell r="I507" t="str">
            <v>W MO/OK</v>
          </cell>
          <cell r="J507" t="str">
            <v>W MISSOURI/OKLAHOMA DISTRICT</v>
          </cell>
          <cell r="K507" t="str">
            <v>MIDWEST</v>
          </cell>
          <cell r="L507" t="str">
            <v>MIDWEST REGION</v>
          </cell>
        </row>
        <row r="508">
          <cell r="A508">
            <v>498</v>
          </cell>
          <cell r="B508" t="str">
            <v>498-10-A-TX-8ZO-050</v>
          </cell>
          <cell r="C508">
            <v>234</v>
          </cell>
          <cell r="D508">
            <v>4498</v>
          </cell>
          <cell r="F508" t="str">
            <v>Houston Container Maintainence</v>
          </cell>
          <cell r="G508" t="str">
            <v>BU-057</v>
          </cell>
          <cell r="H508" t="str">
            <v>HOUSTON POST COLLECTION</v>
          </cell>
          <cell r="I508" t="str">
            <v>HOUSTON</v>
          </cell>
          <cell r="J508" t="str">
            <v>HOUSTON DISTRICT</v>
          </cell>
          <cell r="K508" t="str">
            <v>SOUTH</v>
          </cell>
          <cell r="L508" t="str">
            <v>SOUTH REGION</v>
          </cell>
        </row>
        <row r="509">
          <cell r="A509">
            <v>499</v>
          </cell>
          <cell r="B509" t="str">
            <v>499-10-A-MN-6UO-050</v>
          </cell>
          <cell r="C509">
            <v>235</v>
          </cell>
          <cell r="D509">
            <v>4499</v>
          </cell>
          <cell r="E509" t="str">
            <v>Yes</v>
          </cell>
          <cell r="F509" t="str">
            <v>PSI Waste Systems - Idaho Fall</v>
          </cell>
          <cell r="G509" t="str">
            <v>BU-116</v>
          </cell>
          <cell r="H509" t="str">
            <v>BOISE</v>
          </cell>
          <cell r="I509" t="str">
            <v>ORIDMT</v>
          </cell>
          <cell r="J509" t="str">
            <v>OREGON-IDAHO-MONTANA DISTRICT</v>
          </cell>
          <cell r="K509" t="str">
            <v>WEST</v>
          </cell>
          <cell r="L509" t="str">
            <v>WEST REGION</v>
          </cell>
        </row>
        <row r="510">
          <cell r="A510">
            <v>500</v>
          </cell>
          <cell r="B510" t="str">
            <v>500-10-A-MN-6UO-050</v>
          </cell>
          <cell r="C510">
            <v>236</v>
          </cell>
          <cell r="D510">
            <v>4500</v>
          </cell>
          <cell r="E510" t="str">
            <v>Yes</v>
          </cell>
          <cell r="F510" t="str">
            <v>Wood River Rubbish</v>
          </cell>
          <cell r="G510" t="str">
            <v>BU-116</v>
          </cell>
          <cell r="H510" t="str">
            <v>BOISE</v>
          </cell>
          <cell r="I510" t="str">
            <v>ORIDMT</v>
          </cell>
          <cell r="J510" t="str">
            <v>OREGON-IDAHO-MONTANA DISTRICT</v>
          </cell>
          <cell r="K510" t="str">
            <v>WEST</v>
          </cell>
          <cell r="L510" t="str">
            <v>WEST REGION</v>
          </cell>
        </row>
        <row r="511">
          <cell r="A511">
            <v>501</v>
          </cell>
          <cell r="B511" t="str">
            <v>501-10-A-KS-06O-050</v>
          </cell>
          <cell r="C511">
            <v>237</v>
          </cell>
          <cell r="D511">
            <v>4501</v>
          </cell>
          <cell r="E511" t="str">
            <v>Yes</v>
          </cell>
          <cell r="F511" t="str">
            <v>AWS - Kansas City</v>
          </cell>
          <cell r="G511" t="str">
            <v>BU-096</v>
          </cell>
          <cell r="H511" t="str">
            <v>KANSAS CITY</v>
          </cell>
          <cell r="I511" t="str">
            <v>W MO/OK</v>
          </cell>
          <cell r="J511" t="str">
            <v>W MISSOURI/OKLAHOMA DISTRICT</v>
          </cell>
          <cell r="K511" t="str">
            <v>MIDWEST</v>
          </cell>
          <cell r="L511" t="str">
            <v>MIDWEST REGION</v>
          </cell>
        </row>
        <row r="512">
          <cell r="A512" t="str">
            <v>U29</v>
          </cell>
          <cell r="B512" t="str">
            <v>U29-10-A-MO-06O-050</v>
          </cell>
          <cell r="C512">
            <v>1403</v>
          </cell>
          <cell r="D512">
            <v>4502</v>
          </cell>
          <cell r="F512" t="str">
            <v>Jackson Transfer</v>
          </cell>
          <cell r="G512" t="str">
            <v>BU-106</v>
          </cell>
          <cell r="H512" t="str">
            <v>SOUTHEAST MISSOURI</v>
          </cell>
          <cell r="I512" t="str">
            <v>STL METRO</v>
          </cell>
          <cell r="J512" t="str">
            <v>ST LOUIS METRO DISTRICT</v>
          </cell>
          <cell r="K512" t="str">
            <v>MIDWEST</v>
          </cell>
          <cell r="L512" t="str">
            <v>MIDWEST REGION</v>
          </cell>
        </row>
        <row r="513">
          <cell r="A513" t="str">
            <v>U31</v>
          </cell>
          <cell r="B513" t="str">
            <v>U31-10-A-TN-9BO-050</v>
          </cell>
          <cell r="C513">
            <v>1404</v>
          </cell>
          <cell r="D513">
            <v>4503</v>
          </cell>
          <cell r="F513" t="str">
            <v>AAA MSW Transfer</v>
          </cell>
          <cell r="G513" t="str">
            <v>BU-145</v>
          </cell>
          <cell r="H513" t="str">
            <v>NASHVILLE HAULING</v>
          </cell>
          <cell r="I513" t="str">
            <v>KENTUCKYTN</v>
          </cell>
          <cell r="J513" t="str">
            <v>KENTUCKY-TENNESSEE DISTRICT</v>
          </cell>
          <cell r="K513" t="str">
            <v>MIDWEST</v>
          </cell>
          <cell r="L513" t="str">
            <v>MIDWEST REGION</v>
          </cell>
        </row>
        <row r="514">
          <cell r="A514" t="str">
            <v>U32</v>
          </cell>
          <cell r="B514" t="str">
            <v>U32-10-A-TN-9BO-050</v>
          </cell>
          <cell r="C514">
            <v>1405</v>
          </cell>
          <cell r="D514">
            <v>4504</v>
          </cell>
          <cell r="F514" t="str">
            <v>ISWA Transfer Stations</v>
          </cell>
          <cell r="G514" t="str">
            <v>BU-197</v>
          </cell>
          <cell r="H514" t="str">
            <v>MURFREESBORO</v>
          </cell>
          <cell r="I514" t="str">
            <v>KENTUCKYTN</v>
          </cell>
          <cell r="J514" t="str">
            <v>KENTUCKY-TENNESSEE DISTRICT</v>
          </cell>
          <cell r="K514" t="str">
            <v>MIDWEST</v>
          </cell>
          <cell r="L514" t="str">
            <v>MIDWEST REGION</v>
          </cell>
        </row>
        <row r="515">
          <cell r="A515" t="str">
            <v>U33</v>
          </cell>
          <cell r="B515" t="str">
            <v>U33-10-A-AL-9BO-050</v>
          </cell>
          <cell r="C515">
            <v>1406</v>
          </cell>
          <cell r="D515">
            <v>4505</v>
          </cell>
          <cell r="F515" t="str">
            <v>Andalusia Transfer Station</v>
          </cell>
          <cell r="G515" t="str">
            <v>BU-200</v>
          </cell>
          <cell r="H515" t="str">
            <v>PENSACOLA</v>
          </cell>
          <cell r="I515" t="str">
            <v>GULFCOAST</v>
          </cell>
          <cell r="J515" t="str">
            <v>GULF COAST DISTRICT</v>
          </cell>
          <cell r="K515" t="str">
            <v>SOUTH</v>
          </cell>
          <cell r="L515" t="str">
            <v>SOUTH REGION</v>
          </cell>
        </row>
        <row r="516">
          <cell r="A516" t="str">
            <v>U34</v>
          </cell>
          <cell r="B516" t="str">
            <v>U34-10-A-FL-3PO-050</v>
          </cell>
          <cell r="C516">
            <v>1407</v>
          </cell>
          <cell r="D516">
            <v>4506</v>
          </cell>
          <cell r="F516" t="str">
            <v>Pensacola Transfer Station</v>
          </cell>
          <cell r="G516" t="str">
            <v>BU-200</v>
          </cell>
          <cell r="H516" t="str">
            <v>PENSACOLA</v>
          </cell>
          <cell r="I516" t="str">
            <v>GULFCOAST</v>
          </cell>
          <cell r="J516" t="str">
            <v>GULF COAST DISTRICT</v>
          </cell>
          <cell r="K516" t="str">
            <v>SOUTH</v>
          </cell>
          <cell r="L516" t="str">
            <v>SOUTH REGION</v>
          </cell>
        </row>
        <row r="517">
          <cell r="A517" t="str">
            <v>U35</v>
          </cell>
          <cell r="B517" t="str">
            <v>U35-10-A-AL-9BO-050</v>
          </cell>
          <cell r="C517">
            <v>1408</v>
          </cell>
          <cell r="D517">
            <v>4507</v>
          </cell>
          <cell r="F517" t="str">
            <v>Greenville(AL) Transfer</v>
          </cell>
          <cell r="G517" t="str">
            <v>BU-199</v>
          </cell>
          <cell r="H517" t="str">
            <v>SOUTH CENTRAL ALABAMA</v>
          </cell>
          <cell r="I517" t="str">
            <v>GULFCOAST</v>
          </cell>
          <cell r="J517" t="str">
            <v>GULF COAST DISTRICT</v>
          </cell>
          <cell r="K517" t="str">
            <v>SOUTH</v>
          </cell>
          <cell r="L517" t="str">
            <v>SOUTH REGION</v>
          </cell>
        </row>
        <row r="518">
          <cell r="A518" t="str">
            <v>U36</v>
          </cell>
          <cell r="B518" t="str">
            <v>U36-10-A-AL-9BO-050</v>
          </cell>
          <cell r="C518">
            <v>1409</v>
          </cell>
          <cell r="D518">
            <v>4508</v>
          </cell>
          <cell r="F518" t="str">
            <v>Mobile Transfer Station</v>
          </cell>
          <cell r="G518" t="str">
            <v>BU-198</v>
          </cell>
          <cell r="H518" t="str">
            <v>MOBILE</v>
          </cell>
          <cell r="I518" t="str">
            <v>GULFCOAST</v>
          </cell>
          <cell r="J518" t="str">
            <v>GULF COAST DISTRICT</v>
          </cell>
          <cell r="K518" t="str">
            <v>SOUTH</v>
          </cell>
          <cell r="L518" t="str">
            <v>SOUTH REGION</v>
          </cell>
        </row>
        <row r="519">
          <cell r="A519">
            <v>509</v>
          </cell>
          <cell r="B519" t="str">
            <v>509-10-A-CA-13O-050</v>
          </cell>
          <cell r="C519">
            <v>238</v>
          </cell>
          <cell r="D519">
            <v>4509</v>
          </cell>
          <cell r="E519" t="str">
            <v>Yes</v>
          </cell>
          <cell r="F519" t="str">
            <v>Pacific Waste Svcs</v>
          </cell>
          <cell r="G519" t="str">
            <v>BU-265</v>
          </cell>
          <cell r="H519" t="str">
            <v>SAN DIEGO HAULING</v>
          </cell>
          <cell r="I519" t="str">
            <v>SOCAL</v>
          </cell>
          <cell r="J519" t="str">
            <v>SOUTHERN CALIFORNIA DISTRICT</v>
          </cell>
          <cell r="K519" t="str">
            <v>WEST</v>
          </cell>
          <cell r="L519" t="str">
            <v>WEST REGION</v>
          </cell>
        </row>
        <row r="520">
          <cell r="A520" t="str">
            <v>U37</v>
          </cell>
          <cell r="B520" t="str">
            <v>U37-10-A-IA-06O-050</v>
          </cell>
          <cell r="C520">
            <v>1410</v>
          </cell>
          <cell r="D520">
            <v>4510</v>
          </cell>
          <cell r="F520" t="str">
            <v>Hawkeye Transfer</v>
          </cell>
          <cell r="G520" t="str">
            <v>BU-051</v>
          </cell>
          <cell r="H520" t="str">
            <v>BETTENDORF / CLINTON IA</v>
          </cell>
          <cell r="I520" t="str">
            <v>WILLINOIS</v>
          </cell>
          <cell r="J520" t="str">
            <v>WESTERN ILLINOIS DISTRICT</v>
          </cell>
          <cell r="K520" t="str">
            <v>MIDWEST</v>
          </cell>
          <cell r="L520" t="str">
            <v>MIDWEST REGION</v>
          </cell>
        </row>
        <row r="521">
          <cell r="A521" t="str">
            <v>U38</v>
          </cell>
          <cell r="B521" t="str">
            <v>U38-10-A-PR-6AO-050</v>
          </cell>
          <cell r="C521">
            <v>1411</v>
          </cell>
          <cell r="D521">
            <v>4511</v>
          </cell>
          <cell r="F521" t="str">
            <v>Cirda T/S</v>
          </cell>
          <cell r="G521" t="str">
            <v>BU-034</v>
          </cell>
          <cell r="H521" t="str">
            <v>SAN JUAN RESIDENTIAL</v>
          </cell>
          <cell r="I521" t="str">
            <v>PUERTORICO</v>
          </cell>
          <cell r="J521" t="str">
            <v>PUERTO RICO DISTRICT</v>
          </cell>
          <cell r="K521" t="str">
            <v>SOUTH</v>
          </cell>
          <cell r="L521" t="str">
            <v>SOUTH REGION</v>
          </cell>
        </row>
        <row r="522">
          <cell r="A522" t="str">
            <v>U39</v>
          </cell>
          <cell r="B522" t="str">
            <v>U39-10-A-ID-C1O-050</v>
          </cell>
          <cell r="C522">
            <v>1412</v>
          </cell>
          <cell r="D522">
            <v>4512</v>
          </cell>
          <cell r="F522" t="str">
            <v>Boise Transfer Station</v>
          </cell>
          <cell r="G522" t="str">
            <v>BU-116</v>
          </cell>
          <cell r="H522" t="str">
            <v>BOISE</v>
          </cell>
          <cell r="I522" t="str">
            <v>ORIDMT</v>
          </cell>
          <cell r="J522" t="str">
            <v>OREGON-IDAHO-MONTANA DISTRICT</v>
          </cell>
          <cell r="K522" t="str">
            <v>WEST</v>
          </cell>
          <cell r="L522" t="str">
            <v>WEST REGION</v>
          </cell>
        </row>
        <row r="523">
          <cell r="A523" t="str">
            <v>U41</v>
          </cell>
          <cell r="B523" t="str">
            <v>U41-10-A-IL-2BO-050</v>
          </cell>
          <cell r="C523">
            <v>1414</v>
          </cell>
          <cell r="D523">
            <v>4513</v>
          </cell>
          <cell r="F523" t="str">
            <v>Bloomington Transfer</v>
          </cell>
          <cell r="G523" t="str">
            <v>BU-028</v>
          </cell>
          <cell r="H523" t="str">
            <v>BLOOMINGTON</v>
          </cell>
          <cell r="I523" t="str">
            <v>WILLINOIS</v>
          </cell>
          <cell r="J523" t="str">
            <v>WESTERN ILLINOIS DISTRICT</v>
          </cell>
          <cell r="K523" t="str">
            <v>MIDWEST</v>
          </cell>
          <cell r="L523" t="str">
            <v>MIDWEST REGION</v>
          </cell>
        </row>
        <row r="524">
          <cell r="A524">
            <v>514</v>
          </cell>
          <cell r="B524" t="str">
            <v>514-10-A-AZ-07O-050</v>
          </cell>
          <cell r="C524">
            <v>239</v>
          </cell>
          <cell r="D524">
            <v>4514</v>
          </cell>
          <cell r="F524" t="str">
            <v>Chandler L/F</v>
          </cell>
          <cell r="G524" t="str">
            <v>BU-240</v>
          </cell>
          <cell r="H524" t="str">
            <v>EAST PHOENIX</v>
          </cell>
          <cell r="I524" t="str">
            <v>ARIZONA</v>
          </cell>
          <cell r="J524" t="str">
            <v>ARIZONA DISTRICT</v>
          </cell>
          <cell r="K524" t="str">
            <v>WEST</v>
          </cell>
          <cell r="L524" t="str">
            <v>WEST REGION</v>
          </cell>
        </row>
        <row r="525">
          <cell r="A525">
            <v>515</v>
          </cell>
          <cell r="B525" t="str">
            <v>515-10-A-AZ-63O-050</v>
          </cell>
          <cell r="C525">
            <v>240</v>
          </cell>
          <cell r="D525">
            <v>4515</v>
          </cell>
          <cell r="F525" t="str">
            <v>Queen Creek L/F</v>
          </cell>
          <cell r="G525" t="str">
            <v>BU-240</v>
          </cell>
          <cell r="H525" t="str">
            <v>EAST PHOENIX</v>
          </cell>
          <cell r="I525" t="str">
            <v>ARIZONA</v>
          </cell>
          <cell r="J525" t="str">
            <v>ARIZONA DISTRICT</v>
          </cell>
          <cell r="K525" t="str">
            <v>WEST</v>
          </cell>
          <cell r="L525" t="str">
            <v>WEST REGION</v>
          </cell>
        </row>
        <row r="526">
          <cell r="A526">
            <v>516</v>
          </cell>
          <cell r="B526" t="str">
            <v>516-10-A-AZ-6UO-050</v>
          </cell>
          <cell r="C526">
            <v>241</v>
          </cell>
          <cell r="D526">
            <v>4516</v>
          </cell>
          <cell r="E526" t="str">
            <v>Yes</v>
          </cell>
          <cell r="F526" t="str">
            <v>AWS - Page</v>
          </cell>
          <cell r="G526" t="str">
            <v>BU-114</v>
          </cell>
          <cell r="H526" t="str">
            <v>WESTERN UTAH</v>
          </cell>
          <cell r="I526" t="str">
            <v>MOUNTAIN</v>
          </cell>
          <cell r="J526" t="str">
            <v>MOUNTAIN DISTRICT</v>
          </cell>
          <cell r="K526" t="str">
            <v>WEST</v>
          </cell>
          <cell r="L526" t="str">
            <v>WEST REGION</v>
          </cell>
        </row>
        <row r="527">
          <cell r="A527" t="str">
            <v>U42</v>
          </cell>
          <cell r="B527" t="str">
            <v>U42-10-A-CA-9VO-050</v>
          </cell>
          <cell r="C527">
            <v>1415</v>
          </cell>
          <cell r="D527">
            <v>4517</v>
          </cell>
          <cell r="F527" t="str">
            <v>Palomar Transfer Station</v>
          </cell>
          <cell r="G527" t="str">
            <v>BU-263</v>
          </cell>
          <cell r="H527" t="str">
            <v>SAN DIEGO LANDFILLS</v>
          </cell>
          <cell r="I527" t="str">
            <v>SOCAL</v>
          </cell>
          <cell r="J527" t="str">
            <v>SOUTHERN CALIFORNIA DISTRICT</v>
          </cell>
          <cell r="K527" t="str">
            <v>WEST</v>
          </cell>
          <cell r="L527" t="str">
            <v>WEST REGION</v>
          </cell>
        </row>
        <row r="528">
          <cell r="A528" t="str">
            <v>U43</v>
          </cell>
          <cell r="B528" t="str">
            <v>U43-10-A-SC-06O-050</v>
          </cell>
          <cell r="C528">
            <v>1416</v>
          </cell>
          <cell r="D528">
            <v>4518</v>
          </cell>
          <cell r="F528" t="str">
            <v>Newberry T/S</v>
          </cell>
          <cell r="G528" t="str">
            <v>BU-147</v>
          </cell>
          <cell r="H528" t="str">
            <v>COLUMBIA MARKET/LEE COUNTY</v>
          </cell>
          <cell r="I528" t="str">
            <v>CAROLINAS</v>
          </cell>
          <cell r="J528" t="str">
            <v>CAROLINAS DISTRICT</v>
          </cell>
          <cell r="K528" t="str">
            <v>EAST</v>
          </cell>
          <cell r="L528" t="str">
            <v>EAST REGION</v>
          </cell>
        </row>
        <row r="529">
          <cell r="A529" t="str">
            <v>U47</v>
          </cell>
          <cell r="B529" t="str">
            <v>U47-10-A-NC-9BO-050</v>
          </cell>
          <cell r="C529">
            <v>1420</v>
          </cell>
          <cell r="D529">
            <v>4519</v>
          </cell>
          <cell r="F529" t="str">
            <v>Cary Transfer</v>
          </cell>
          <cell r="G529" t="str">
            <v>BU-157</v>
          </cell>
          <cell r="H529" t="str">
            <v>RALEIGH / DURHAM</v>
          </cell>
          <cell r="I529" t="str">
            <v>CAROLINAS</v>
          </cell>
          <cell r="J529" t="str">
            <v>CAROLINAS DISTRICT</v>
          </cell>
          <cell r="K529" t="str">
            <v>EAST</v>
          </cell>
          <cell r="L529" t="str">
            <v>EAST REGION</v>
          </cell>
        </row>
        <row r="530">
          <cell r="A530" t="str">
            <v>U48</v>
          </cell>
          <cell r="B530" t="str">
            <v>U48-10-A-OK-13O-050</v>
          </cell>
          <cell r="C530">
            <v>1421</v>
          </cell>
          <cell r="D530">
            <v>4520</v>
          </cell>
          <cell r="F530" t="str">
            <v>Clinton Transfer Station</v>
          </cell>
          <cell r="G530" t="str">
            <v>BU-019</v>
          </cell>
          <cell r="H530" t="str">
            <v>OKLAHOMA CITY</v>
          </cell>
          <cell r="I530" t="str">
            <v>W MO/OK</v>
          </cell>
          <cell r="J530" t="str">
            <v>W MISSOURI/OKLAHOMA DISTRICT</v>
          </cell>
          <cell r="K530" t="str">
            <v>MIDWEST</v>
          </cell>
          <cell r="L530" t="str">
            <v>MIDWEST REGION</v>
          </cell>
        </row>
        <row r="531">
          <cell r="A531" t="str">
            <v>U49</v>
          </cell>
          <cell r="B531" t="str">
            <v>U49-10-A-OK-13O-050</v>
          </cell>
          <cell r="C531">
            <v>1422</v>
          </cell>
          <cell r="D531">
            <v>4521</v>
          </cell>
          <cell r="F531" t="str">
            <v>Weatherford Transfer Station</v>
          </cell>
          <cell r="G531" t="str">
            <v>BU-019</v>
          </cell>
          <cell r="H531" t="str">
            <v>OKLAHOMA CITY</v>
          </cell>
          <cell r="I531" t="str">
            <v>W MO/OK</v>
          </cell>
          <cell r="J531" t="str">
            <v>W MISSOURI/OKLAHOMA DISTRICT</v>
          </cell>
          <cell r="K531" t="str">
            <v>MIDWEST</v>
          </cell>
          <cell r="L531" t="str">
            <v>MIDWEST REGION</v>
          </cell>
        </row>
        <row r="532">
          <cell r="A532">
            <v>522</v>
          </cell>
          <cell r="B532" t="str">
            <v>522-10-A-AZ-3QO-050</v>
          </cell>
          <cell r="C532">
            <v>242</v>
          </cell>
          <cell r="D532">
            <v>4522</v>
          </cell>
          <cell r="F532" t="str">
            <v>Mojave County L/F</v>
          </cell>
          <cell r="G532" t="str">
            <v>BU-242</v>
          </cell>
          <cell r="H532" t="str">
            <v>WESTERN ARIZONA</v>
          </cell>
          <cell r="I532" t="str">
            <v>ARIZONA</v>
          </cell>
          <cell r="J532" t="str">
            <v>ARIZONA DISTRICT</v>
          </cell>
          <cell r="K532" t="str">
            <v>WEST</v>
          </cell>
          <cell r="L532" t="str">
            <v>WEST REGION</v>
          </cell>
        </row>
        <row r="533">
          <cell r="A533">
            <v>523</v>
          </cell>
          <cell r="B533" t="str">
            <v>523-10-A-TX-13O-050</v>
          </cell>
          <cell r="C533">
            <v>243</v>
          </cell>
          <cell r="D533">
            <v>4523</v>
          </cell>
          <cell r="E533" t="str">
            <v>Yes</v>
          </cell>
          <cell r="F533" t="str">
            <v>AWS - Hutchins</v>
          </cell>
          <cell r="G533" t="str">
            <v>BU-014</v>
          </cell>
          <cell r="H533" t="str">
            <v>S. DALLAS / ITASCA</v>
          </cell>
          <cell r="I533" t="str">
            <v>DFW/WESTTX</v>
          </cell>
          <cell r="J533" t="str">
            <v>DFW/WEST TEXAS DISTIRCT</v>
          </cell>
          <cell r="K533" t="str">
            <v>SOUTH</v>
          </cell>
          <cell r="L533" t="str">
            <v>SOUTH REGION</v>
          </cell>
        </row>
        <row r="534">
          <cell r="A534">
            <v>524</v>
          </cell>
          <cell r="B534" t="str">
            <v>524-10-A-TX-58O-050</v>
          </cell>
          <cell r="C534">
            <v>244</v>
          </cell>
          <cell r="D534">
            <v>4524</v>
          </cell>
          <cell r="F534" t="str">
            <v>Trinity Oaks L/F</v>
          </cell>
          <cell r="G534" t="str">
            <v>BU-982</v>
          </cell>
          <cell r="H534" t="str">
            <v>NON-OP DALLAS FORT WORTH</v>
          </cell>
          <cell r="I534" t="str">
            <v>DFW/WESTTX</v>
          </cell>
          <cell r="J534" t="str">
            <v>DFW/WEST TEXAS DISTIRCT</v>
          </cell>
          <cell r="K534" t="str">
            <v>SOUTH</v>
          </cell>
          <cell r="L534" t="str">
            <v>SOUTH REGION</v>
          </cell>
        </row>
        <row r="535">
          <cell r="A535">
            <v>525</v>
          </cell>
          <cell r="B535" t="str">
            <v>525-10-A-TX-1XO-050</v>
          </cell>
          <cell r="C535">
            <v>245</v>
          </cell>
          <cell r="D535">
            <v>4525</v>
          </cell>
          <cell r="F535" t="str">
            <v>Camelot L/F</v>
          </cell>
          <cell r="G535" t="str">
            <v>BU-015</v>
          </cell>
          <cell r="H535" t="str">
            <v>DALLAS FTWORTH POST COLLECTION</v>
          </cell>
          <cell r="I535" t="str">
            <v>DFW/WESTTX</v>
          </cell>
          <cell r="J535" t="str">
            <v>DFW/WEST TEXAS DISTIRCT</v>
          </cell>
          <cell r="K535" t="str">
            <v>SOUTH</v>
          </cell>
          <cell r="L535" t="str">
            <v>SOUTH REGION</v>
          </cell>
        </row>
        <row r="536">
          <cell r="A536">
            <v>526</v>
          </cell>
          <cell r="B536" t="str">
            <v>526-10-A-AZ-07O-050</v>
          </cell>
          <cell r="C536">
            <v>246</v>
          </cell>
          <cell r="D536">
            <v>4526</v>
          </cell>
          <cell r="F536" t="str">
            <v>Lake Havasu Landfill</v>
          </cell>
          <cell r="G536" t="str">
            <v>BU-242</v>
          </cell>
          <cell r="H536" t="str">
            <v>WESTERN ARIZONA</v>
          </cell>
          <cell r="I536" t="str">
            <v>ARIZONA</v>
          </cell>
          <cell r="J536" t="str">
            <v>ARIZONA DISTRICT</v>
          </cell>
          <cell r="K536" t="str">
            <v>WEST</v>
          </cell>
          <cell r="L536" t="str">
            <v>WEST REGION</v>
          </cell>
        </row>
        <row r="537">
          <cell r="A537">
            <v>527</v>
          </cell>
          <cell r="B537" t="str">
            <v>527-10-A-AZ-07O-050</v>
          </cell>
          <cell r="C537">
            <v>247</v>
          </cell>
          <cell r="D537">
            <v>4527</v>
          </cell>
          <cell r="E537" t="str">
            <v>Yes</v>
          </cell>
          <cell r="F537" t="str">
            <v>AWS - Lake Havasu</v>
          </cell>
          <cell r="G537" t="str">
            <v>BU-242</v>
          </cell>
          <cell r="H537" t="str">
            <v>WESTERN ARIZONA</v>
          </cell>
          <cell r="I537" t="str">
            <v>ARIZONA</v>
          </cell>
          <cell r="J537" t="str">
            <v>ARIZONA DISTRICT</v>
          </cell>
          <cell r="K537" t="str">
            <v>WEST</v>
          </cell>
          <cell r="L537" t="str">
            <v>WEST REGION</v>
          </cell>
        </row>
        <row r="538">
          <cell r="A538" t="str">
            <v>U50</v>
          </cell>
          <cell r="B538" t="str">
            <v>U50-10-A-TX-8ZO-050</v>
          </cell>
          <cell r="C538">
            <v>1423</v>
          </cell>
          <cell r="D538">
            <v>4528</v>
          </cell>
          <cell r="F538" t="str">
            <v>Lubbock Transfer/Recyclery</v>
          </cell>
          <cell r="G538" t="str">
            <v>BU-021</v>
          </cell>
          <cell r="H538" t="str">
            <v>WEST TEXAS</v>
          </cell>
          <cell r="I538" t="str">
            <v>DFW/WESTTX</v>
          </cell>
          <cell r="J538" t="str">
            <v>DFW/WEST TEXAS DISTIRCT</v>
          </cell>
          <cell r="K538" t="str">
            <v>SOUTH</v>
          </cell>
          <cell r="L538" t="str">
            <v>SOUTH REGION</v>
          </cell>
        </row>
        <row r="539">
          <cell r="A539">
            <v>529</v>
          </cell>
          <cell r="B539" t="str">
            <v>529-10-A-CA-13O-050</v>
          </cell>
          <cell r="C539">
            <v>248</v>
          </cell>
          <cell r="D539">
            <v>4529</v>
          </cell>
          <cell r="E539" t="str">
            <v>Yes</v>
          </cell>
          <cell r="F539" t="str">
            <v>AWS - San Diego</v>
          </cell>
          <cell r="G539" t="str">
            <v>BU-265</v>
          </cell>
          <cell r="H539" t="str">
            <v>SAN DIEGO HAULING</v>
          </cell>
          <cell r="I539" t="str">
            <v>SOCAL</v>
          </cell>
          <cell r="J539" t="str">
            <v>SOUTHERN CALIFORNIA DISTRICT</v>
          </cell>
          <cell r="K539" t="str">
            <v>WEST</v>
          </cell>
          <cell r="L539" t="str">
            <v>WEST REGION</v>
          </cell>
        </row>
        <row r="540">
          <cell r="A540">
            <v>530</v>
          </cell>
          <cell r="B540" t="str">
            <v>530-10-A-CA-64O-050</v>
          </cell>
          <cell r="C540">
            <v>249</v>
          </cell>
          <cell r="D540">
            <v>4530</v>
          </cell>
          <cell r="F540" t="str">
            <v>Sycamore L/F</v>
          </cell>
          <cell r="G540" t="str">
            <v>BU-263</v>
          </cell>
          <cell r="H540" t="str">
            <v>SAN DIEGO LANDFILLS</v>
          </cell>
          <cell r="I540" t="str">
            <v>SOCAL</v>
          </cell>
          <cell r="J540" t="str">
            <v>SOUTHERN CALIFORNIA DISTRICT</v>
          </cell>
          <cell r="K540" t="str">
            <v>WEST</v>
          </cell>
          <cell r="L540" t="str">
            <v>WEST REGION</v>
          </cell>
        </row>
        <row r="541">
          <cell r="A541">
            <v>531</v>
          </cell>
          <cell r="B541" t="str">
            <v>531-10-A-CA-65O-050</v>
          </cell>
          <cell r="C541">
            <v>250</v>
          </cell>
          <cell r="D541">
            <v>4531</v>
          </cell>
          <cell r="F541" t="str">
            <v>Otay L/F</v>
          </cell>
          <cell r="G541" t="str">
            <v>BU-263</v>
          </cell>
          <cell r="H541" t="str">
            <v>SAN DIEGO LANDFILLS</v>
          </cell>
          <cell r="I541" t="str">
            <v>SOCAL</v>
          </cell>
          <cell r="J541" t="str">
            <v>SOUTHERN CALIFORNIA DISTRICT</v>
          </cell>
          <cell r="K541" t="str">
            <v>WEST</v>
          </cell>
          <cell r="L541" t="str">
            <v>WEST REGION</v>
          </cell>
        </row>
        <row r="542">
          <cell r="A542">
            <v>532</v>
          </cell>
          <cell r="B542" t="str">
            <v>532-10-A-CA-66O-050</v>
          </cell>
          <cell r="C542">
            <v>251</v>
          </cell>
          <cell r="D542">
            <v>4532</v>
          </cell>
          <cell r="F542" t="str">
            <v>Ramona L/F</v>
          </cell>
          <cell r="G542" t="str">
            <v>BU-263</v>
          </cell>
          <cell r="H542" t="str">
            <v>SAN DIEGO LANDFILLS</v>
          </cell>
          <cell r="I542" t="str">
            <v>SOCAL</v>
          </cell>
          <cell r="J542" t="str">
            <v>SOUTHERN CALIFORNIA DISTRICT</v>
          </cell>
          <cell r="K542" t="str">
            <v>WEST</v>
          </cell>
          <cell r="L542" t="str">
            <v>WEST REGION</v>
          </cell>
        </row>
        <row r="543">
          <cell r="A543">
            <v>533</v>
          </cell>
          <cell r="B543" t="str">
            <v>533-10-A-CA-67O-050</v>
          </cell>
          <cell r="C543">
            <v>252</v>
          </cell>
          <cell r="D543">
            <v>4533</v>
          </cell>
          <cell r="F543" t="str">
            <v>Borrego Springs L/F</v>
          </cell>
          <cell r="G543" t="str">
            <v>BU-263</v>
          </cell>
          <cell r="H543" t="str">
            <v>SAN DIEGO LANDFILLS</v>
          </cell>
          <cell r="I543" t="str">
            <v>SOCAL</v>
          </cell>
          <cell r="J543" t="str">
            <v>SOUTHERN CALIFORNIA DISTRICT</v>
          </cell>
          <cell r="K543" t="str">
            <v>WEST</v>
          </cell>
          <cell r="L543" t="str">
            <v>WEST REGION</v>
          </cell>
        </row>
        <row r="544">
          <cell r="A544">
            <v>534</v>
          </cell>
          <cell r="B544" t="str">
            <v>534-10-A-CO-A6O-050</v>
          </cell>
          <cell r="C544">
            <v>253</v>
          </cell>
          <cell r="D544">
            <v>4534</v>
          </cell>
          <cell r="F544" t="str">
            <v>Denver Regional L/F South</v>
          </cell>
          <cell r="G544" t="str">
            <v>BU-192</v>
          </cell>
          <cell r="H544" t="str">
            <v>NON-OP COLORADO</v>
          </cell>
          <cell r="I544" t="str">
            <v>MOUNTAIN</v>
          </cell>
          <cell r="J544" t="str">
            <v>MOUNTAIN DISTRICT</v>
          </cell>
          <cell r="K544" t="str">
            <v>WEST</v>
          </cell>
          <cell r="L544" t="str">
            <v>WEST REGION</v>
          </cell>
        </row>
        <row r="545">
          <cell r="A545">
            <v>535</v>
          </cell>
          <cell r="B545" t="str">
            <v>535-10-A-CO-07O-050</v>
          </cell>
          <cell r="C545">
            <v>254</v>
          </cell>
          <cell r="D545">
            <v>4535</v>
          </cell>
          <cell r="E545" t="str">
            <v>Yes</v>
          </cell>
          <cell r="F545" t="str">
            <v>AWS - Denver</v>
          </cell>
          <cell r="G545" t="str">
            <v>BU-070</v>
          </cell>
          <cell r="H545" t="str">
            <v>DENVER HAULING</v>
          </cell>
          <cell r="I545" t="str">
            <v>MOUNTAIN</v>
          </cell>
          <cell r="J545" t="str">
            <v>MOUNTAIN DISTRICT</v>
          </cell>
          <cell r="K545" t="str">
            <v>WEST</v>
          </cell>
          <cell r="L545" t="str">
            <v>WEST REGION</v>
          </cell>
        </row>
        <row r="546">
          <cell r="A546">
            <v>536</v>
          </cell>
          <cell r="B546" t="str">
            <v>536-10-A-TX-59O-050</v>
          </cell>
          <cell r="C546">
            <v>255</v>
          </cell>
          <cell r="D546">
            <v>4536</v>
          </cell>
          <cell r="F546" t="str">
            <v>Turkey Creek L/F</v>
          </cell>
          <cell r="G546" t="str">
            <v>BU-015</v>
          </cell>
          <cell r="H546" t="str">
            <v>DALLAS FTWORTH POST COLLECTION</v>
          </cell>
          <cell r="I546" t="str">
            <v>DFW/WESTTX</v>
          </cell>
          <cell r="J546" t="str">
            <v>DFW/WEST TEXAS DISTIRCT</v>
          </cell>
          <cell r="K546" t="str">
            <v>SOUTH</v>
          </cell>
          <cell r="L546" t="str">
            <v>SOUTH REGION</v>
          </cell>
        </row>
        <row r="547">
          <cell r="A547">
            <v>537</v>
          </cell>
          <cell r="B547" t="str">
            <v>537-10-A-TX-60O-050</v>
          </cell>
          <cell r="C547">
            <v>256</v>
          </cell>
          <cell r="D547">
            <v>4537</v>
          </cell>
          <cell r="F547" t="str">
            <v>Ft.Worth L/F</v>
          </cell>
          <cell r="G547" t="str">
            <v>BU-982</v>
          </cell>
          <cell r="H547" t="str">
            <v>NON-OP DALLAS FORT WORTH</v>
          </cell>
          <cell r="I547" t="str">
            <v>DFW/WESTTX</v>
          </cell>
          <cell r="J547" t="str">
            <v>DFW/WEST TEXAS DISTIRCT</v>
          </cell>
          <cell r="K547" t="str">
            <v>SOUTH</v>
          </cell>
          <cell r="L547" t="str">
            <v>SOUTH REGION</v>
          </cell>
        </row>
        <row r="548">
          <cell r="A548">
            <v>538</v>
          </cell>
          <cell r="B548" t="str">
            <v>538-10-A-TX-13O-050</v>
          </cell>
          <cell r="C548">
            <v>257</v>
          </cell>
          <cell r="D548">
            <v>4538</v>
          </cell>
          <cell r="E548" t="str">
            <v>Yes</v>
          </cell>
          <cell r="F548" t="str">
            <v>AWS - Ft. Worth</v>
          </cell>
          <cell r="G548" t="str">
            <v>BU-017</v>
          </cell>
          <cell r="H548" t="str">
            <v>FT WORTH</v>
          </cell>
          <cell r="I548" t="str">
            <v>DFW/WESTTX</v>
          </cell>
          <cell r="J548" t="str">
            <v>DFW/WEST TEXAS DISTIRCT</v>
          </cell>
          <cell r="K548" t="str">
            <v>SOUTH</v>
          </cell>
          <cell r="L548" t="str">
            <v>SOUTH REGION</v>
          </cell>
        </row>
        <row r="549">
          <cell r="A549" t="str">
            <v>U52</v>
          </cell>
          <cell r="B549" t="str">
            <v>U52-10-A-IL-2LO-050</v>
          </cell>
          <cell r="C549">
            <v>1425</v>
          </cell>
          <cell r="D549">
            <v>4539</v>
          </cell>
          <cell r="F549" t="str">
            <v>D &amp; L Transfer Station</v>
          </cell>
          <cell r="G549" t="str">
            <v>BU-969</v>
          </cell>
          <cell r="H549" t="str">
            <v>NON-OP ST. LOUIS</v>
          </cell>
          <cell r="I549" t="str">
            <v>STL METRO</v>
          </cell>
          <cell r="J549" t="str">
            <v>ST LOUIS METRO DISTRICT</v>
          </cell>
          <cell r="K549" t="str">
            <v>MIDWEST</v>
          </cell>
          <cell r="L549" t="str">
            <v>MIDWEST REGION</v>
          </cell>
        </row>
        <row r="550">
          <cell r="A550">
            <v>540</v>
          </cell>
          <cell r="B550" t="str">
            <v>540-10-A-TX-61O-050</v>
          </cell>
          <cell r="C550">
            <v>258</v>
          </cell>
          <cell r="D550">
            <v>4540</v>
          </cell>
          <cell r="F550" t="str">
            <v>Mill Creek L/F</v>
          </cell>
          <cell r="G550" t="str">
            <v>BU-982</v>
          </cell>
          <cell r="H550" t="str">
            <v>NON-OP DALLAS FORT WORTH</v>
          </cell>
          <cell r="I550" t="str">
            <v>DFW/WESTTX</v>
          </cell>
          <cell r="J550" t="str">
            <v>DFW/WEST TEXAS DISTIRCT</v>
          </cell>
          <cell r="K550" t="str">
            <v>SOUTH</v>
          </cell>
          <cell r="L550" t="str">
            <v>SOUTH REGION</v>
          </cell>
        </row>
        <row r="551">
          <cell r="A551" t="str">
            <v>U53</v>
          </cell>
          <cell r="B551" t="str">
            <v>U53-10-A-MO-06O-050</v>
          </cell>
          <cell r="C551">
            <v>1426</v>
          </cell>
          <cell r="D551">
            <v>4541</v>
          </cell>
          <cell r="F551" t="str">
            <v>Modern Sanitation Transfer</v>
          </cell>
          <cell r="G551" t="str">
            <v>BU-097</v>
          </cell>
          <cell r="H551" t="str">
            <v>JEFFERSON CITY</v>
          </cell>
          <cell r="I551" t="str">
            <v>STL METRO</v>
          </cell>
          <cell r="J551" t="str">
            <v>ST LOUIS METRO DISTRICT</v>
          </cell>
          <cell r="K551" t="str">
            <v>MIDWEST</v>
          </cell>
          <cell r="L551" t="str">
            <v>MIDWEST REGION</v>
          </cell>
        </row>
        <row r="552">
          <cell r="A552" t="str">
            <v>U54</v>
          </cell>
          <cell r="B552" t="str">
            <v>U54-10-A-MO-06O-050</v>
          </cell>
          <cell r="C552">
            <v>1427</v>
          </cell>
          <cell r="D552">
            <v>4542</v>
          </cell>
          <cell r="F552" t="str">
            <v>Springfield Transfer Station</v>
          </cell>
          <cell r="G552" t="str">
            <v>BU-099</v>
          </cell>
          <cell r="H552" t="str">
            <v>SPRINGFIELD MO</v>
          </cell>
          <cell r="I552" t="str">
            <v>W MO/OK</v>
          </cell>
          <cell r="J552" t="str">
            <v>W MISSOURI/OKLAHOMA DISTRICT</v>
          </cell>
          <cell r="K552" t="str">
            <v>MIDWEST</v>
          </cell>
          <cell r="L552" t="str">
            <v>MIDWEST REGION</v>
          </cell>
        </row>
        <row r="553">
          <cell r="A553" t="str">
            <v>U55</v>
          </cell>
          <cell r="B553" t="str">
            <v>U55-10-A-MO-06O-050</v>
          </cell>
          <cell r="C553">
            <v>1428</v>
          </cell>
          <cell r="D553">
            <v>4543</v>
          </cell>
          <cell r="F553" t="str">
            <v>Reeds Springs Transfer</v>
          </cell>
          <cell r="G553" t="str">
            <v>BU-099</v>
          </cell>
          <cell r="H553" t="str">
            <v>SPRINGFIELD MO</v>
          </cell>
          <cell r="I553" t="str">
            <v>W MO/OK</v>
          </cell>
          <cell r="J553" t="str">
            <v>W MISSOURI/OKLAHOMA DISTRICT</v>
          </cell>
          <cell r="K553" t="str">
            <v>MIDWEST</v>
          </cell>
          <cell r="L553" t="str">
            <v>MIDWEST REGION</v>
          </cell>
        </row>
        <row r="554">
          <cell r="A554" t="str">
            <v>U56</v>
          </cell>
          <cell r="B554" t="str">
            <v>U56-10-A-AR-06O-050</v>
          </cell>
          <cell r="C554">
            <v>1429</v>
          </cell>
          <cell r="D554">
            <v>4544</v>
          </cell>
          <cell r="F554" t="str">
            <v>Bella Vista Transfer</v>
          </cell>
          <cell r="G554" t="str">
            <v>BU-098</v>
          </cell>
          <cell r="H554" t="str">
            <v>SE KANSAS</v>
          </cell>
          <cell r="I554" t="str">
            <v>W MO/OK</v>
          </cell>
          <cell r="J554" t="str">
            <v>W MISSOURI/OKLAHOMA DISTRICT</v>
          </cell>
          <cell r="K554" t="str">
            <v>MIDWEST</v>
          </cell>
          <cell r="L554" t="str">
            <v>MIDWEST REGION</v>
          </cell>
        </row>
        <row r="555">
          <cell r="A555" t="str">
            <v>U58</v>
          </cell>
          <cell r="B555" t="str">
            <v>U58-10-A-KS-06O-050</v>
          </cell>
          <cell r="C555">
            <v>1431</v>
          </cell>
          <cell r="D555">
            <v>4545</v>
          </cell>
          <cell r="F555" t="str">
            <v>Galena Transfer Station</v>
          </cell>
          <cell r="G555" t="str">
            <v>BU-098</v>
          </cell>
          <cell r="H555" t="str">
            <v>SE KANSAS</v>
          </cell>
          <cell r="I555" t="str">
            <v>W MO/OK</v>
          </cell>
          <cell r="J555" t="str">
            <v>W MISSOURI/OKLAHOMA DISTRICT</v>
          </cell>
          <cell r="K555" t="str">
            <v>MIDWEST</v>
          </cell>
          <cell r="L555" t="str">
            <v>MIDWEST REGION</v>
          </cell>
        </row>
        <row r="556">
          <cell r="A556" t="str">
            <v>U63</v>
          </cell>
          <cell r="B556" t="str">
            <v>U63-10-A-AL-8PO-050</v>
          </cell>
          <cell r="C556">
            <v>1436</v>
          </cell>
          <cell r="D556">
            <v>4547</v>
          </cell>
          <cell r="F556" t="str">
            <v>Talladega T/S</v>
          </cell>
          <cell r="G556" t="str">
            <v>BU-002</v>
          </cell>
          <cell r="H556" t="str">
            <v>ANNISTON</v>
          </cell>
          <cell r="I556" t="str">
            <v>GEORGIA</v>
          </cell>
          <cell r="J556" t="str">
            <v>GEORGIA DISTRICT</v>
          </cell>
          <cell r="K556" t="str">
            <v>SOUTH</v>
          </cell>
          <cell r="L556" t="str">
            <v>SOUTH REGION</v>
          </cell>
        </row>
        <row r="557">
          <cell r="A557" t="str">
            <v>U64</v>
          </cell>
          <cell r="B557" t="str">
            <v>U64-10-A-TX-9UO-050</v>
          </cell>
          <cell r="C557">
            <v>1437</v>
          </cell>
          <cell r="D557">
            <v>4548</v>
          </cell>
          <cell r="F557" t="str">
            <v>Total Roll-Offs Transfer</v>
          </cell>
          <cell r="G557" t="str">
            <v>BU-061</v>
          </cell>
          <cell r="H557" t="str">
            <v>WEST HOUSTON</v>
          </cell>
          <cell r="I557" t="str">
            <v>HOUSTON</v>
          </cell>
          <cell r="J557" t="str">
            <v>HOUSTON DISTRICT</v>
          </cell>
          <cell r="K557" t="str">
            <v>SOUTH</v>
          </cell>
          <cell r="L557" t="str">
            <v>SOUTH REGION</v>
          </cell>
        </row>
        <row r="558">
          <cell r="A558" t="str">
            <v>U65</v>
          </cell>
          <cell r="B558" t="str">
            <v>U65-10-A-GA-06O-050</v>
          </cell>
          <cell r="C558">
            <v>1438</v>
          </cell>
          <cell r="D558">
            <v>4549</v>
          </cell>
          <cell r="F558" t="str">
            <v>Fayette Transfer Station</v>
          </cell>
          <cell r="G558" t="str">
            <v>BU-931</v>
          </cell>
          <cell r="H558" t="str">
            <v>NON-OP ATLANTA</v>
          </cell>
          <cell r="I558" t="str">
            <v>GEORGIA</v>
          </cell>
          <cell r="J558" t="str">
            <v>GEORGIA DISTRICT</v>
          </cell>
          <cell r="K558" t="str">
            <v>SOUTH</v>
          </cell>
          <cell r="L558" t="str">
            <v>SOUTH REGION</v>
          </cell>
        </row>
        <row r="559">
          <cell r="A559" t="str">
            <v>U67</v>
          </cell>
          <cell r="B559" t="str">
            <v>U67-10-A-OH-3FO-050</v>
          </cell>
          <cell r="C559">
            <v>1440</v>
          </cell>
          <cell r="D559">
            <v>4550</v>
          </cell>
          <cell r="F559" t="str">
            <v>Marion Transfer Station</v>
          </cell>
          <cell r="G559" t="str">
            <v>BU-094</v>
          </cell>
          <cell r="H559" t="str">
            <v>CENTRAL OHIO</v>
          </cell>
          <cell r="I559" t="str">
            <v>OHIO</v>
          </cell>
          <cell r="J559" t="str">
            <v>OHIO DISTRICT</v>
          </cell>
          <cell r="K559" t="str">
            <v>EAST</v>
          </cell>
          <cell r="L559" t="str">
            <v>EAST REGION</v>
          </cell>
        </row>
        <row r="560">
          <cell r="A560">
            <v>551</v>
          </cell>
          <cell r="B560" t="str">
            <v>551-10-A-IL-C1O-050</v>
          </cell>
          <cell r="C560">
            <v>260</v>
          </cell>
          <cell r="D560">
            <v>4551</v>
          </cell>
          <cell r="E560" t="str">
            <v>Yes</v>
          </cell>
          <cell r="F560" t="str">
            <v>AWS - Melrose Park</v>
          </cell>
          <cell r="G560" t="str">
            <v>BU-040</v>
          </cell>
          <cell r="H560" t="str">
            <v>MELROSE PARK</v>
          </cell>
          <cell r="I560" t="str">
            <v>CHICAGO</v>
          </cell>
          <cell r="J560" t="str">
            <v>CHICAGO DISTRICT</v>
          </cell>
          <cell r="K560" t="str">
            <v>MIDWEST</v>
          </cell>
          <cell r="L560" t="str">
            <v>MIDWEST REGION</v>
          </cell>
        </row>
        <row r="561">
          <cell r="A561" t="str">
            <v>U68</v>
          </cell>
          <cell r="B561" t="str">
            <v>U68-10-A-FL-06O-050</v>
          </cell>
          <cell r="C561">
            <v>1441</v>
          </cell>
          <cell r="D561">
            <v>4552</v>
          </cell>
          <cell r="F561" t="str">
            <v>Ft Walton Transfer Station</v>
          </cell>
          <cell r="G561" t="str">
            <v>BU-200</v>
          </cell>
          <cell r="H561" t="str">
            <v>PENSACOLA</v>
          </cell>
          <cell r="I561" t="str">
            <v>GULFCOAST</v>
          </cell>
          <cell r="J561" t="str">
            <v>GULF COAST DISTRICT</v>
          </cell>
          <cell r="K561" t="str">
            <v>SOUTH</v>
          </cell>
          <cell r="L561" t="str">
            <v>SOUTH REGION</v>
          </cell>
        </row>
        <row r="562">
          <cell r="A562" t="str">
            <v>U70</v>
          </cell>
          <cell r="B562" t="str">
            <v>U70-10-A-MN-C1O-050</v>
          </cell>
          <cell r="C562">
            <v>1443</v>
          </cell>
          <cell r="D562">
            <v>4553</v>
          </cell>
          <cell r="F562" t="str">
            <v>AW  Flying Cloud T/S</v>
          </cell>
          <cell r="G562" t="str">
            <v>BU-044</v>
          </cell>
          <cell r="H562" t="str">
            <v>MINNEAPOLIS</v>
          </cell>
          <cell r="I562" t="str">
            <v>MINNESOTA</v>
          </cell>
          <cell r="J562" t="str">
            <v>MINNESOTA DISTRICT</v>
          </cell>
          <cell r="K562" t="str">
            <v>MIDWEST</v>
          </cell>
          <cell r="L562" t="str">
            <v>MIDWEST REGION</v>
          </cell>
        </row>
        <row r="563">
          <cell r="A563" t="str">
            <v>U71</v>
          </cell>
          <cell r="B563" t="str">
            <v>U71-10-A-MN-C1O-050</v>
          </cell>
          <cell r="C563">
            <v>1444</v>
          </cell>
          <cell r="D563">
            <v>4554</v>
          </cell>
          <cell r="F563" t="str">
            <v>Blaine Transfer Station</v>
          </cell>
          <cell r="G563" t="str">
            <v>BU-043</v>
          </cell>
          <cell r="H563" t="str">
            <v>BLAINE</v>
          </cell>
          <cell r="I563" t="str">
            <v>MINNESOTA</v>
          </cell>
          <cell r="J563" t="str">
            <v>MINNESOTA DISTRICT</v>
          </cell>
          <cell r="K563" t="str">
            <v>MIDWEST</v>
          </cell>
          <cell r="L563" t="str">
            <v>MIDWEST REGION</v>
          </cell>
        </row>
        <row r="564">
          <cell r="A564" t="str">
            <v>U72</v>
          </cell>
          <cell r="B564" t="str">
            <v>U72-10-A-IL-07O-050</v>
          </cell>
          <cell r="C564">
            <v>1445</v>
          </cell>
          <cell r="D564">
            <v>4555</v>
          </cell>
          <cell r="F564" t="str">
            <v>Urbana Transfer Station</v>
          </cell>
          <cell r="G564" t="str">
            <v>BU-029</v>
          </cell>
          <cell r="H564" t="str">
            <v>DANVILLE</v>
          </cell>
          <cell r="I564" t="str">
            <v>INDIANA</v>
          </cell>
          <cell r="J564" t="str">
            <v>INDIANA DISTRICT</v>
          </cell>
          <cell r="K564" t="str">
            <v>MIDWEST</v>
          </cell>
          <cell r="L564" t="str">
            <v>MIDWEST REGION</v>
          </cell>
        </row>
        <row r="565">
          <cell r="A565">
            <v>556</v>
          </cell>
          <cell r="B565" t="str">
            <v>556-10-A-IL-1LO-050</v>
          </cell>
          <cell r="C565">
            <v>261</v>
          </cell>
          <cell r="D565">
            <v>4556</v>
          </cell>
          <cell r="F565" t="str">
            <v>IRS - Loop Transfer</v>
          </cell>
          <cell r="G565" t="str">
            <v>BU-215</v>
          </cell>
          <cell r="H565" t="str">
            <v>CHICAGO TRANSFER STATIONS</v>
          </cell>
          <cell r="I565" t="str">
            <v>CHICAGO</v>
          </cell>
          <cell r="J565" t="str">
            <v>CHICAGO DISTRICT</v>
          </cell>
          <cell r="K565" t="str">
            <v>MIDWEST</v>
          </cell>
          <cell r="L565" t="str">
            <v>MIDWEST REGION</v>
          </cell>
        </row>
        <row r="566">
          <cell r="A566" t="str">
            <v>U73</v>
          </cell>
          <cell r="B566" t="str">
            <v>U73-10-A-IN-2SO-050</v>
          </cell>
          <cell r="C566">
            <v>1446</v>
          </cell>
          <cell r="D566">
            <v>4557</v>
          </cell>
          <cell r="F566" t="str">
            <v>Tri County Transfer Station</v>
          </cell>
          <cell r="G566" t="str">
            <v>BU-029</v>
          </cell>
          <cell r="H566" t="str">
            <v>DANVILLE</v>
          </cell>
          <cell r="I566" t="str">
            <v>INDIANA</v>
          </cell>
          <cell r="J566" t="str">
            <v>INDIANA DISTRICT</v>
          </cell>
          <cell r="K566" t="str">
            <v>MIDWEST</v>
          </cell>
          <cell r="L566" t="str">
            <v>MIDWEST REGION</v>
          </cell>
        </row>
        <row r="567">
          <cell r="A567" t="str">
            <v>U74</v>
          </cell>
          <cell r="B567" t="str">
            <v>U74-10-A-WA-72O-050</v>
          </cell>
          <cell r="C567">
            <v>1447</v>
          </cell>
          <cell r="D567">
            <v>4558</v>
          </cell>
          <cell r="F567" t="str">
            <v>RDC-Intermodal</v>
          </cell>
          <cell r="G567" t="str">
            <v>BU-274</v>
          </cell>
          <cell r="H567" t="str">
            <v>WASHINGTON INTERMODEL</v>
          </cell>
          <cell r="I567" t="str">
            <v>WASHINGTON</v>
          </cell>
          <cell r="J567" t="str">
            <v>WASHINGTON DISTRICT</v>
          </cell>
          <cell r="K567" t="str">
            <v>WEST</v>
          </cell>
          <cell r="L567" t="str">
            <v>WEST REGION</v>
          </cell>
        </row>
        <row r="568">
          <cell r="A568" t="str">
            <v>U75</v>
          </cell>
          <cell r="B568" t="str">
            <v>U75-10-A-WA-72O-050</v>
          </cell>
          <cell r="C568">
            <v>1448</v>
          </cell>
          <cell r="D568">
            <v>4559</v>
          </cell>
          <cell r="F568" t="str">
            <v>Black River T/S</v>
          </cell>
          <cell r="G568" t="str">
            <v>BU-276</v>
          </cell>
          <cell r="H568" t="str">
            <v>WASHINGTON PROCESSING</v>
          </cell>
          <cell r="I568" t="str">
            <v>WASHINGTON</v>
          </cell>
          <cell r="J568" t="str">
            <v>WASHINGTON DISTRICT</v>
          </cell>
          <cell r="K568" t="str">
            <v>WEST</v>
          </cell>
          <cell r="L568" t="str">
            <v>WEST REGION</v>
          </cell>
        </row>
        <row r="569">
          <cell r="A569" t="str">
            <v>U76</v>
          </cell>
          <cell r="B569" t="str">
            <v>U76-10-A-IL-07O-050</v>
          </cell>
          <cell r="C569">
            <v>1449</v>
          </cell>
          <cell r="D569">
            <v>4560</v>
          </cell>
          <cell r="F569" t="str">
            <v>Robbins Transfer Station</v>
          </cell>
          <cell r="G569" t="str">
            <v>BU-035</v>
          </cell>
          <cell r="H569" t="str">
            <v>CRESTWOOD</v>
          </cell>
          <cell r="I569" t="str">
            <v>CHICAGO</v>
          </cell>
          <cell r="J569" t="str">
            <v>CHICAGO DISTRICT</v>
          </cell>
          <cell r="K569" t="str">
            <v>MIDWEST</v>
          </cell>
          <cell r="L569" t="str">
            <v>MIDWEST REGION</v>
          </cell>
        </row>
        <row r="570">
          <cell r="A570" t="str">
            <v>U77</v>
          </cell>
          <cell r="B570" t="str">
            <v>U77-10-A-MN-3PO-050</v>
          </cell>
          <cell r="C570">
            <v>1450</v>
          </cell>
          <cell r="D570">
            <v>4561</v>
          </cell>
          <cell r="F570" t="str">
            <v>Minden Transfer Station</v>
          </cell>
          <cell r="G570" t="str">
            <v>BU-272</v>
          </cell>
          <cell r="H570" t="str">
            <v>ST CLOUD</v>
          </cell>
          <cell r="I570" t="str">
            <v>MINNESOTA</v>
          </cell>
          <cell r="J570" t="str">
            <v>MINNESOTA DISTRICT</v>
          </cell>
          <cell r="K570" t="str">
            <v>MIDWEST</v>
          </cell>
          <cell r="L570" t="str">
            <v>MIDWEST REGION</v>
          </cell>
        </row>
        <row r="571">
          <cell r="A571" t="str">
            <v>U78</v>
          </cell>
          <cell r="B571" t="str">
            <v>U78-10-A-LA-9BO-050</v>
          </cell>
          <cell r="C571">
            <v>1451</v>
          </cell>
          <cell r="D571">
            <v>4562</v>
          </cell>
          <cell r="F571" t="str">
            <v>St John Pickup Station</v>
          </cell>
          <cell r="G571" t="str">
            <v>BU-202</v>
          </cell>
          <cell r="H571" t="str">
            <v>NEW ORLEANS</v>
          </cell>
          <cell r="I571" t="str">
            <v>GULFCOAST</v>
          </cell>
          <cell r="J571" t="str">
            <v>GULF COAST DISTRICT</v>
          </cell>
          <cell r="K571" t="str">
            <v>SOUTH</v>
          </cell>
          <cell r="L571" t="str">
            <v>SOUTH REGION</v>
          </cell>
        </row>
        <row r="572">
          <cell r="A572" t="str">
            <v>U79</v>
          </cell>
          <cell r="B572" t="str">
            <v>U79-10-A-MO-A9O-050</v>
          </cell>
          <cell r="C572">
            <v>1452</v>
          </cell>
          <cell r="D572">
            <v>4563</v>
          </cell>
          <cell r="F572" t="str">
            <v>Bridgeton Transfer Station</v>
          </cell>
          <cell r="G572" t="str">
            <v>BU-108</v>
          </cell>
          <cell r="H572" t="str">
            <v>ST LOUIS</v>
          </cell>
          <cell r="I572" t="str">
            <v>STL METRO</v>
          </cell>
          <cell r="J572" t="str">
            <v>ST LOUIS METRO DISTRICT</v>
          </cell>
          <cell r="K572" t="str">
            <v>MIDWEST</v>
          </cell>
          <cell r="L572" t="str">
            <v>MIDWEST REGION</v>
          </cell>
        </row>
        <row r="573">
          <cell r="A573" t="str">
            <v>U80</v>
          </cell>
          <cell r="B573" t="str">
            <v>U80-10-A-OR-72O-050</v>
          </cell>
          <cell r="C573">
            <v>1453</v>
          </cell>
          <cell r="D573">
            <v>4564</v>
          </cell>
          <cell r="F573" t="str">
            <v>Klamath Falls T/S</v>
          </cell>
          <cell r="G573" t="str">
            <v>BU-254</v>
          </cell>
          <cell r="H573" t="str">
            <v>ALBANY/CORVALIS</v>
          </cell>
          <cell r="I573" t="str">
            <v>ORIDMT</v>
          </cell>
          <cell r="J573" t="str">
            <v>OREGON-IDAHO-MONTANA DISTRICT</v>
          </cell>
          <cell r="K573" t="str">
            <v>WEST</v>
          </cell>
          <cell r="L573" t="str">
            <v>WEST REGION</v>
          </cell>
        </row>
        <row r="574">
          <cell r="A574">
            <v>565</v>
          </cell>
          <cell r="B574" t="str">
            <v>565-10-A-IL-1VO-050</v>
          </cell>
          <cell r="C574">
            <v>262</v>
          </cell>
          <cell r="D574">
            <v>4565</v>
          </cell>
          <cell r="F574" t="str">
            <v>Suburban Warehouse</v>
          </cell>
          <cell r="G574" t="str">
            <v>BU-035</v>
          </cell>
          <cell r="H574" t="str">
            <v>CRESTWOOD</v>
          </cell>
          <cell r="I574" t="str">
            <v>CHICAGO</v>
          </cell>
          <cell r="J574" t="str">
            <v>CHICAGO DISTRICT</v>
          </cell>
          <cell r="K574" t="str">
            <v>MIDWEST</v>
          </cell>
          <cell r="L574" t="str">
            <v>MIDWEST REGION</v>
          </cell>
        </row>
        <row r="575">
          <cell r="A575" t="str">
            <v>U81</v>
          </cell>
          <cell r="B575" t="str">
            <v>U81-10-A-AZ-07O-050</v>
          </cell>
          <cell r="C575">
            <v>1454</v>
          </cell>
          <cell r="D575">
            <v>4566</v>
          </cell>
          <cell r="F575" t="str">
            <v>Washington Transfer Station</v>
          </cell>
          <cell r="G575" t="str">
            <v>BU-240</v>
          </cell>
          <cell r="H575" t="str">
            <v>EAST PHOENIX</v>
          </cell>
          <cell r="I575" t="str">
            <v>ARIZONA</v>
          </cell>
          <cell r="J575" t="str">
            <v>ARIZONA DISTRICT</v>
          </cell>
          <cell r="K575" t="str">
            <v>WEST</v>
          </cell>
          <cell r="L575" t="str">
            <v>WEST REGION</v>
          </cell>
        </row>
        <row r="576">
          <cell r="A576" t="str">
            <v>U82</v>
          </cell>
          <cell r="B576" t="str">
            <v>U82-10-A-AZ-07O-050</v>
          </cell>
          <cell r="C576">
            <v>1455</v>
          </cell>
          <cell r="D576">
            <v>4567</v>
          </cell>
          <cell r="F576" t="str">
            <v>CAVE CREEK TRANSFER STATION</v>
          </cell>
          <cell r="G576" t="str">
            <v>BU-239</v>
          </cell>
          <cell r="H576" t="str">
            <v>WEST PHOENIX</v>
          </cell>
          <cell r="I576" t="str">
            <v>ARIZONA</v>
          </cell>
          <cell r="J576" t="str">
            <v>ARIZONA DISTRICT</v>
          </cell>
          <cell r="K576" t="str">
            <v>WEST</v>
          </cell>
          <cell r="L576" t="str">
            <v>WEST REGION</v>
          </cell>
        </row>
        <row r="577">
          <cell r="A577" t="str">
            <v>U83</v>
          </cell>
          <cell r="B577" t="str">
            <v>U83-10-A-AZ-C9O-050</v>
          </cell>
          <cell r="C577">
            <v>1456</v>
          </cell>
          <cell r="D577">
            <v>4568</v>
          </cell>
          <cell r="F577" t="str">
            <v>Central Arizona Transfer</v>
          </cell>
          <cell r="G577" t="str">
            <v>BU-240</v>
          </cell>
          <cell r="H577" t="str">
            <v>EAST PHOENIX</v>
          </cell>
          <cell r="I577" t="str">
            <v>ARIZONA</v>
          </cell>
          <cell r="J577" t="str">
            <v>ARIZONA DISTRICT</v>
          </cell>
          <cell r="K577" t="str">
            <v>WEST</v>
          </cell>
          <cell r="L577" t="str">
            <v>WEST REGION</v>
          </cell>
        </row>
        <row r="578">
          <cell r="A578" t="str">
            <v>U84</v>
          </cell>
          <cell r="B578" t="str">
            <v>U84-10-A-UT-C3O-050</v>
          </cell>
          <cell r="C578">
            <v>1457</v>
          </cell>
          <cell r="D578">
            <v>4569</v>
          </cell>
          <cell r="F578" t="str">
            <v>Salt Lake City T/S</v>
          </cell>
          <cell r="G578" t="str">
            <v>BU-114</v>
          </cell>
          <cell r="H578" t="str">
            <v>WESTERN UTAH</v>
          </cell>
          <cell r="I578" t="str">
            <v>MOUNTAIN</v>
          </cell>
          <cell r="J578" t="str">
            <v>MOUNTAIN DISTRICT</v>
          </cell>
          <cell r="K578" t="str">
            <v>WEST</v>
          </cell>
          <cell r="L578" t="str">
            <v>WEST REGION</v>
          </cell>
        </row>
        <row r="579">
          <cell r="A579" t="str">
            <v>U85</v>
          </cell>
          <cell r="B579" t="str">
            <v>U85-10-A-UT-C3O-050</v>
          </cell>
          <cell r="C579">
            <v>1458</v>
          </cell>
          <cell r="D579">
            <v>4570</v>
          </cell>
          <cell r="F579" t="str">
            <v>Geneva Transfer Station</v>
          </cell>
          <cell r="G579" t="str">
            <v>BU-115</v>
          </cell>
          <cell r="H579" t="str">
            <v>SALT LAKE CITY / UTAH COUNTY</v>
          </cell>
          <cell r="I579" t="str">
            <v>MOUNTAIN</v>
          </cell>
          <cell r="J579" t="str">
            <v>MOUNTAIN DISTRICT</v>
          </cell>
          <cell r="K579" t="str">
            <v>WEST</v>
          </cell>
          <cell r="L579" t="str">
            <v>WEST REGION</v>
          </cell>
        </row>
        <row r="580">
          <cell r="A580" t="str">
            <v>U86</v>
          </cell>
          <cell r="B580" t="str">
            <v>U86-10-A-IA-C4O-050</v>
          </cell>
          <cell r="C580">
            <v>1459</v>
          </cell>
          <cell r="D580">
            <v>4571</v>
          </cell>
          <cell r="F580" t="str">
            <v>Delaware Transfer Station</v>
          </cell>
          <cell r="G580" t="str">
            <v>BU-049</v>
          </cell>
          <cell r="H580" t="str">
            <v>DUBUQUE</v>
          </cell>
          <cell r="I580" t="str">
            <v>WILLINOIS</v>
          </cell>
          <cell r="J580" t="str">
            <v>WESTERN ILLINOIS DISTRICT</v>
          </cell>
          <cell r="K580" t="str">
            <v>MIDWEST</v>
          </cell>
          <cell r="L580" t="str">
            <v>MIDWEST REGION</v>
          </cell>
        </row>
        <row r="581">
          <cell r="A581" t="str">
            <v>U87</v>
          </cell>
          <cell r="B581" t="str">
            <v>U87-10-A-GA-06O-050</v>
          </cell>
          <cell r="C581">
            <v>1460</v>
          </cell>
          <cell r="D581">
            <v>4572</v>
          </cell>
          <cell r="F581" t="str">
            <v>North Georgia Transfer Station</v>
          </cell>
          <cell r="G581" t="str">
            <v>BU-006</v>
          </cell>
          <cell r="H581" t="str">
            <v>CHATTANOOGA</v>
          </cell>
          <cell r="I581" t="str">
            <v>GEORGIA</v>
          </cell>
          <cell r="J581" t="str">
            <v>GEORGIA DISTRICT</v>
          </cell>
          <cell r="K581" t="str">
            <v>SOUTH</v>
          </cell>
          <cell r="L581" t="str">
            <v>SOUTH REGION</v>
          </cell>
        </row>
        <row r="582">
          <cell r="A582" t="str">
            <v>U88</v>
          </cell>
          <cell r="B582" t="str">
            <v>U88-10-A-LA-9BO-050</v>
          </cell>
          <cell r="C582">
            <v>1461</v>
          </cell>
          <cell r="D582">
            <v>4573</v>
          </cell>
          <cell r="F582" t="str">
            <v>New Orleans T/S Temp</v>
          </cell>
          <cell r="G582" t="str">
            <v>BU-202</v>
          </cell>
          <cell r="H582" t="str">
            <v>NEW ORLEANS</v>
          </cell>
          <cell r="I582" t="str">
            <v>GULFCOAST</v>
          </cell>
          <cell r="J582" t="str">
            <v>GULF COAST DISTRICT</v>
          </cell>
          <cell r="K582" t="str">
            <v>SOUTH</v>
          </cell>
          <cell r="L582" t="str">
            <v>SOUTH REGION</v>
          </cell>
        </row>
        <row r="583">
          <cell r="A583" t="str">
            <v>U89</v>
          </cell>
          <cell r="B583" t="str">
            <v>U89-10-A-NY-13O-050</v>
          </cell>
          <cell r="C583">
            <v>1462</v>
          </cell>
          <cell r="D583">
            <v>4574</v>
          </cell>
          <cell r="F583" t="str">
            <v>Staten Island T/S</v>
          </cell>
          <cell r="G583" t="str">
            <v>BU-163</v>
          </cell>
          <cell r="H583" t="str">
            <v>BROOKLYN / STATEN ISLAND</v>
          </cell>
          <cell r="I583" t="str">
            <v>NEW YORK</v>
          </cell>
          <cell r="J583" t="str">
            <v>NEW YORK DISTRICT</v>
          </cell>
          <cell r="K583" t="str">
            <v>EAST</v>
          </cell>
          <cell r="L583" t="str">
            <v>EAST REGION</v>
          </cell>
        </row>
        <row r="584">
          <cell r="A584">
            <v>575</v>
          </cell>
          <cell r="B584" t="str">
            <v>575-10-A-IL-07O-050</v>
          </cell>
          <cell r="C584">
            <v>263</v>
          </cell>
          <cell r="D584">
            <v>4575</v>
          </cell>
          <cell r="F584" t="str">
            <v>Midtown Transfer Station</v>
          </cell>
          <cell r="G584" t="str">
            <v>BU-215</v>
          </cell>
          <cell r="H584" t="str">
            <v>CHICAGO TRANSFER STATIONS</v>
          </cell>
          <cell r="I584" t="str">
            <v>CHICAGO</v>
          </cell>
          <cell r="J584" t="str">
            <v>CHICAGO DISTRICT</v>
          </cell>
          <cell r="K584" t="str">
            <v>MIDWEST</v>
          </cell>
          <cell r="L584" t="str">
            <v>MIDWEST REGION</v>
          </cell>
        </row>
        <row r="585">
          <cell r="A585" t="str">
            <v>U90</v>
          </cell>
          <cell r="B585" t="str">
            <v>U90-10-A-OH-13O-050</v>
          </cell>
          <cell r="C585">
            <v>1463</v>
          </cell>
          <cell r="D585">
            <v>4576</v>
          </cell>
          <cell r="F585" t="str">
            <v>Shelby County T/S</v>
          </cell>
          <cell r="G585" t="str">
            <v>BU-089</v>
          </cell>
          <cell r="H585" t="str">
            <v>WESTERN OHIO</v>
          </cell>
          <cell r="I585" t="str">
            <v>OHIO</v>
          </cell>
          <cell r="J585" t="str">
            <v>OHIO DISTRICT</v>
          </cell>
          <cell r="K585" t="str">
            <v>EAST</v>
          </cell>
          <cell r="L585" t="str">
            <v>EAST REGION</v>
          </cell>
        </row>
        <row r="586">
          <cell r="A586" t="str">
            <v>U92</v>
          </cell>
          <cell r="B586" t="str">
            <v>U92-10-A-IL-D7O-050</v>
          </cell>
          <cell r="C586">
            <v>1464</v>
          </cell>
          <cell r="D586">
            <v>4577</v>
          </cell>
          <cell r="F586" t="str">
            <v>AWS-Northlake Transfer Station</v>
          </cell>
          <cell r="G586" t="str">
            <v>BU-040</v>
          </cell>
          <cell r="H586" t="str">
            <v>MELROSE PARK</v>
          </cell>
          <cell r="I586" t="str">
            <v>CHICAGO</v>
          </cell>
          <cell r="J586" t="str">
            <v>CHICAGO DISTRICT</v>
          </cell>
          <cell r="K586" t="str">
            <v>MIDWEST</v>
          </cell>
          <cell r="L586" t="str">
            <v>MIDWEST REGION</v>
          </cell>
        </row>
        <row r="587">
          <cell r="A587" t="str">
            <v>U93</v>
          </cell>
          <cell r="B587" t="str">
            <v>U93-10-A-AZ-E2O-050</v>
          </cell>
          <cell r="C587">
            <v>1465</v>
          </cell>
          <cell r="D587">
            <v>4578</v>
          </cell>
          <cell r="F587" t="str">
            <v>7th St Transfer</v>
          </cell>
          <cell r="G587" t="str">
            <v>BU-239</v>
          </cell>
          <cell r="H587" t="str">
            <v>WEST PHOENIX</v>
          </cell>
          <cell r="I587" t="str">
            <v>ARIZONA</v>
          </cell>
          <cell r="J587" t="str">
            <v>ARIZONA DISTRICT</v>
          </cell>
          <cell r="K587" t="str">
            <v>WEST</v>
          </cell>
          <cell r="L587" t="str">
            <v>WEST REGION</v>
          </cell>
        </row>
        <row r="588">
          <cell r="A588" t="str">
            <v>U94</v>
          </cell>
          <cell r="B588" t="str">
            <v>U94-10-A-AZ-E2O-050</v>
          </cell>
          <cell r="C588">
            <v>1466</v>
          </cell>
          <cell r="D588">
            <v>4579</v>
          </cell>
          <cell r="F588" t="str">
            <v>Mesa T/S</v>
          </cell>
          <cell r="G588" t="str">
            <v>BU-240</v>
          </cell>
          <cell r="H588" t="str">
            <v>EAST PHOENIX</v>
          </cell>
          <cell r="I588" t="str">
            <v>ARIZONA</v>
          </cell>
          <cell r="J588" t="str">
            <v>ARIZONA DISTRICT</v>
          </cell>
          <cell r="K588" t="str">
            <v>WEST</v>
          </cell>
          <cell r="L588" t="str">
            <v>WEST REGION</v>
          </cell>
        </row>
        <row r="589">
          <cell r="A589" t="str">
            <v>U96</v>
          </cell>
          <cell r="B589" t="str">
            <v>U96-10-A-TX-9AO-050</v>
          </cell>
          <cell r="C589">
            <v>1467</v>
          </cell>
          <cell r="D589">
            <v>4580</v>
          </cell>
          <cell r="F589" t="str">
            <v>Kerrville Transfer Station</v>
          </cell>
          <cell r="G589" t="str">
            <v>BU-025</v>
          </cell>
          <cell r="H589" t="str">
            <v>SAN ANTONIO</v>
          </cell>
          <cell r="I589" t="str">
            <v>SCTEXAS</v>
          </cell>
          <cell r="J589" t="str">
            <v>SOUTH CENTRAL TEXAS DISTRICT</v>
          </cell>
          <cell r="K589" t="str">
            <v>SOUTH</v>
          </cell>
          <cell r="L589" t="str">
            <v>SOUTH REGION</v>
          </cell>
        </row>
        <row r="590">
          <cell r="A590" t="str">
            <v>V01</v>
          </cell>
          <cell r="B590" t="str">
            <v>V01-10-A-TX-8ZO-050</v>
          </cell>
          <cell r="C590">
            <v>1468</v>
          </cell>
          <cell r="D590">
            <v>4581</v>
          </cell>
          <cell r="F590" t="str">
            <v>Corpus Christi Recyclery</v>
          </cell>
          <cell r="G590" t="str">
            <v>BU-024</v>
          </cell>
          <cell r="H590" t="str">
            <v>CORPUS CHRISTI</v>
          </cell>
          <cell r="I590" t="str">
            <v>SCTEXAS</v>
          </cell>
          <cell r="J590" t="str">
            <v>SOUTH CENTRAL TEXAS DISTRICT</v>
          </cell>
          <cell r="K590" t="str">
            <v>SOUTH</v>
          </cell>
          <cell r="L590" t="str">
            <v>SOUTH REGION</v>
          </cell>
        </row>
        <row r="591">
          <cell r="A591" t="str">
            <v>V02</v>
          </cell>
          <cell r="B591" t="str">
            <v>V02-10-A-TX-8ZO-050</v>
          </cell>
          <cell r="C591">
            <v>1469</v>
          </cell>
          <cell r="D591">
            <v>4582</v>
          </cell>
          <cell r="F591" t="str">
            <v>Rio Grande Valley Recyclery</v>
          </cell>
          <cell r="G591" t="str">
            <v>BU-026</v>
          </cell>
          <cell r="H591" t="str">
            <v>RIO GRANDE</v>
          </cell>
          <cell r="I591" t="str">
            <v>SCTEXAS</v>
          </cell>
          <cell r="J591" t="str">
            <v>SOUTH CENTRAL TEXAS DISTRICT</v>
          </cell>
          <cell r="K591" t="str">
            <v>SOUTH</v>
          </cell>
          <cell r="L591" t="str">
            <v>SOUTH REGION</v>
          </cell>
        </row>
        <row r="592">
          <cell r="A592" t="str">
            <v>V03</v>
          </cell>
          <cell r="B592" t="str">
            <v>V03-10-A-VA-9BO-050</v>
          </cell>
          <cell r="C592">
            <v>1470</v>
          </cell>
          <cell r="D592">
            <v>4583</v>
          </cell>
          <cell r="F592" t="str">
            <v>AW  Roanoke MRF</v>
          </cell>
          <cell r="G592" t="str">
            <v>BU-128</v>
          </cell>
          <cell r="H592" t="str">
            <v>SW VIRGINIA</v>
          </cell>
          <cell r="I592" t="str">
            <v>VIRGINIA</v>
          </cell>
          <cell r="J592" t="str">
            <v>VIRGINIA DISTRICT</v>
          </cell>
          <cell r="K592" t="str">
            <v>EAST</v>
          </cell>
          <cell r="L592" t="str">
            <v>EAST REGION</v>
          </cell>
        </row>
        <row r="593">
          <cell r="A593" t="str">
            <v>V04</v>
          </cell>
          <cell r="B593" t="str">
            <v>V04-10-A-WA-92O-050</v>
          </cell>
          <cell r="C593">
            <v>1471</v>
          </cell>
          <cell r="D593">
            <v>4584</v>
          </cell>
          <cell r="F593" t="str">
            <v>Rabanco Recycling Company MRF</v>
          </cell>
          <cell r="G593" t="str">
            <v>BU-276</v>
          </cell>
          <cell r="H593" t="str">
            <v>WASHINGTON PROCESSING</v>
          </cell>
          <cell r="I593" t="str">
            <v>WASHINGTON</v>
          </cell>
          <cell r="J593" t="str">
            <v>WASHINGTON DISTRICT</v>
          </cell>
          <cell r="K593" t="str">
            <v>WEST</v>
          </cell>
          <cell r="L593" t="str">
            <v>WEST REGION</v>
          </cell>
        </row>
        <row r="594">
          <cell r="A594" t="str">
            <v>V05</v>
          </cell>
          <cell r="B594" t="str">
            <v>V05-10-A-CA-3PO-050</v>
          </cell>
          <cell r="C594">
            <v>1472</v>
          </cell>
          <cell r="D594">
            <v>4585</v>
          </cell>
          <cell r="F594" t="str">
            <v>Rice Road Recyclery</v>
          </cell>
          <cell r="G594" t="str">
            <v>BU-248</v>
          </cell>
          <cell r="H594" t="str">
            <v>FRESNO</v>
          </cell>
          <cell r="I594" t="str">
            <v>CCALIF</v>
          </cell>
          <cell r="J594" t="str">
            <v>CENTRAL CALIFORNIA DISTRICT</v>
          </cell>
          <cell r="K594" t="str">
            <v>WEST</v>
          </cell>
          <cell r="L594" t="str">
            <v>WEST REGION</v>
          </cell>
        </row>
        <row r="595">
          <cell r="A595" t="str">
            <v>V06</v>
          </cell>
          <cell r="B595" t="str">
            <v>V06-10-A-PA-8AO-050</v>
          </cell>
          <cell r="C595">
            <v>1473</v>
          </cell>
          <cell r="D595">
            <v>4586</v>
          </cell>
          <cell r="F595" t="str">
            <v>King of Prussia Recyclery</v>
          </cell>
          <cell r="G595" t="str">
            <v>BU-122</v>
          </cell>
          <cell r="H595" t="str">
            <v>VALLEY FORGE</v>
          </cell>
          <cell r="I595" t="str">
            <v>EPENN</v>
          </cell>
          <cell r="J595" t="str">
            <v>EASTERN PENNSYLVANIA DISTRICT</v>
          </cell>
          <cell r="K595" t="str">
            <v>EAST</v>
          </cell>
          <cell r="L595" t="str">
            <v>EAST REGION</v>
          </cell>
        </row>
        <row r="596">
          <cell r="A596" t="str">
            <v>V07</v>
          </cell>
          <cell r="B596" t="str">
            <v>V07-10-A-MD-8SO-050</v>
          </cell>
          <cell r="C596">
            <v>1474</v>
          </cell>
          <cell r="D596">
            <v>4587</v>
          </cell>
          <cell r="F596" t="str">
            <v>AW  Baltimore Processing MRF</v>
          </cell>
          <cell r="G596" t="str">
            <v>BU-206</v>
          </cell>
          <cell r="H596" t="str">
            <v>BALTIMORE</v>
          </cell>
          <cell r="I596" t="str">
            <v>CHESAPEAKE</v>
          </cell>
          <cell r="J596" t="str">
            <v>CHESAPEAKE DISTRICT</v>
          </cell>
          <cell r="K596" t="str">
            <v>EAST</v>
          </cell>
          <cell r="L596" t="str">
            <v>EAST REGION</v>
          </cell>
        </row>
        <row r="597">
          <cell r="A597" t="str">
            <v>V08</v>
          </cell>
          <cell r="B597" t="str">
            <v>V08-10-A-MD-9BO-050</v>
          </cell>
          <cell r="C597">
            <v>1475</v>
          </cell>
          <cell r="D597">
            <v>4588</v>
          </cell>
          <cell r="F597" t="str">
            <v>Hagerstown Recyclery</v>
          </cell>
          <cell r="G597" t="str">
            <v>BU-208</v>
          </cell>
          <cell r="H597" t="str">
            <v>WESTERN MARYLAND</v>
          </cell>
          <cell r="I597" t="str">
            <v>CHESAPEAKE</v>
          </cell>
          <cell r="J597" t="str">
            <v>CHESAPEAKE DISTRICT</v>
          </cell>
          <cell r="K597" t="str">
            <v>EAST</v>
          </cell>
          <cell r="L597" t="str">
            <v>EAST REGION</v>
          </cell>
        </row>
        <row r="598">
          <cell r="A598" t="str">
            <v>V11</v>
          </cell>
          <cell r="B598" t="str">
            <v>V11-10-A-NY-5NO-050</v>
          </cell>
          <cell r="C598">
            <v>1478</v>
          </cell>
          <cell r="D598">
            <v>4589</v>
          </cell>
          <cell r="F598" t="str">
            <v>Scott Avenue MRF</v>
          </cell>
          <cell r="G598" t="str">
            <v>BU-957</v>
          </cell>
          <cell r="H598" t="str">
            <v>NON-OP NEW YORK CITY METRO</v>
          </cell>
          <cell r="I598" t="str">
            <v>NEW YORK</v>
          </cell>
          <cell r="J598" t="str">
            <v>NEW YORK DISTRICT</v>
          </cell>
          <cell r="K598" t="str">
            <v>EAST</v>
          </cell>
          <cell r="L598" t="str">
            <v>EAST REGION</v>
          </cell>
        </row>
        <row r="599">
          <cell r="A599" t="str">
            <v>V12</v>
          </cell>
          <cell r="B599" t="str">
            <v>V12-10-A-NY-3XO-050</v>
          </cell>
          <cell r="C599">
            <v>1479</v>
          </cell>
          <cell r="D599">
            <v>4590</v>
          </cell>
          <cell r="F599" t="str">
            <v>Shepherd Avenue Recycling</v>
          </cell>
          <cell r="G599" t="str">
            <v>BU-957</v>
          </cell>
          <cell r="H599" t="str">
            <v>NON-OP NEW YORK CITY METRO</v>
          </cell>
          <cell r="I599" t="str">
            <v>NEW YORK</v>
          </cell>
          <cell r="J599" t="str">
            <v>NEW YORK DISTRICT</v>
          </cell>
          <cell r="K599" t="str">
            <v>EAST</v>
          </cell>
          <cell r="L599" t="str">
            <v>EAST REGION</v>
          </cell>
        </row>
        <row r="600">
          <cell r="A600" t="str">
            <v>V14</v>
          </cell>
          <cell r="B600" t="str">
            <v>V14-10-A-NY-C1O-050</v>
          </cell>
          <cell r="C600">
            <v>1481</v>
          </cell>
          <cell r="D600">
            <v>4591</v>
          </cell>
          <cell r="F600" t="str">
            <v>Buffalo MRF</v>
          </cell>
          <cell r="G600" t="str">
            <v>BU-191</v>
          </cell>
          <cell r="H600" t="str">
            <v>BUFFALO POST COLLECTION</v>
          </cell>
          <cell r="I600" t="str">
            <v>WPENN</v>
          </cell>
          <cell r="J600" t="str">
            <v>WESTERN PENNSYLVANIA DISTRICT</v>
          </cell>
          <cell r="K600" t="str">
            <v>EAST</v>
          </cell>
          <cell r="L600" t="str">
            <v>EAST REGION</v>
          </cell>
        </row>
        <row r="601">
          <cell r="A601" t="str">
            <v>V15</v>
          </cell>
          <cell r="B601" t="str">
            <v>V15-10-A-OR-D6O-050</v>
          </cell>
          <cell r="C601">
            <v>1482</v>
          </cell>
          <cell r="D601">
            <v>4592</v>
          </cell>
          <cell r="F601" t="str">
            <v>AW -Trans Industries MRF</v>
          </cell>
          <cell r="G601" t="str">
            <v>BU-256</v>
          </cell>
          <cell r="H601" t="str">
            <v>OREGON METRO</v>
          </cell>
          <cell r="I601" t="str">
            <v>ORIDMT</v>
          </cell>
          <cell r="J601" t="str">
            <v>OREGON-IDAHO-MONTANA DISTRICT</v>
          </cell>
          <cell r="K601" t="str">
            <v>WEST</v>
          </cell>
          <cell r="L601" t="str">
            <v>WEST REGION</v>
          </cell>
        </row>
        <row r="602">
          <cell r="A602" t="str">
            <v>V16</v>
          </cell>
          <cell r="B602" t="str">
            <v>V16-10-A-PA-8UO-050</v>
          </cell>
          <cell r="C602">
            <v>1483</v>
          </cell>
          <cell r="D602">
            <v>4593</v>
          </cell>
          <cell r="F602" t="str">
            <v>Philadelphia Recyclery</v>
          </cell>
          <cell r="G602" t="str">
            <v>BU-120</v>
          </cell>
          <cell r="H602" t="str">
            <v>PHILADELPHIA</v>
          </cell>
          <cell r="I602" t="str">
            <v>EPENN</v>
          </cell>
          <cell r="J602" t="str">
            <v>EASTERN PENNSYLVANIA DISTRICT</v>
          </cell>
          <cell r="K602" t="str">
            <v>EAST</v>
          </cell>
          <cell r="L602" t="str">
            <v>EAST REGION</v>
          </cell>
        </row>
        <row r="603">
          <cell r="A603" t="str">
            <v>V17</v>
          </cell>
          <cell r="B603" t="str">
            <v>V17-10-A-NY-6VO-050</v>
          </cell>
          <cell r="C603">
            <v>1484</v>
          </cell>
          <cell r="D603">
            <v>4594</v>
          </cell>
          <cell r="F603" t="str">
            <v>Recycling Industries, Inc MRF</v>
          </cell>
          <cell r="G603" t="str">
            <v>BU-958</v>
          </cell>
          <cell r="H603" t="str">
            <v>NON-OP EASTERN NEWYORK</v>
          </cell>
          <cell r="I603" t="str">
            <v>NEW YORK</v>
          </cell>
          <cell r="J603" t="str">
            <v>NEW YORK DISTRICT</v>
          </cell>
          <cell r="K603" t="str">
            <v>EAST</v>
          </cell>
          <cell r="L603" t="str">
            <v>EAST REGION</v>
          </cell>
        </row>
        <row r="604">
          <cell r="A604" t="str">
            <v>V18</v>
          </cell>
          <cell r="B604" t="str">
            <v>V18-10-A-PA-8AO-050</v>
          </cell>
          <cell r="C604">
            <v>1485</v>
          </cell>
          <cell r="D604">
            <v>4595</v>
          </cell>
          <cell r="F604" t="str">
            <v>BCRC Recyclery</v>
          </cell>
          <cell r="G604" t="str">
            <v>BU-118</v>
          </cell>
          <cell r="H604" t="str">
            <v>BUCKS-MONT</v>
          </cell>
          <cell r="I604" t="str">
            <v>EPENN</v>
          </cell>
          <cell r="J604" t="str">
            <v>EASTERN PENNSYLVANIA DISTRICT</v>
          </cell>
          <cell r="K604" t="str">
            <v>EAST</v>
          </cell>
          <cell r="L604" t="str">
            <v>EAST REGION</v>
          </cell>
        </row>
        <row r="605">
          <cell r="A605" t="str">
            <v>V19</v>
          </cell>
          <cell r="B605" t="str">
            <v>V19-10-A-IL-07O-050</v>
          </cell>
          <cell r="C605">
            <v>1486</v>
          </cell>
          <cell r="D605">
            <v>4596</v>
          </cell>
          <cell r="F605" t="str">
            <v>Chicago Blue Bag Sorting Ctr</v>
          </cell>
          <cell r="G605" t="str">
            <v>BU-270</v>
          </cell>
          <cell r="H605" t="str">
            <v>CITY OF CHICAGO - BLUE BAG SOR</v>
          </cell>
          <cell r="I605" t="str">
            <v>CHICAGO</v>
          </cell>
          <cell r="J605" t="str">
            <v>CHICAGO DISTRICT</v>
          </cell>
          <cell r="K605" t="str">
            <v>MIDWEST</v>
          </cell>
          <cell r="L605" t="str">
            <v>MIDWEST REGION</v>
          </cell>
        </row>
        <row r="606">
          <cell r="A606" t="str">
            <v>V20</v>
          </cell>
          <cell r="B606" t="str">
            <v>V20-10-A-IL-1GO-050</v>
          </cell>
          <cell r="C606">
            <v>1487</v>
          </cell>
          <cell r="D606">
            <v>4597</v>
          </cell>
          <cell r="F606" t="str">
            <v>Illinois Valley Recycling(IVR)</v>
          </cell>
          <cell r="G606" t="str">
            <v>BU-042</v>
          </cell>
          <cell r="H606" t="str">
            <v>PONTIAC/OTTAWA/JOLIET</v>
          </cell>
          <cell r="I606" t="str">
            <v>CHICAGO</v>
          </cell>
          <cell r="J606" t="str">
            <v>CHICAGO DISTRICT</v>
          </cell>
          <cell r="K606" t="str">
            <v>MIDWEST</v>
          </cell>
          <cell r="L606" t="str">
            <v>MIDWEST REGION</v>
          </cell>
        </row>
        <row r="607">
          <cell r="A607" t="str">
            <v>V21</v>
          </cell>
          <cell r="B607" t="str">
            <v>V21-10-A-TX-13O-050</v>
          </cell>
          <cell r="C607">
            <v>1488</v>
          </cell>
          <cell r="D607">
            <v>4598</v>
          </cell>
          <cell r="F607" t="str">
            <v>T-Station OCC MRF</v>
          </cell>
          <cell r="G607" t="str">
            <v>BU-015</v>
          </cell>
          <cell r="H607" t="str">
            <v>DALLAS FTWORTH POST COLLECTION</v>
          </cell>
          <cell r="I607" t="str">
            <v>DFW/WESTTX</v>
          </cell>
          <cell r="J607" t="str">
            <v>DFW/WEST TEXAS DISTIRCT</v>
          </cell>
          <cell r="K607" t="str">
            <v>SOUTH</v>
          </cell>
          <cell r="L607" t="str">
            <v>SOUTH REGION</v>
          </cell>
        </row>
        <row r="608">
          <cell r="A608" t="str">
            <v>V22</v>
          </cell>
          <cell r="B608" t="str">
            <v>V22-10-A-AZ-E2O-050</v>
          </cell>
          <cell r="C608">
            <v>1489</v>
          </cell>
          <cell r="D608">
            <v>4599</v>
          </cell>
          <cell r="F608" t="str">
            <v>7th Street MRF</v>
          </cell>
          <cell r="G608" t="str">
            <v>BU-239</v>
          </cell>
          <cell r="H608" t="str">
            <v>WEST PHOENIX</v>
          </cell>
          <cell r="I608" t="str">
            <v>ARIZONA</v>
          </cell>
          <cell r="J608" t="str">
            <v>ARIZONA DISTRICT</v>
          </cell>
          <cell r="K608" t="str">
            <v>WEST</v>
          </cell>
          <cell r="L608" t="str">
            <v>WEST REGION</v>
          </cell>
        </row>
        <row r="609">
          <cell r="A609">
            <v>633</v>
          </cell>
          <cell r="B609" t="str">
            <v>633-10-A-AL-9BO-050</v>
          </cell>
          <cell r="C609">
            <v>264</v>
          </cell>
          <cell r="D609">
            <v>4633</v>
          </cell>
          <cell r="E609" t="str">
            <v>Yes</v>
          </cell>
          <cell r="F609" t="str">
            <v>AWS - Anniston - Cleveland</v>
          </cell>
          <cell r="G609" t="str">
            <v>BU-002</v>
          </cell>
          <cell r="H609" t="str">
            <v>ANNISTON</v>
          </cell>
          <cell r="I609" t="str">
            <v>GEORGIA</v>
          </cell>
          <cell r="J609" t="str">
            <v>GEORGIA DISTRICT</v>
          </cell>
          <cell r="K609" t="str">
            <v>SOUTH</v>
          </cell>
          <cell r="L609" t="str">
            <v>SOUTH REGION</v>
          </cell>
        </row>
        <row r="610">
          <cell r="A610">
            <v>674</v>
          </cell>
          <cell r="B610" t="str">
            <v>674-10-A-PA-9LO-050</v>
          </cell>
          <cell r="C610">
            <v>269</v>
          </cell>
          <cell r="D610">
            <v>4674</v>
          </cell>
          <cell r="E610" t="str">
            <v>Yes</v>
          </cell>
          <cell r="F610" t="str">
            <v>AWS - Scottdale</v>
          </cell>
          <cell r="G610" t="str">
            <v>BU-188</v>
          </cell>
          <cell r="H610" t="str">
            <v>SCOTTDALE</v>
          </cell>
          <cell r="I610" t="str">
            <v>WPENN</v>
          </cell>
          <cell r="J610" t="str">
            <v>WESTERN PENNSYLVANIA DISTRICT</v>
          </cell>
          <cell r="K610" t="str">
            <v>EAST</v>
          </cell>
          <cell r="L610" t="str">
            <v>EAST REGION</v>
          </cell>
        </row>
        <row r="611">
          <cell r="A611">
            <v>710</v>
          </cell>
          <cell r="B611" t="str">
            <v>710-10-A-IL-07O-050</v>
          </cell>
          <cell r="C611">
            <v>287</v>
          </cell>
          <cell r="D611">
            <v>4710</v>
          </cell>
          <cell r="E611" t="str">
            <v>Yes</v>
          </cell>
          <cell r="F611" t="str">
            <v>AWS - Chicago</v>
          </cell>
          <cell r="G611" t="str">
            <v>BU-036</v>
          </cell>
          <cell r="H611" t="str">
            <v>CHICAGO METRO</v>
          </cell>
          <cell r="I611" t="str">
            <v>CHICAGO</v>
          </cell>
          <cell r="J611" t="str">
            <v>CHICAGO DISTRICT</v>
          </cell>
          <cell r="K611" t="str">
            <v>MIDWEST</v>
          </cell>
          <cell r="L611" t="str">
            <v>MIDWEST REGION</v>
          </cell>
        </row>
        <row r="612">
          <cell r="A612">
            <v>711</v>
          </cell>
          <cell r="B612" t="str">
            <v>711-10-A-IL-07O-050</v>
          </cell>
          <cell r="C612">
            <v>288</v>
          </cell>
          <cell r="D612">
            <v>4711</v>
          </cell>
          <cell r="F612" t="str">
            <v>Planet Recovery Transfer</v>
          </cell>
          <cell r="G612" t="str">
            <v>BU-215</v>
          </cell>
          <cell r="H612" t="str">
            <v>CHICAGO TRANSFER STATIONS</v>
          </cell>
          <cell r="I612" t="str">
            <v>CHICAGO</v>
          </cell>
          <cell r="J612" t="str">
            <v>CHICAGO DISTRICT</v>
          </cell>
          <cell r="K612" t="str">
            <v>MIDWEST</v>
          </cell>
          <cell r="L612" t="str">
            <v>MIDWEST REGION</v>
          </cell>
        </row>
        <row r="613">
          <cell r="A613">
            <v>714</v>
          </cell>
          <cell r="B613" t="str">
            <v>714-10-A-IN-22O-050</v>
          </cell>
          <cell r="C613">
            <v>289</v>
          </cell>
          <cell r="D613">
            <v>4714</v>
          </cell>
          <cell r="F613" t="str">
            <v>County Line L/F</v>
          </cell>
          <cell r="G613" t="str">
            <v>BU-072</v>
          </cell>
          <cell r="H613" t="str">
            <v>NORTHERN INDIANA POST COLLECT</v>
          </cell>
          <cell r="I613" t="str">
            <v>INDIANA</v>
          </cell>
          <cell r="J613" t="str">
            <v>INDIANA DISTRICT</v>
          </cell>
          <cell r="K613" t="str">
            <v>MIDWEST</v>
          </cell>
          <cell r="L613" t="str">
            <v>MIDWEST REGION</v>
          </cell>
        </row>
        <row r="614">
          <cell r="A614">
            <v>715</v>
          </cell>
          <cell r="B614" t="str">
            <v>715-10-A-IN-23O-050</v>
          </cell>
          <cell r="C614">
            <v>290</v>
          </cell>
          <cell r="D614">
            <v>4715</v>
          </cell>
          <cell r="E614" t="str">
            <v>Yes</v>
          </cell>
          <cell r="F614" t="str">
            <v>AWS - Northwest Indiana</v>
          </cell>
          <cell r="G614" t="str">
            <v>BU-007</v>
          </cell>
          <cell r="H614" t="str">
            <v>NORTHWEST INDIANA</v>
          </cell>
          <cell r="I614" t="str">
            <v>INDIANA</v>
          </cell>
          <cell r="J614" t="str">
            <v>INDIANA DISTRICT</v>
          </cell>
          <cell r="K614" t="str">
            <v>MIDWEST</v>
          </cell>
          <cell r="L614" t="str">
            <v>MIDWEST REGION</v>
          </cell>
        </row>
        <row r="615">
          <cell r="A615">
            <v>716</v>
          </cell>
          <cell r="B615" t="str">
            <v>716-10-A-IN-23O-050</v>
          </cell>
          <cell r="C615">
            <v>291</v>
          </cell>
          <cell r="D615">
            <v>4716</v>
          </cell>
          <cell r="E615" t="str">
            <v>Yes</v>
          </cell>
          <cell r="F615" t="str">
            <v>AWS - DeMotte</v>
          </cell>
          <cell r="G615" t="str">
            <v>BU-007</v>
          </cell>
          <cell r="H615" t="str">
            <v>NORTHWEST INDIANA</v>
          </cell>
          <cell r="I615" t="str">
            <v>INDIANA</v>
          </cell>
          <cell r="J615" t="str">
            <v>INDIANA DISTRICT</v>
          </cell>
          <cell r="K615" t="str">
            <v>MIDWEST</v>
          </cell>
          <cell r="L615" t="str">
            <v>MIDWEST REGION</v>
          </cell>
        </row>
        <row r="616">
          <cell r="A616">
            <v>717</v>
          </cell>
          <cell r="B616" t="str">
            <v>717-10-A-IN-24O-050</v>
          </cell>
          <cell r="C616">
            <v>292</v>
          </cell>
          <cell r="D616">
            <v>4717</v>
          </cell>
          <cell r="E616" t="str">
            <v>Yes</v>
          </cell>
          <cell r="F616" t="str">
            <v>AWS - Central Indiana</v>
          </cell>
          <cell r="G616" t="str">
            <v>BU-071</v>
          </cell>
          <cell r="H616" t="str">
            <v>CENTRAL / NE INDIANA</v>
          </cell>
          <cell r="I616" t="str">
            <v>INDIANA</v>
          </cell>
          <cell r="J616" t="str">
            <v>INDIANA DISTRICT</v>
          </cell>
          <cell r="K616" t="str">
            <v>MIDWEST</v>
          </cell>
          <cell r="L616" t="str">
            <v>MIDWEST REGION</v>
          </cell>
        </row>
        <row r="617">
          <cell r="A617">
            <v>718</v>
          </cell>
          <cell r="B617" t="str">
            <v>718-10-A-IN-25O-050</v>
          </cell>
          <cell r="C617">
            <v>293</v>
          </cell>
          <cell r="D617">
            <v>4718</v>
          </cell>
          <cell r="F617" t="str">
            <v>Newton Co. L/F</v>
          </cell>
          <cell r="G617" t="str">
            <v>BU-072</v>
          </cell>
          <cell r="H617" t="str">
            <v>NORTHERN INDIANA POST COLLECT</v>
          </cell>
          <cell r="I617" t="str">
            <v>INDIANA</v>
          </cell>
          <cell r="J617" t="str">
            <v>INDIANA DISTRICT</v>
          </cell>
          <cell r="K617" t="str">
            <v>MIDWEST</v>
          </cell>
          <cell r="L617" t="str">
            <v>MIDWEST REGION</v>
          </cell>
        </row>
        <row r="618">
          <cell r="A618">
            <v>719</v>
          </cell>
          <cell r="B618" t="str">
            <v>719-10-A-IL-07O-050</v>
          </cell>
          <cell r="C618">
            <v>294</v>
          </cell>
          <cell r="D618">
            <v>4719</v>
          </cell>
          <cell r="E618" t="str">
            <v>Yes</v>
          </cell>
          <cell r="F618" t="str">
            <v>AWS - Joliet</v>
          </cell>
          <cell r="G618" t="str">
            <v>BU-042</v>
          </cell>
          <cell r="H618" t="str">
            <v>PONTIAC/OTTAWA/JOLIET</v>
          </cell>
          <cell r="I618" t="str">
            <v>CHICAGO</v>
          </cell>
          <cell r="J618" t="str">
            <v>CHICAGO DISTRICT</v>
          </cell>
          <cell r="K618" t="str">
            <v>MIDWEST</v>
          </cell>
          <cell r="L618" t="str">
            <v>MIDWEST REGION</v>
          </cell>
        </row>
        <row r="619">
          <cell r="A619">
            <v>720</v>
          </cell>
          <cell r="B619" t="str">
            <v>720-10-A-IL-9HO-050</v>
          </cell>
          <cell r="C619">
            <v>295</v>
          </cell>
          <cell r="D619">
            <v>4720</v>
          </cell>
          <cell r="F619" t="str">
            <v>Lee County (IL) L/F</v>
          </cell>
          <cell r="G619" t="str">
            <v>BU-048</v>
          </cell>
          <cell r="H619" t="str">
            <v>DIXON</v>
          </cell>
          <cell r="I619" t="str">
            <v>WILLINOIS</v>
          </cell>
          <cell r="J619" t="str">
            <v>WESTERN ILLINOIS DISTRICT</v>
          </cell>
          <cell r="K619" t="str">
            <v>MIDWEST</v>
          </cell>
          <cell r="L619" t="str">
            <v>MIDWEST REGION</v>
          </cell>
        </row>
        <row r="620">
          <cell r="A620">
            <v>721</v>
          </cell>
          <cell r="B620" t="str">
            <v>721-10-A-IL-07O-050</v>
          </cell>
          <cell r="C620">
            <v>296</v>
          </cell>
          <cell r="D620">
            <v>4721</v>
          </cell>
          <cell r="E620" t="str">
            <v>Yes</v>
          </cell>
          <cell r="F620" t="str">
            <v>AWS - Crestwood</v>
          </cell>
          <cell r="G620" t="str">
            <v>BU-035</v>
          </cell>
          <cell r="H620" t="str">
            <v>CRESTWOOD</v>
          </cell>
          <cell r="I620" t="str">
            <v>CHICAGO</v>
          </cell>
          <cell r="J620" t="str">
            <v>CHICAGO DISTRICT</v>
          </cell>
          <cell r="K620" t="str">
            <v>MIDWEST</v>
          </cell>
          <cell r="L620" t="str">
            <v>MIDWEST REGION</v>
          </cell>
        </row>
        <row r="621">
          <cell r="A621">
            <v>722</v>
          </cell>
          <cell r="B621" t="str">
            <v>722-10-A-IL-07O-050</v>
          </cell>
          <cell r="C621">
            <v>297</v>
          </cell>
          <cell r="D621">
            <v>4722</v>
          </cell>
          <cell r="F621" t="str">
            <v>John Spot</v>
          </cell>
          <cell r="G621" t="str">
            <v>BU-040</v>
          </cell>
          <cell r="H621" t="str">
            <v>MELROSE PARK</v>
          </cell>
          <cell r="I621" t="str">
            <v>CHICAGO</v>
          </cell>
          <cell r="J621" t="str">
            <v>CHICAGO DISTRICT</v>
          </cell>
          <cell r="K621" t="str">
            <v>MIDWEST</v>
          </cell>
          <cell r="L621" t="str">
            <v>MIDWEST REGION</v>
          </cell>
        </row>
        <row r="622">
          <cell r="A622">
            <v>723</v>
          </cell>
          <cell r="B622" t="str">
            <v>723-10-A-IL-28O-050</v>
          </cell>
          <cell r="C622">
            <v>298</v>
          </cell>
          <cell r="D622">
            <v>4723</v>
          </cell>
          <cell r="F622" t="str">
            <v>Streator Area L/F</v>
          </cell>
          <cell r="G622" t="str">
            <v>BU-042</v>
          </cell>
          <cell r="H622" t="str">
            <v>PONTIAC/OTTAWA/JOLIET</v>
          </cell>
          <cell r="I622" t="str">
            <v>CHICAGO</v>
          </cell>
          <cell r="J622" t="str">
            <v>CHICAGO DISTRICT</v>
          </cell>
          <cell r="K622" t="str">
            <v>MIDWEST</v>
          </cell>
          <cell r="L622" t="str">
            <v>MIDWEST REGION</v>
          </cell>
        </row>
        <row r="623">
          <cell r="A623">
            <v>724</v>
          </cell>
          <cell r="B623" t="str">
            <v>724-10-A-IL-29O-050</v>
          </cell>
          <cell r="C623">
            <v>299</v>
          </cell>
          <cell r="D623">
            <v>4724</v>
          </cell>
          <cell r="F623" t="str">
            <v>Upper Rock Island L/F</v>
          </cell>
          <cell r="G623" t="str">
            <v>BU-048</v>
          </cell>
          <cell r="H623" t="str">
            <v>DIXON</v>
          </cell>
          <cell r="I623" t="str">
            <v>WILLINOIS</v>
          </cell>
          <cell r="J623" t="str">
            <v>WESTERN ILLINOIS DISTRICT</v>
          </cell>
          <cell r="K623" t="str">
            <v>MIDWEST</v>
          </cell>
          <cell r="L623" t="str">
            <v>MIDWEST REGION</v>
          </cell>
        </row>
        <row r="624">
          <cell r="A624">
            <v>725</v>
          </cell>
          <cell r="B624" t="str">
            <v>725-10-A-IL-39O-050</v>
          </cell>
          <cell r="C624">
            <v>300</v>
          </cell>
          <cell r="D624">
            <v>4725</v>
          </cell>
          <cell r="F624" t="str">
            <v>Brickyard L/F</v>
          </cell>
          <cell r="G624" t="str">
            <v>BU-029</v>
          </cell>
          <cell r="H624" t="str">
            <v>DANVILLE</v>
          </cell>
          <cell r="I624" t="str">
            <v>INDIANA</v>
          </cell>
          <cell r="J624" t="str">
            <v>INDIANA DISTRICT</v>
          </cell>
          <cell r="K624" t="str">
            <v>MIDWEST</v>
          </cell>
          <cell r="L624" t="str">
            <v>MIDWEST REGION</v>
          </cell>
        </row>
        <row r="625">
          <cell r="A625">
            <v>726</v>
          </cell>
          <cell r="B625" t="str">
            <v>726-10-A-IL-07O-050</v>
          </cell>
          <cell r="C625">
            <v>301</v>
          </cell>
          <cell r="D625">
            <v>4726</v>
          </cell>
          <cell r="E625" t="str">
            <v>Yes</v>
          </cell>
          <cell r="F625" t="str">
            <v>AWS - Danville</v>
          </cell>
          <cell r="G625" t="str">
            <v>BU-029</v>
          </cell>
          <cell r="H625" t="str">
            <v>DANVILLE</v>
          </cell>
          <cell r="I625" t="str">
            <v>INDIANA</v>
          </cell>
          <cell r="J625" t="str">
            <v>INDIANA DISTRICT</v>
          </cell>
          <cell r="K625" t="str">
            <v>MIDWEST</v>
          </cell>
          <cell r="L625" t="str">
            <v>MIDWEST REGION</v>
          </cell>
        </row>
        <row r="626">
          <cell r="A626">
            <v>729</v>
          </cell>
          <cell r="B626" t="str">
            <v>729-10-A-IL-07O-050</v>
          </cell>
          <cell r="C626">
            <v>302</v>
          </cell>
          <cell r="D626">
            <v>4729</v>
          </cell>
          <cell r="E626" t="str">
            <v>Yes</v>
          </cell>
          <cell r="F626" t="str">
            <v>AWS - Urbana</v>
          </cell>
          <cell r="G626" t="str">
            <v>BU-029</v>
          </cell>
          <cell r="H626" t="str">
            <v>DANVILLE</v>
          </cell>
          <cell r="I626" t="str">
            <v>INDIANA</v>
          </cell>
          <cell r="J626" t="str">
            <v>INDIANA DISTRICT</v>
          </cell>
          <cell r="K626" t="str">
            <v>MIDWEST</v>
          </cell>
          <cell r="L626" t="str">
            <v>MIDWEST REGION</v>
          </cell>
        </row>
        <row r="627">
          <cell r="A627">
            <v>730</v>
          </cell>
          <cell r="B627" t="str">
            <v>730-10-A-MO-06O-050</v>
          </cell>
          <cell r="C627">
            <v>303</v>
          </cell>
          <cell r="D627">
            <v>4730</v>
          </cell>
          <cell r="E627" t="str">
            <v>Yes</v>
          </cell>
          <cell r="F627" t="str">
            <v>AWS - Poplar Bluff</v>
          </cell>
          <cell r="G627" t="str">
            <v>BU-106</v>
          </cell>
          <cell r="H627" t="str">
            <v>SOUTHEAST MISSOURI</v>
          </cell>
          <cell r="I627" t="str">
            <v>STL METRO</v>
          </cell>
          <cell r="J627" t="str">
            <v>ST LOUIS METRO DISTRICT</v>
          </cell>
          <cell r="K627" t="str">
            <v>MIDWEST</v>
          </cell>
          <cell r="L627" t="str">
            <v>MIDWEST REGION</v>
          </cell>
        </row>
        <row r="628">
          <cell r="A628">
            <v>731</v>
          </cell>
          <cell r="B628" t="str">
            <v>731-10-A-MO-44O-050</v>
          </cell>
          <cell r="C628">
            <v>304</v>
          </cell>
          <cell r="D628">
            <v>4731</v>
          </cell>
          <cell r="F628" t="str">
            <v>Lemons East L/F</v>
          </cell>
          <cell r="G628" t="str">
            <v>BU-106</v>
          </cell>
          <cell r="H628" t="str">
            <v>SOUTHEAST MISSOURI</v>
          </cell>
          <cell r="I628" t="str">
            <v>STL METRO</v>
          </cell>
          <cell r="J628" t="str">
            <v>ST LOUIS METRO DISTRICT</v>
          </cell>
          <cell r="K628" t="str">
            <v>MIDWEST</v>
          </cell>
          <cell r="L628" t="str">
            <v>MIDWEST REGION</v>
          </cell>
        </row>
        <row r="629">
          <cell r="A629">
            <v>732</v>
          </cell>
          <cell r="B629" t="str">
            <v>732-10-A-MO-06O-050</v>
          </cell>
          <cell r="C629">
            <v>305</v>
          </cell>
          <cell r="D629">
            <v>4732</v>
          </cell>
          <cell r="E629" t="str">
            <v>Yes</v>
          </cell>
          <cell r="F629" t="str">
            <v>AW - Dexter</v>
          </cell>
          <cell r="G629" t="str">
            <v>BU-106</v>
          </cell>
          <cell r="H629" t="str">
            <v>SOUTHEAST MISSOURI</v>
          </cell>
          <cell r="I629" t="str">
            <v>STL METRO</v>
          </cell>
          <cell r="J629" t="str">
            <v>ST LOUIS METRO DISTRICT</v>
          </cell>
          <cell r="K629" t="str">
            <v>MIDWEST</v>
          </cell>
          <cell r="L629" t="str">
            <v>MIDWEST REGION</v>
          </cell>
        </row>
        <row r="630">
          <cell r="A630">
            <v>733</v>
          </cell>
          <cell r="B630" t="str">
            <v>733-10-A-MO-45O-050</v>
          </cell>
          <cell r="C630">
            <v>306</v>
          </cell>
          <cell r="D630">
            <v>4733</v>
          </cell>
          <cell r="F630" t="str">
            <v>Butler County L/F</v>
          </cell>
          <cell r="G630" t="str">
            <v>BU-106</v>
          </cell>
          <cell r="H630" t="str">
            <v>SOUTHEAST MISSOURI</v>
          </cell>
          <cell r="I630" t="str">
            <v>STL METRO</v>
          </cell>
          <cell r="J630" t="str">
            <v>ST LOUIS METRO DISTRICT</v>
          </cell>
          <cell r="K630" t="str">
            <v>MIDWEST</v>
          </cell>
          <cell r="L630" t="str">
            <v>MIDWEST REGION</v>
          </cell>
        </row>
        <row r="631">
          <cell r="A631">
            <v>734</v>
          </cell>
          <cell r="B631" t="str">
            <v>734-10-A-IL-26O-050</v>
          </cell>
          <cell r="C631">
            <v>307</v>
          </cell>
          <cell r="D631">
            <v>4734</v>
          </cell>
          <cell r="F631" t="str">
            <v>Illinois Waste Systems L/F</v>
          </cell>
          <cell r="G631" t="str">
            <v>BU-029</v>
          </cell>
          <cell r="H631" t="str">
            <v>DANVILLE</v>
          </cell>
          <cell r="I631" t="str">
            <v>INDIANA</v>
          </cell>
          <cell r="J631" t="str">
            <v>INDIANA DISTRICT</v>
          </cell>
          <cell r="K631" t="str">
            <v>MIDWEST</v>
          </cell>
          <cell r="L631" t="str">
            <v>MIDWEST REGION</v>
          </cell>
        </row>
        <row r="632">
          <cell r="A632">
            <v>735</v>
          </cell>
          <cell r="B632" t="str">
            <v>735-10-A-IL-37O-050</v>
          </cell>
          <cell r="C632">
            <v>308</v>
          </cell>
          <cell r="D632">
            <v>4735</v>
          </cell>
          <cell r="F632" t="str">
            <v>RCS L/F</v>
          </cell>
          <cell r="G632" t="str">
            <v>BU-110</v>
          </cell>
          <cell r="H632" t="str">
            <v>EDWARDSVILLE/STL POST COLLLECT</v>
          </cell>
          <cell r="I632" t="str">
            <v>STL METRO</v>
          </cell>
          <cell r="J632" t="str">
            <v>ST LOUIS METRO DISTRICT</v>
          </cell>
          <cell r="K632" t="str">
            <v>MIDWEST</v>
          </cell>
          <cell r="L632" t="str">
            <v>MIDWEST REGION</v>
          </cell>
        </row>
        <row r="633">
          <cell r="A633">
            <v>740</v>
          </cell>
          <cell r="B633" t="str">
            <v>740-10-A-MO-48O-050</v>
          </cell>
          <cell r="C633">
            <v>309</v>
          </cell>
          <cell r="D633">
            <v>4740</v>
          </cell>
          <cell r="F633" t="str">
            <v>ShowMe L/F</v>
          </cell>
          <cell r="G633" t="str">
            <v>BU-268</v>
          </cell>
          <cell r="H633" t="str">
            <v>KANSAS CITY POST COLLECTION</v>
          </cell>
          <cell r="I633" t="str">
            <v>W MO/OK</v>
          </cell>
          <cell r="J633" t="str">
            <v>W MISSOURI/OKLAHOMA DISTRICT</v>
          </cell>
          <cell r="K633" t="str">
            <v>MIDWEST</v>
          </cell>
          <cell r="L633" t="str">
            <v>MIDWEST REGION</v>
          </cell>
        </row>
        <row r="634">
          <cell r="A634">
            <v>742</v>
          </cell>
          <cell r="B634" t="str">
            <v>742-10-A-SC-06O-050</v>
          </cell>
          <cell r="C634">
            <v>310</v>
          </cell>
          <cell r="D634">
            <v>4742</v>
          </cell>
          <cell r="E634" t="str">
            <v>Yes</v>
          </cell>
          <cell r="F634" t="str">
            <v>AWS - Fort Mill</v>
          </cell>
          <cell r="G634" t="str">
            <v>BU-203</v>
          </cell>
          <cell r="H634" t="str">
            <v>FT MILL HAULING</v>
          </cell>
          <cell r="I634" t="str">
            <v>CAROLINAS</v>
          </cell>
          <cell r="J634" t="str">
            <v>CAROLINAS DISTRICT</v>
          </cell>
          <cell r="K634" t="str">
            <v>EAST</v>
          </cell>
          <cell r="L634" t="str">
            <v>EAST REGION</v>
          </cell>
        </row>
        <row r="635">
          <cell r="A635">
            <v>743</v>
          </cell>
          <cell r="B635" t="str">
            <v>743-10-A-SC-06O-050</v>
          </cell>
          <cell r="C635">
            <v>311</v>
          </cell>
          <cell r="D635">
            <v>4743</v>
          </cell>
          <cell r="E635" t="str">
            <v>Yes</v>
          </cell>
          <cell r="F635" t="str">
            <v>AWS - Columbia</v>
          </cell>
          <cell r="G635" t="str">
            <v>BU-147</v>
          </cell>
          <cell r="H635" t="str">
            <v>COLUMBIA MARKET/LEE COUNTY</v>
          </cell>
          <cell r="I635" t="str">
            <v>CAROLINAS</v>
          </cell>
          <cell r="J635" t="str">
            <v>CAROLINAS DISTRICT</v>
          </cell>
          <cell r="K635" t="str">
            <v>EAST</v>
          </cell>
          <cell r="L635" t="str">
            <v>EAST REGION</v>
          </cell>
        </row>
        <row r="636">
          <cell r="A636">
            <v>744</v>
          </cell>
          <cell r="B636" t="str">
            <v>744-10-A-SC-06O-050</v>
          </cell>
          <cell r="C636">
            <v>312</v>
          </cell>
          <cell r="D636">
            <v>4744</v>
          </cell>
          <cell r="E636" t="str">
            <v>Yes</v>
          </cell>
          <cell r="F636" t="str">
            <v>AWS - Greenville</v>
          </cell>
          <cell r="G636" t="str">
            <v>BU-149</v>
          </cell>
          <cell r="H636" t="str">
            <v>GREENVILLE SC</v>
          </cell>
          <cell r="I636" t="str">
            <v>CAROLINAS</v>
          </cell>
          <cell r="J636" t="str">
            <v>CAROLINAS DISTRICT</v>
          </cell>
          <cell r="K636" t="str">
            <v>EAST</v>
          </cell>
          <cell r="L636" t="str">
            <v>EAST REGION</v>
          </cell>
        </row>
        <row r="637">
          <cell r="A637">
            <v>745</v>
          </cell>
          <cell r="B637" t="str">
            <v>745-10-A-VA-51O-050</v>
          </cell>
          <cell r="C637">
            <v>313</v>
          </cell>
          <cell r="D637">
            <v>4745</v>
          </cell>
          <cell r="F637" t="str">
            <v>Brunswick L/F</v>
          </cell>
          <cell r="G637" t="str">
            <v>BU-126</v>
          </cell>
          <cell r="H637" t="str">
            <v>RICHMOND / LAWRENCEVILLE</v>
          </cell>
          <cell r="I637" t="str">
            <v>VIRGINIA</v>
          </cell>
          <cell r="J637" t="str">
            <v>VIRGINIA DISTRICT</v>
          </cell>
          <cell r="K637" t="str">
            <v>EAST</v>
          </cell>
          <cell r="L637" t="str">
            <v>EAST REGION</v>
          </cell>
        </row>
        <row r="638">
          <cell r="A638">
            <v>752</v>
          </cell>
          <cell r="B638" t="str">
            <v>752-10-A-AZ-62O-050</v>
          </cell>
          <cell r="C638">
            <v>316</v>
          </cell>
          <cell r="D638">
            <v>4752</v>
          </cell>
          <cell r="F638" t="str">
            <v>Apache Junction L/F</v>
          </cell>
          <cell r="G638" t="str">
            <v>BU-240</v>
          </cell>
          <cell r="H638" t="str">
            <v>EAST PHOENIX</v>
          </cell>
          <cell r="I638" t="str">
            <v>ARIZONA</v>
          </cell>
          <cell r="J638" t="str">
            <v>ARIZONA DISTRICT</v>
          </cell>
          <cell r="K638" t="str">
            <v>WEST</v>
          </cell>
          <cell r="L638" t="str">
            <v>WEST REGION</v>
          </cell>
        </row>
        <row r="639">
          <cell r="A639">
            <v>753</v>
          </cell>
          <cell r="B639" t="str">
            <v>753-10-A-AZ-07O-050</v>
          </cell>
          <cell r="C639">
            <v>317</v>
          </cell>
          <cell r="D639">
            <v>4753</v>
          </cell>
          <cell r="E639" t="str">
            <v>Yes</v>
          </cell>
          <cell r="F639" t="str">
            <v>AWS - Phoenix</v>
          </cell>
          <cell r="G639" t="str">
            <v>BU-239</v>
          </cell>
          <cell r="H639" t="str">
            <v>WEST PHOENIX</v>
          </cell>
          <cell r="I639" t="str">
            <v>ARIZONA</v>
          </cell>
          <cell r="J639" t="str">
            <v>ARIZONA DISTRICT</v>
          </cell>
          <cell r="K639" t="str">
            <v>WEST</v>
          </cell>
          <cell r="L639" t="str">
            <v>WEST REGION</v>
          </cell>
        </row>
        <row r="640">
          <cell r="A640">
            <v>754</v>
          </cell>
          <cell r="B640" t="str">
            <v>754-10-A-AZ-07O-050</v>
          </cell>
          <cell r="C640">
            <v>318</v>
          </cell>
          <cell r="D640">
            <v>4754</v>
          </cell>
          <cell r="F640" t="str">
            <v>Paradise T/S</v>
          </cell>
          <cell r="G640" t="str">
            <v>BU-239</v>
          </cell>
          <cell r="H640" t="str">
            <v>WEST PHOENIX</v>
          </cell>
          <cell r="I640" t="str">
            <v>ARIZONA</v>
          </cell>
          <cell r="J640" t="str">
            <v>ARIZONA DISTRICT</v>
          </cell>
          <cell r="K640" t="str">
            <v>WEST</v>
          </cell>
          <cell r="L640" t="str">
            <v>WEST REGION</v>
          </cell>
        </row>
        <row r="641">
          <cell r="A641">
            <v>755</v>
          </cell>
          <cell r="B641" t="str">
            <v>755-10-A-AZ-63O-050</v>
          </cell>
          <cell r="C641">
            <v>319</v>
          </cell>
          <cell r="D641">
            <v>4755</v>
          </cell>
          <cell r="F641" t="str">
            <v>Southwest Regional L/F</v>
          </cell>
          <cell r="G641" t="str">
            <v>BU-239</v>
          </cell>
          <cell r="H641" t="str">
            <v>WEST PHOENIX</v>
          </cell>
          <cell r="I641" t="str">
            <v>ARIZONA</v>
          </cell>
          <cell r="J641" t="str">
            <v>ARIZONA DISTRICT</v>
          </cell>
          <cell r="K641" t="str">
            <v>WEST</v>
          </cell>
          <cell r="L641" t="str">
            <v>WEST REGION</v>
          </cell>
        </row>
        <row r="642">
          <cell r="A642">
            <v>764</v>
          </cell>
          <cell r="B642" t="str">
            <v>764-10-A-MO-06O-050</v>
          </cell>
          <cell r="C642">
            <v>321</v>
          </cell>
          <cell r="D642">
            <v>4764</v>
          </cell>
          <cell r="F642" t="str">
            <v>Midwest Waste L/F</v>
          </cell>
          <cell r="G642" t="str">
            <v>BU-969</v>
          </cell>
          <cell r="H642" t="str">
            <v>NON-OP ST. LOUIS</v>
          </cell>
          <cell r="I642" t="str">
            <v>STL METRO</v>
          </cell>
          <cell r="J642" t="str">
            <v>ST LOUIS METRO DISTRICT</v>
          </cell>
          <cell r="K642" t="str">
            <v>MIDWEST</v>
          </cell>
          <cell r="L642" t="str">
            <v>MIDWEST REGION</v>
          </cell>
        </row>
        <row r="643">
          <cell r="A643">
            <v>765</v>
          </cell>
          <cell r="B643" t="str">
            <v>765-10-A-AZ-07O-050</v>
          </cell>
          <cell r="C643">
            <v>322</v>
          </cell>
          <cell r="D643">
            <v>4765</v>
          </cell>
          <cell r="F643" t="str">
            <v>Arizona District Ofc</v>
          </cell>
          <cell r="G643" t="str">
            <v>BU-962</v>
          </cell>
          <cell r="H643" t="str">
            <v>NON-OP PHOENIX</v>
          </cell>
          <cell r="I643" t="str">
            <v>ARIZONA</v>
          </cell>
          <cell r="J643" t="str">
            <v>ARIZONA DISTRICT</v>
          </cell>
          <cell r="K643" t="str">
            <v>WEST</v>
          </cell>
          <cell r="L643" t="str">
            <v>WEST REGION</v>
          </cell>
        </row>
        <row r="644">
          <cell r="A644">
            <v>766</v>
          </cell>
          <cell r="B644" t="str">
            <v>766-10-A-IL-07O-050</v>
          </cell>
          <cell r="C644">
            <v>323</v>
          </cell>
          <cell r="D644">
            <v>4766</v>
          </cell>
          <cell r="E644" t="str">
            <v>Yes</v>
          </cell>
          <cell r="F644" t="str">
            <v>AWS - Dixon</v>
          </cell>
          <cell r="G644" t="str">
            <v>BU-048</v>
          </cell>
          <cell r="H644" t="str">
            <v>DIXON</v>
          </cell>
          <cell r="I644" t="str">
            <v>WILLINOIS</v>
          </cell>
          <cell r="J644" t="str">
            <v>WESTERN ILLINOIS DISTRICT</v>
          </cell>
          <cell r="K644" t="str">
            <v>MIDWEST</v>
          </cell>
          <cell r="L644" t="str">
            <v>MIDWEST REGION</v>
          </cell>
        </row>
        <row r="645">
          <cell r="A645">
            <v>767</v>
          </cell>
          <cell r="B645" t="str">
            <v>767-10-A-SC-53O-050</v>
          </cell>
          <cell r="C645">
            <v>324</v>
          </cell>
          <cell r="D645">
            <v>4767</v>
          </cell>
          <cell r="F645" t="str">
            <v>Lee County L/F</v>
          </cell>
          <cell r="G645" t="str">
            <v>BU-153</v>
          </cell>
          <cell r="H645" t="str">
            <v>LEE COUNTY POST COLLECTION</v>
          </cell>
          <cell r="I645" t="str">
            <v>CAROLINAS</v>
          </cell>
          <cell r="J645" t="str">
            <v>CAROLINAS DISTRICT</v>
          </cell>
          <cell r="K645" t="str">
            <v>EAST</v>
          </cell>
          <cell r="L645" t="str">
            <v>EAST REGION</v>
          </cell>
        </row>
        <row r="646">
          <cell r="A646">
            <v>768</v>
          </cell>
          <cell r="B646" t="str">
            <v>768-10-A-NC-52O-050</v>
          </cell>
          <cell r="C646">
            <v>325</v>
          </cell>
          <cell r="D646">
            <v>4768</v>
          </cell>
          <cell r="F646" t="str">
            <v>Anson County L/F</v>
          </cell>
          <cell r="G646" t="str">
            <v>BU-156</v>
          </cell>
          <cell r="H646" t="str">
            <v>CHARLOTTE POST COLLECTION</v>
          </cell>
          <cell r="I646" t="str">
            <v>CAROLINAS</v>
          </cell>
          <cell r="J646" t="str">
            <v>CAROLINAS DISTRICT</v>
          </cell>
          <cell r="K646" t="str">
            <v>EAST</v>
          </cell>
          <cell r="L646" t="str">
            <v>EAST REGION</v>
          </cell>
        </row>
        <row r="647">
          <cell r="A647">
            <v>770</v>
          </cell>
          <cell r="B647" t="str">
            <v>770-10-A-IL-07O-050</v>
          </cell>
          <cell r="C647">
            <v>326</v>
          </cell>
          <cell r="D647">
            <v>4770</v>
          </cell>
          <cell r="E647" t="str">
            <v>Yes</v>
          </cell>
          <cell r="F647" t="str">
            <v>AWS - Momence</v>
          </cell>
          <cell r="G647" t="str">
            <v>BU-035</v>
          </cell>
          <cell r="H647" t="str">
            <v>CRESTWOOD</v>
          </cell>
          <cell r="I647" t="str">
            <v>CHICAGO</v>
          </cell>
          <cell r="J647" t="str">
            <v>CHICAGO DISTRICT</v>
          </cell>
          <cell r="K647" t="str">
            <v>MIDWEST</v>
          </cell>
          <cell r="L647" t="str">
            <v>MIDWEST REGION</v>
          </cell>
        </row>
        <row r="648">
          <cell r="A648">
            <v>771</v>
          </cell>
          <cell r="B648" t="str">
            <v>771-10-A-SC-69O-050</v>
          </cell>
          <cell r="C648">
            <v>327</v>
          </cell>
          <cell r="D648">
            <v>4771</v>
          </cell>
          <cell r="F648" t="str">
            <v>Anderson County Reg L/F</v>
          </cell>
          <cell r="G648" t="str">
            <v>BU-149</v>
          </cell>
          <cell r="H648" t="str">
            <v>GREENVILLE SC</v>
          </cell>
          <cell r="I648" t="str">
            <v>CAROLINAS</v>
          </cell>
          <cell r="J648" t="str">
            <v>CAROLINAS DISTRICT</v>
          </cell>
          <cell r="K648" t="str">
            <v>EAST</v>
          </cell>
          <cell r="L648" t="str">
            <v>EAST REGION</v>
          </cell>
        </row>
        <row r="649">
          <cell r="A649">
            <v>772</v>
          </cell>
          <cell r="B649" t="str">
            <v>772-10-A-SC-9XO-050</v>
          </cell>
          <cell r="C649">
            <v>328</v>
          </cell>
          <cell r="D649">
            <v>4772</v>
          </cell>
          <cell r="F649" t="str">
            <v>Northeast Landfill, LLC</v>
          </cell>
          <cell r="G649" t="str">
            <v>BU-147</v>
          </cell>
          <cell r="H649" t="str">
            <v>COLUMBIA MARKET/LEE COUNTY</v>
          </cell>
          <cell r="I649" t="str">
            <v>CAROLINAS</v>
          </cell>
          <cell r="J649" t="str">
            <v>CAROLINAS DISTRICT</v>
          </cell>
          <cell r="K649" t="str">
            <v>EAST</v>
          </cell>
          <cell r="L649" t="str">
            <v>EAST REGION</v>
          </cell>
        </row>
        <row r="650">
          <cell r="A650">
            <v>776</v>
          </cell>
          <cell r="B650" t="str">
            <v>776-10-A-IL-F5O-050</v>
          </cell>
          <cell r="C650">
            <v>330</v>
          </cell>
          <cell r="D650">
            <v>4776</v>
          </cell>
          <cell r="F650" t="str">
            <v>Illinois L/F</v>
          </cell>
          <cell r="G650" t="str">
            <v>BU-029</v>
          </cell>
          <cell r="H650" t="str">
            <v>DANVILLE</v>
          </cell>
          <cell r="I650" t="str">
            <v>INDIANA</v>
          </cell>
          <cell r="J650" t="str">
            <v>INDIANA DISTRICT</v>
          </cell>
          <cell r="K650" t="str">
            <v>MIDWEST</v>
          </cell>
          <cell r="L650" t="str">
            <v>MIDWEST REGION</v>
          </cell>
        </row>
        <row r="651">
          <cell r="A651">
            <v>777</v>
          </cell>
          <cell r="B651" t="str">
            <v>777-10-A-GA-06O-050</v>
          </cell>
          <cell r="C651">
            <v>331</v>
          </cell>
          <cell r="D651">
            <v>4777</v>
          </cell>
          <cell r="E651" t="str">
            <v>Yes</v>
          </cell>
          <cell r="F651" t="str">
            <v>AWS - Tyrone</v>
          </cell>
          <cell r="G651" t="str">
            <v>BU-181</v>
          </cell>
          <cell r="H651" t="str">
            <v>ATLANTA</v>
          </cell>
          <cell r="I651" t="str">
            <v>GEORGIA</v>
          </cell>
          <cell r="J651" t="str">
            <v>GEORGIA DISTRICT</v>
          </cell>
          <cell r="K651" t="str">
            <v>SOUTH</v>
          </cell>
          <cell r="L651" t="str">
            <v>SOUTH REGION</v>
          </cell>
        </row>
        <row r="652">
          <cell r="A652">
            <v>778</v>
          </cell>
          <cell r="B652" t="str">
            <v>778-10-A-NC-9BO-050</v>
          </cell>
          <cell r="C652">
            <v>332</v>
          </cell>
          <cell r="D652">
            <v>4778</v>
          </cell>
          <cell r="E652" t="str">
            <v>Yes</v>
          </cell>
          <cell r="F652" t="str">
            <v>AWS - Troy</v>
          </cell>
          <cell r="G652" t="str">
            <v>BU-158</v>
          </cell>
          <cell r="H652" t="str">
            <v>TROY</v>
          </cell>
          <cell r="I652" t="str">
            <v>CAROLINAS</v>
          </cell>
          <cell r="J652" t="str">
            <v>CAROLINAS DISTRICT</v>
          </cell>
          <cell r="K652" t="str">
            <v>EAST</v>
          </cell>
          <cell r="L652" t="str">
            <v>EAST REGION</v>
          </cell>
        </row>
        <row r="653">
          <cell r="A653">
            <v>780</v>
          </cell>
          <cell r="B653" t="str">
            <v>780-10-A-NC-9BO-050</v>
          </cell>
          <cell r="C653">
            <v>333</v>
          </cell>
          <cell r="D653">
            <v>4780</v>
          </cell>
          <cell r="E653" t="str">
            <v>Yes</v>
          </cell>
          <cell r="F653" t="str">
            <v>AWS - Peachland</v>
          </cell>
          <cell r="G653" t="str">
            <v>BU-203</v>
          </cell>
          <cell r="H653" t="str">
            <v>FT MILL HAULING</v>
          </cell>
          <cell r="I653" t="str">
            <v>CAROLINAS</v>
          </cell>
          <cell r="J653" t="str">
            <v>CAROLINAS DISTRICT</v>
          </cell>
          <cell r="K653" t="str">
            <v>EAST</v>
          </cell>
          <cell r="L653" t="str">
            <v>EAST REGION</v>
          </cell>
        </row>
        <row r="654">
          <cell r="A654">
            <v>781</v>
          </cell>
          <cell r="B654" t="str">
            <v>781-10-A-NC-9BO-050</v>
          </cell>
          <cell r="C654">
            <v>334</v>
          </cell>
          <cell r="D654">
            <v>4781</v>
          </cell>
          <cell r="E654" t="str">
            <v>Yes</v>
          </cell>
          <cell r="F654" t="str">
            <v>AWS - Salisbury</v>
          </cell>
          <cell r="G654" t="str">
            <v>BU-155</v>
          </cell>
          <cell r="H654" t="str">
            <v>CHARLOTTE HAULING</v>
          </cell>
          <cell r="I654" t="str">
            <v>CAROLINAS</v>
          </cell>
          <cell r="J654" t="str">
            <v>CAROLINAS DISTRICT</v>
          </cell>
          <cell r="K654" t="str">
            <v>EAST</v>
          </cell>
          <cell r="L654" t="str">
            <v>EAST REGION</v>
          </cell>
        </row>
        <row r="655">
          <cell r="A655">
            <v>782</v>
          </cell>
          <cell r="B655" t="str">
            <v>782-10-A-SC-06O-050</v>
          </cell>
          <cell r="C655">
            <v>335</v>
          </cell>
          <cell r="D655">
            <v>4782</v>
          </cell>
          <cell r="E655" t="str">
            <v>Yes</v>
          </cell>
          <cell r="F655" t="str">
            <v>AWS - Lee County</v>
          </cell>
          <cell r="G655" t="str">
            <v>BU-147</v>
          </cell>
          <cell r="H655" t="str">
            <v>COLUMBIA MARKET/LEE COUNTY</v>
          </cell>
          <cell r="I655" t="str">
            <v>CAROLINAS</v>
          </cell>
          <cell r="J655" t="str">
            <v>CAROLINAS DISTRICT</v>
          </cell>
          <cell r="K655" t="str">
            <v>EAST</v>
          </cell>
          <cell r="L655" t="str">
            <v>EAST REGION</v>
          </cell>
        </row>
        <row r="656">
          <cell r="A656">
            <v>784</v>
          </cell>
          <cell r="B656" t="str">
            <v>784-10-A-NC-9BO-050</v>
          </cell>
          <cell r="C656">
            <v>336</v>
          </cell>
          <cell r="D656">
            <v>4784</v>
          </cell>
          <cell r="E656" t="str">
            <v>Yes</v>
          </cell>
          <cell r="F656" t="str">
            <v>AWS - Charlotte</v>
          </cell>
          <cell r="G656" t="str">
            <v>BU-155</v>
          </cell>
          <cell r="H656" t="str">
            <v>CHARLOTTE HAULING</v>
          </cell>
          <cell r="I656" t="str">
            <v>CAROLINAS</v>
          </cell>
          <cell r="J656" t="str">
            <v>CAROLINAS DISTRICT</v>
          </cell>
          <cell r="K656" t="str">
            <v>EAST</v>
          </cell>
          <cell r="L656" t="str">
            <v>EAST REGION</v>
          </cell>
        </row>
        <row r="657">
          <cell r="A657">
            <v>785</v>
          </cell>
          <cell r="B657" t="str">
            <v>785-10-A-AZ-07O-050</v>
          </cell>
          <cell r="C657">
            <v>337</v>
          </cell>
          <cell r="D657">
            <v>4785</v>
          </cell>
          <cell r="E657" t="str">
            <v>Yes</v>
          </cell>
          <cell r="F657" t="str">
            <v>AWS - Bullhead City</v>
          </cell>
          <cell r="G657" t="str">
            <v>BU-242</v>
          </cell>
          <cell r="H657" t="str">
            <v>WESTERN ARIZONA</v>
          </cell>
          <cell r="I657" t="str">
            <v>ARIZONA</v>
          </cell>
          <cell r="J657" t="str">
            <v>ARIZONA DISTRICT</v>
          </cell>
          <cell r="K657" t="str">
            <v>WEST</v>
          </cell>
          <cell r="L657" t="str">
            <v>WEST REGION</v>
          </cell>
        </row>
        <row r="658">
          <cell r="A658">
            <v>786</v>
          </cell>
          <cell r="B658" t="str">
            <v>786-10-A-IN-B5O-050</v>
          </cell>
          <cell r="C658">
            <v>338</v>
          </cell>
          <cell r="D658">
            <v>4786</v>
          </cell>
          <cell r="E658" t="str">
            <v>Yes</v>
          </cell>
          <cell r="F658" t="str">
            <v>AWS - Tippecanoe County</v>
          </cell>
          <cell r="G658" t="str">
            <v>BU-060</v>
          </cell>
          <cell r="H658" t="str">
            <v>LAFAYETTE AREA</v>
          </cell>
          <cell r="I658" t="str">
            <v>INDIANA</v>
          </cell>
          <cell r="J658" t="str">
            <v>INDIANA DISTRICT</v>
          </cell>
          <cell r="K658" t="str">
            <v>MIDWEST</v>
          </cell>
          <cell r="L658" t="str">
            <v>MIDWEST REGION</v>
          </cell>
        </row>
        <row r="659">
          <cell r="A659">
            <v>787</v>
          </cell>
          <cell r="B659" t="str">
            <v>787-10-A-ID-C1O-050</v>
          </cell>
          <cell r="C659">
            <v>339</v>
          </cell>
          <cell r="D659">
            <v>4787</v>
          </cell>
          <cell r="E659" t="str">
            <v>Yes</v>
          </cell>
          <cell r="F659" t="str">
            <v>AWS - Nampa</v>
          </cell>
          <cell r="G659" t="str">
            <v>BU-116</v>
          </cell>
          <cell r="H659" t="str">
            <v>BOISE</v>
          </cell>
          <cell r="I659" t="str">
            <v>ORIDMT</v>
          </cell>
          <cell r="J659" t="str">
            <v>OREGON-IDAHO-MONTANA DISTRICT</v>
          </cell>
          <cell r="K659" t="str">
            <v>WEST</v>
          </cell>
          <cell r="L659" t="str">
            <v>WEST REGION</v>
          </cell>
        </row>
        <row r="660">
          <cell r="A660">
            <v>788</v>
          </cell>
          <cell r="B660" t="str">
            <v>788-10-A-ID-C1O-050</v>
          </cell>
          <cell r="C660">
            <v>340</v>
          </cell>
          <cell r="D660">
            <v>4788</v>
          </cell>
          <cell r="E660" t="str">
            <v>Yes</v>
          </cell>
          <cell r="F660" t="str">
            <v>AWS - Mountain Home</v>
          </cell>
          <cell r="G660" t="str">
            <v>BU-116</v>
          </cell>
          <cell r="H660" t="str">
            <v>BOISE</v>
          </cell>
          <cell r="I660" t="str">
            <v>ORIDMT</v>
          </cell>
          <cell r="J660" t="str">
            <v>OREGON-IDAHO-MONTANA DISTRICT</v>
          </cell>
          <cell r="K660" t="str">
            <v>WEST</v>
          </cell>
          <cell r="L660" t="str">
            <v>WEST REGION</v>
          </cell>
        </row>
        <row r="661">
          <cell r="A661">
            <v>789</v>
          </cell>
          <cell r="B661" t="str">
            <v>789-10-A-OK-B7O-050</v>
          </cell>
          <cell r="C661">
            <v>341</v>
          </cell>
          <cell r="D661">
            <v>4789</v>
          </cell>
          <cell r="E661" t="str">
            <v>Yes</v>
          </cell>
          <cell r="F661" t="str">
            <v>AWS - Stillwater</v>
          </cell>
          <cell r="G661" t="str">
            <v>BU-022</v>
          </cell>
          <cell r="H661" t="str">
            <v>EASTERN OKLAHOMA</v>
          </cell>
          <cell r="I661" t="str">
            <v>W MO/OK</v>
          </cell>
          <cell r="J661" t="str">
            <v>W MISSOURI/OKLAHOMA DISTRICT</v>
          </cell>
          <cell r="K661" t="str">
            <v>MIDWEST</v>
          </cell>
          <cell r="L661" t="str">
            <v>MIDWEST REGION</v>
          </cell>
        </row>
        <row r="662">
          <cell r="A662">
            <v>790</v>
          </cell>
          <cell r="B662" t="str">
            <v>790-10-A-TX-13O-050</v>
          </cell>
          <cell r="C662">
            <v>342</v>
          </cell>
          <cell r="D662">
            <v>4790</v>
          </cell>
          <cell r="E662" t="str">
            <v>Yes</v>
          </cell>
          <cell r="F662" t="str">
            <v>AWS - Justin</v>
          </cell>
          <cell r="G662" t="str">
            <v>BU-017</v>
          </cell>
          <cell r="H662" t="str">
            <v>FT WORTH</v>
          </cell>
          <cell r="I662" t="str">
            <v>DFW/WESTTX</v>
          </cell>
          <cell r="J662" t="str">
            <v>DFW/WEST TEXAS DISTIRCT</v>
          </cell>
          <cell r="K662" t="str">
            <v>SOUTH</v>
          </cell>
          <cell r="L662" t="str">
            <v>SOUTH REGION</v>
          </cell>
        </row>
        <row r="663">
          <cell r="A663">
            <v>791</v>
          </cell>
          <cell r="B663" t="str">
            <v>791-10-A-OK-B7O-050</v>
          </cell>
          <cell r="C663">
            <v>343</v>
          </cell>
          <cell r="D663">
            <v>4791</v>
          </cell>
          <cell r="F663" t="str">
            <v>Stillwater Recycling</v>
          </cell>
          <cell r="G663" t="str">
            <v>BU-022</v>
          </cell>
          <cell r="H663" t="str">
            <v>EASTERN OKLAHOMA</v>
          </cell>
          <cell r="I663" t="str">
            <v>W MO/OK</v>
          </cell>
          <cell r="J663" t="str">
            <v>W MISSOURI/OKLAHOMA DISTRICT</v>
          </cell>
          <cell r="K663" t="str">
            <v>MIDWEST</v>
          </cell>
          <cell r="L663" t="str">
            <v>MIDWEST REGION</v>
          </cell>
        </row>
        <row r="664">
          <cell r="A664">
            <v>792</v>
          </cell>
          <cell r="B664" t="str">
            <v>792-10-A-IL-C1O-050</v>
          </cell>
          <cell r="C664">
            <v>344</v>
          </cell>
          <cell r="D664">
            <v>4792</v>
          </cell>
          <cell r="E664" t="str">
            <v>Yes</v>
          </cell>
          <cell r="F664" t="str">
            <v>AWS of Ottawa</v>
          </cell>
          <cell r="G664" t="str">
            <v>BU-042</v>
          </cell>
          <cell r="H664" t="str">
            <v>PONTIAC/OTTAWA/JOLIET</v>
          </cell>
          <cell r="I664" t="str">
            <v>CHICAGO</v>
          </cell>
          <cell r="J664" t="str">
            <v>CHICAGO DISTRICT</v>
          </cell>
          <cell r="K664" t="str">
            <v>MIDWEST</v>
          </cell>
          <cell r="L664" t="str">
            <v>MIDWEST REGION</v>
          </cell>
        </row>
        <row r="665">
          <cell r="A665">
            <v>800</v>
          </cell>
          <cell r="B665" t="str">
            <v>800-10-A-GA-9BO-050</v>
          </cell>
          <cell r="C665">
            <v>345</v>
          </cell>
          <cell r="D665">
            <v>4800</v>
          </cell>
          <cell r="E665" t="str">
            <v>Yes</v>
          </cell>
          <cell r="F665" t="str">
            <v>AWS - Atlanta</v>
          </cell>
          <cell r="G665" t="str">
            <v>BU-181</v>
          </cell>
          <cell r="H665" t="str">
            <v>ATLANTA</v>
          </cell>
          <cell r="I665" t="str">
            <v>GEORGIA</v>
          </cell>
          <cell r="J665" t="str">
            <v>GEORGIA DISTRICT</v>
          </cell>
          <cell r="K665" t="str">
            <v>SOUTH</v>
          </cell>
          <cell r="L665" t="str">
            <v>SOUTH REGION</v>
          </cell>
        </row>
        <row r="666">
          <cell r="A666">
            <v>801</v>
          </cell>
          <cell r="B666" t="str">
            <v>801-10-A-GA-9BO-050</v>
          </cell>
          <cell r="C666">
            <v>346</v>
          </cell>
          <cell r="D666">
            <v>4801</v>
          </cell>
          <cell r="E666" t="str">
            <v>Yes</v>
          </cell>
          <cell r="F666" t="str">
            <v>AWS - Lawrenceville</v>
          </cell>
          <cell r="G666" t="str">
            <v>BU-187</v>
          </cell>
          <cell r="H666" t="str">
            <v>LAWRENCEVILLE</v>
          </cell>
          <cell r="I666" t="str">
            <v>GEORGIA</v>
          </cell>
          <cell r="J666" t="str">
            <v>GEORGIA DISTRICT</v>
          </cell>
          <cell r="K666" t="str">
            <v>SOUTH</v>
          </cell>
          <cell r="L666" t="str">
            <v>SOUTH REGION</v>
          </cell>
        </row>
        <row r="667">
          <cell r="A667">
            <v>802</v>
          </cell>
          <cell r="B667" t="str">
            <v>802-10-A-AL-9BO-050</v>
          </cell>
          <cell r="C667">
            <v>347</v>
          </cell>
          <cell r="D667">
            <v>4802</v>
          </cell>
          <cell r="E667" t="str">
            <v>Yes</v>
          </cell>
          <cell r="F667" t="str">
            <v>AWS - Birmingham</v>
          </cell>
          <cell r="G667" t="str">
            <v>BU-004</v>
          </cell>
          <cell r="H667" t="str">
            <v>BIRMINGHAM</v>
          </cell>
          <cell r="I667" t="str">
            <v>GEORGIA</v>
          </cell>
          <cell r="J667" t="str">
            <v>GEORGIA DISTRICT</v>
          </cell>
          <cell r="K667" t="str">
            <v>SOUTH</v>
          </cell>
          <cell r="L667" t="str">
            <v>SOUTH REGION</v>
          </cell>
        </row>
        <row r="668">
          <cell r="A668">
            <v>807</v>
          </cell>
          <cell r="B668" t="str">
            <v>807-10-A-AL-9BO-050</v>
          </cell>
          <cell r="C668">
            <v>348</v>
          </cell>
          <cell r="D668">
            <v>4807</v>
          </cell>
          <cell r="E668" t="str">
            <v>Yes</v>
          </cell>
          <cell r="F668" t="str">
            <v>AWS - Clarke County</v>
          </cell>
          <cell r="G668" t="str">
            <v>BU-198</v>
          </cell>
          <cell r="H668" t="str">
            <v>MOBILE</v>
          </cell>
          <cell r="I668" t="str">
            <v>GULFCOAST</v>
          </cell>
          <cell r="J668" t="str">
            <v>GULF COAST DISTRICT</v>
          </cell>
          <cell r="K668" t="str">
            <v>SOUTH</v>
          </cell>
          <cell r="L668" t="str">
            <v>SOUTH REGION</v>
          </cell>
        </row>
        <row r="669">
          <cell r="A669">
            <v>808</v>
          </cell>
          <cell r="B669" t="str">
            <v>808-10-A-AL-9BO-050</v>
          </cell>
          <cell r="C669">
            <v>349</v>
          </cell>
          <cell r="D669">
            <v>4808</v>
          </cell>
          <cell r="E669" t="str">
            <v>Yes</v>
          </cell>
          <cell r="F669" t="str">
            <v>AWS - Escambia County</v>
          </cell>
          <cell r="G669" t="str">
            <v>BU-199</v>
          </cell>
          <cell r="H669" t="str">
            <v>SOUTH CENTRAL ALABAMA</v>
          </cell>
          <cell r="I669" t="str">
            <v>GULFCOAST</v>
          </cell>
          <cell r="J669" t="str">
            <v>GULF COAST DISTRICT</v>
          </cell>
          <cell r="K669" t="str">
            <v>SOUTH</v>
          </cell>
          <cell r="L669" t="str">
            <v>SOUTH REGION</v>
          </cell>
        </row>
        <row r="670">
          <cell r="A670">
            <v>810</v>
          </cell>
          <cell r="B670" t="str">
            <v>810-10-A-PR-5JO-050</v>
          </cell>
          <cell r="C670">
            <v>350</v>
          </cell>
          <cell r="D670">
            <v>4810</v>
          </cell>
          <cell r="E670" t="str">
            <v>Yes</v>
          </cell>
          <cell r="F670" t="str">
            <v>Ponce Hauling</v>
          </cell>
          <cell r="G670" t="str">
            <v>BU-160</v>
          </cell>
          <cell r="H670" t="str">
            <v>PONCE</v>
          </cell>
          <cell r="I670" t="str">
            <v>PUERTORICO</v>
          </cell>
          <cell r="J670" t="str">
            <v>PUERTO RICO DISTRICT</v>
          </cell>
          <cell r="K670" t="str">
            <v>SOUTH</v>
          </cell>
          <cell r="L670" t="str">
            <v>SOUTH REGION</v>
          </cell>
        </row>
        <row r="671">
          <cell r="A671">
            <v>811</v>
          </cell>
          <cell r="B671" t="str">
            <v>811-10-A-PR-5JO-050</v>
          </cell>
          <cell r="C671">
            <v>351</v>
          </cell>
          <cell r="D671">
            <v>4811</v>
          </cell>
          <cell r="E671" t="str">
            <v>Yes</v>
          </cell>
          <cell r="F671" t="str">
            <v>Arceibo Satellite</v>
          </cell>
          <cell r="G671" t="str">
            <v>BU-159</v>
          </cell>
          <cell r="H671" t="str">
            <v>SAN JUAN COMMERCIAL</v>
          </cell>
          <cell r="I671" t="str">
            <v>PUERTORICO</v>
          </cell>
          <cell r="J671" t="str">
            <v>PUERTO RICO DISTRICT</v>
          </cell>
          <cell r="K671" t="str">
            <v>SOUTH</v>
          </cell>
          <cell r="L671" t="str">
            <v>SOUTH REGION</v>
          </cell>
        </row>
        <row r="672">
          <cell r="A672">
            <v>812</v>
          </cell>
          <cell r="B672" t="str">
            <v>812-10-A-PR-6AO-050</v>
          </cell>
          <cell r="C672">
            <v>352</v>
          </cell>
          <cell r="D672">
            <v>4812</v>
          </cell>
          <cell r="E672" t="str">
            <v>Yes</v>
          </cell>
          <cell r="F672" t="str">
            <v>San Juan</v>
          </cell>
          <cell r="G672" t="str">
            <v>BU-159</v>
          </cell>
          <cell r="H672" t="str">
            <v>SAN JUAN COMMERCIAL</v>
          </cell>
          <cell r="I672" t="str">
            <v>PUERTORICO</v>
          </cell>
          <cell r="J672" t="str">
            <v>PUERTO RICO DISTRICT</v>
          </cell>
          <cell r="K672" t="str">
            <v>SOUTH</v>
          </cell>
          <cell r="L672" t="str">
            <v>SOUTH REGION</v>
          </cell>
        </row>
        <row r="673">
          <cell r="A673">
            <v>813</v>
          </cell>
          <cell r="B673" t="str">
            <v>813-10-A-PR-6AO-050</v>
          </cell>
          <cell r="C673">
            <v>353</v>
          </cell>
          <cell r="D673">
            <v>4813</v>
          </cell>
          <cell r="E673" t="str">
            <v>Yes</v>
          </cell>
          <cell r="F673" t="str">
            <v>Fajardo Hauling</v>
          </cell>
          <cell r="G673" t="str">
            <v>BU-034</v>
          </cell>
          <cell r="H673" t="str">
            <v>SAN JUAN RESIDENTIAL</v>
          </cell>
          <cell r="I673" t="str">
            <v>PUERTORICO</v>
          </cell>
          <cell r="J673" t="str">
            <v>PUERTO RICO DISTRICT</v>
          </cell>
          <cell r="K673" t="str">
            <v>SOUTH</v>
          </cell>
          <cell r="L673" t="str">
            <v>SOUTH REGION</v>
          </cell>
        </row>
        <row r="674">
          <cell r="A674">
            <v>820</v>
          </cell>
          <cell r="B674" t="str">
            <v>820-10-A-LA-9BO-050</v>
          </cell>
          <cell r="C674">
            <v>357</v>
          </cell>
          <cell r="D674">
            <v>4820</v>
          </cell>
          <cell r="E674" t="str">
            <v>Yes</v>
          </cell>
          <cell r="F674" t="str">
            <v>AWS - Baton Rouge</v>
          </cell>
          <cell r="G674" t="str">
            <v>BU-201</v>
          </cell>
          <cell r="H674" t="str">
            <v>BATON ROUGE</v>
          </cell>
          <cell r="I674" t="str">
            <v>GULFCOAST</v>
          </cell>
          <cell r="J674" t="str">
            <v>GULF COAST DISTRICT</v>
          </cell>
          <cell r="K674" t="str">
            <v>SOUTH</v>
          </cell>
          <cell r="L674" t="str">
            <v>SOUTH REGION</v>
          </cell>
        </row>
        <row r="675">
          <cell r="A675">
            <v>821</v>
          </cell>
          <cell r="B675" t="str">
            <v>821-10-A-MS-9BO-050</v>
          </cell>
          <cell r="C675">
            <v>358</v>
          </cell>
          <cell r="D675">
            <v>4821</v>
          </cell>
          <cell r="E675" t="str">
            <v>Yes</v>
          </cell>
          <cell r="F675" t="str">
            <v>AWS - The Gulf Coast</v>
          </cell>
          <cell r="G675" t="str">
            <v>BU-198</v>
          </cell>
          <cell r="H675" t="str">
            <v>MOBILE</v>
          </cell>
          <cell r="I675" t="str">
            <v>GULFCOAST</v>
          </cell>
          <cell r="J675" t="str">
            <v>GULF COAST DISTRICT</v>
          </cell>
          <cell r="K675" t="str">
            <v>SOUTH</v>
          </cell>
          <cell r="L675" t="str">
            <v>SOUTH REGION</v>
          </cell>
        </row>
        <row r="676">
          <cell r="A676">
            <v>822</v>
          </cell>
          <cell r="B676" t="str">
            <v>822-10-A-PR-6AO-050</v>
          </cell>
          <cell r="C676">
            <v>359</v>
          </cell>
          <cell r="D676">
            <v>4822</v>
          </cell>
          <cell r="E676" t="str">
            <v>Yes</v>
          </cell>
          <cell r="F676" t="str">
            <v>Cidra Hauling</v>
          </cell>
          <cell r="G676" t="str">
            <v>BU-034</v>
          </cell>
          <cell r="H676" t="str">
            <v>SAN JUAN RESIDENTIAL</v>
          </cell>
          <cell r="I676" t="str">
            <v>PUERTORICO</v>
          </cell>
          <cell r="J676" t="str">
            <v>PUERTO RICO DISTRICT</v>
          </cell>
          <cell r="K676" t="str">
            <v>SOUTH</v>
          </cell>
          <cell r="L676" t="str">
            <v>SOUTH REGION</v>
          </cell>
        </row>
        <row r="677">
          <cell r="A677">
            <v>823</v>
          </cell>
          <cell r="B677" t="str">
            <v>823-10-A-MS-9BO-050</v>
          </cell>
          <cell r="C677">
            <v>360</v>
          </cell>
          <cell r="D677">
            <v>4823</v>
          </cell>
          <cell r="E677" t="str">
            <v>Yes</v>
          </cell>
          <cell r="F677" t="str">
            <v>AWS - Jackson</v>
          </cell>
          <cell r="G677" t="str">
            <v>BU-008</v>
          </cell>
          <cell r="H677" t="str">
            <v>JACKSON</v>
          </cell>
          <cell r="I677" t="str">
            <v>MISSVALLEY</v>
          </cell>
          <cell r="J677" t="str">
            <v>MISSISSIPPI VALLEY DISTRICT</v>
          </cell>
          <cell r="K677" t="str">
            <v>SOUTH</v>
          </cell>
          <cell r="L677" t="str">
            <v>SOUTH REGION</v>
          </cell>
        </row>
        <row r="678">
          <cell r="A678">
            <v>825</v>
          </cell>
          <cell r="B678" t="str">
            <v>825-10-A-TN-9BO-050</v>
          </cell>
          <cell r="C678">
            <v>362</v>
          </cell>
          <cell r="D678">
            <v>4825</v>
          </cell>
          <cell r="E678" t="str">
            <v>Yes</v>
          </cell>
          <cell r="F678" t="str">
            <v>AWS - Tri-Cities</v>
          </cell>
          <cell r="G678" t="str">
            <v>BU-142</v>
          </cell>
          <cell r="H678" t="str">
            <v>EASTERN TN</v>
          </cell>
          <cell r="I678" t="str">
            <v>KENTUCKYTN</v>
          </cell>
          <cell r="J678" t="str">
            <v>KENTUCKY-TENNESSEE DISTRICT</v>
          </cell>
          <cell r="K678" t="str">
            <v>MIDWEST</v>
          </cell>
          <cell r="L678" t="str">
            <v>MIDWEST REGION</v>
          </cell>
        </row>
        <row r="679">
          <cell r="A679">
            <v>832</v>
          </cell>
          <cell r="B679" t="str">
            <v>832-10-A-LA-9BO-050</v>
          </cell>
          <cell r="C679">
            <v>364</v>
          </cell>
          <cell r="D679">
            <v>4832</v>
          </cell>
          <cell r="E679" t="str">
            <v>Yes</v>
          </cell>
          <cell r="F679" t="str">
            <v>AWS - Lake Charles</v>
          </cell>
          <cell r="G679" t="str">
            <v>BU-204</v>
          </cell>
          <cell r="H679" t="str">
            <v>ACADIANA / LAKE CHARLES</v>
          </cell>
          <cell r="I679" t="str">
            <v>HOUSTON</v>
          </cell>
          <cell r="J679" t="str">
            <v>HOUSTON DISTRICT</v>
          </cell>
          <cell r="K679" t="str">
            <v>SOUTH</v>
          </cell>
          <cell r="L679" t="str">
            <v>SOUTH REGION</v>
          </cell>
        </row>
        <row r="680">
          <cell r="A680">
            <v>833</v>
          </cell>
          <cell r="B680" t="str">
            <v>833-10-A-LA-9BO-050</v>
          </cell>
          <cell r="C680">
            <v>365</v>
          </cell>
          <cell r="D680">
            <v>4833</v>
          </cell>
          <cell r="E680" t="str">
            <v>Yes</v>
          </cell>
          <cell r="F680" t="str">
            <v>AWS - Acadiana</v>
          </cell>
          <cell r="G680" t="str">
            <v>BU-204</v>
          </cell>
          <cell r="H680" t="str">
            <v>ACADIANA / LAKE CHARLES</v>
          </cell>
          <cell r="I680" t="str">
            <v>HOUSTON</v>
          </cell>
          <cell r="J680" t="str">
            <v>HOUSTON DISTRICT</v>
          </cell>
          <cell r="K680" t="str">
            <v>SOUTH</v>
          </cell>
          <cell r="L680" t="str">
            <v>SOUTH REGION</v>
          </cell>
        </row>
        <row r="681">
          <cell r="A681">
            <v>837</v>
          </cell>
          <cell r="B681" t="str">
            <v>837-10-A-TN-9BO-050</v>
          </cell>
          <cell r="C681">
            <v>366</v>
          </cell>
          <cell r="D681">
            <v>4837</v>
          </cell>
          <cell r="E681" t="str">
            <v>Yes</v>
          </cell>
          <cell r="F681" t="str">
            <v>AWS - Memphis</v>
          </cell>
          <cell r="G681" t="str">
            <v>BU-102</v>
          </cell>
          <cell r="H681" t="str">
            <v>MEMPHIS</v>
          </cell>
          <cell r="I681" t="str">
            <v>MISSVALLEY</v>
          </cell>
          <cell r="J681" t="str">
            <v>MISSISSIPPI VALLEY DISTRICT</v>
          </cell>
          <cell r="K681" t="str">
            <v>SOUTH</v>
          </cell>
          <cell r="L681" t="str">
            <v>SOUTH REGION</v>
          </cell>
        </row>
        <row r="682">
          <cell r="A682">
            <v>840</v>
          </cell>
          <cell r="B682" t="str">
            <v>840-10-A-TN-9BO-050</v>
          </cell>
          <cell r="C682">
            <v>367</v>
          </cell>
          <cell r="D682">
            <v>4840</v>
          </cell>
          <cell r="E682" t="str">
            <v>Yes</v>
          </cell>
          <cell r="F682" t="str">
            <v>AWS - Nashville</v>
          </cell>
          <cell r="G682" t="str">
            <v>BU-145</v>
          </cell>
          <cell r="H682" t="str">
            <v>NASHVILLE HAULING</v>
          </cell>
          <cell r="I682" t="str">
            <v>KENTUCKYTN</v>
          </cell>
          <cell r="J682" t="str">
            <v>KENTUCKY-TENNESSEE DISTRICT</v>
          </cell>
          <cell r="K682" t="str">
            <v>MIDWEST</v>
          </cell>
          <cell r="L682" t="str">
            <v>MIDWEST REGION</v>
          </cell>
        </row>
        <row r="683">
          <cell r="A683">
            <v>841</v>
          </cell>
          <cell r="B683" t="str">
            <v>841-10-A-TN-9BO-050</v>
          </cell>
          <cell r="C683">
            <v>368</v>
          </cell>
          <cell r="D683">
            <v>4841</v>
          </cell>
          <cell r="E683" t="str">
            <v>Yes</v>
          </cell>
          <cell r="F683" t="str">
            <v>AWS - Murfreesboro</v>
          </cell>
          <cell r="G683" t="str">
            <v>BU-197</v>
          </cell>
          <cell r="H683" t="str">
            <v>MURFREESBORO</v>
          </cell>
          <cell r="I683" t="str">
            <v>KENTUCKYTN</v>
          </cell>
          <cell r="J683" t="str">
            <v>KENTUCKY-TENNESSEE DISTRICT</v>
          </cell>
          <cell r="K683" t="str">
            <v>MIDWEST</v>
          </cell>
          <cell r="L683" t="str">
            <v>MIDWEST REGION</v>
          </cell>
        </row>
        <row r="684">
          <cell r="A684">
            <v>842</v>
          </cell>
          <cell r="B684" t="str">
            <v>842-10-A-LA-9BO-050</v>
          </cell>
          <cell r="C684">
            <v>369</v>
          </cell>
          <cell r="D684">
            <v>4842</v>
          </cell>
          <cell r="E684" t="str">
            <v>Yes</v>
          </cell>
          <cell r="F684" t="str">
            <v>AWS - New Orleans</v>
          </cell>
          <cell r="G684" t="str">
            <v>BU-202</v>
          </cell>
          <cell r="H684" t="str">
            <v>NEW ORLEANS</v>
          </cell>
          <cell r="I684" t="str">
            <v>GULFCOAST</v>
          </cell>
          <cell r="J684" t="str">
            <v>GULF COAST DISTRICT</v>
          </cell>
          <cell r="K684" t="str">
            <v>SOUTH</v>
          </cell>
          <cell r="L684" t="str">
            <v>SOUTH REGION</v>
          </cell>
        </row>
        <row r="685">
          <cell r="A685">
            <v>843</v>
          </cell>
          <cell r="B685" t="str">
            <v>843-10-A-TX-8ZO-050</v>
          </cell>
          <cell r="C685">
            <v>370</v>
          </cell>
          <cell r="D685">
            <v>4843</v>
          </cell>
          <cell r="E685" t="str">
            <v>Yes</v>
          </cell>
          <cell r="F685" t="str">
            <v>AWS - Austin</v>
          </cell>
          <cell r="G685" t="str">
            <v>BU-023</v>
          </cell>
          <cell r="H685" t="str">
            <v>AUSTIN</v>
          </cell>
          <cell r="I685" t="str">
            <v>SCTEXAS</v>
          </cell>
          <cell r="J685" t="str">
            <v>SOUTH CENTRAL TEXAS DISTRICT</v>
          </cell>
          <cell r="K685" t="str">
            <v>SOUTH</v>
          </cell>
          <cell r="L685" t="str">
            <v>SOUTH REGION</v>
          </cell>
        </row>
        <row r="686">
          <cell r="A686">
            <v>847</v>
          </cell>
          <cell r="B686" t="str">
            <v>847-10-A-TX-8ZO-050</v>
          </cell>
          <cell r="C686">
            <v>371</v>
          </cell>
          <cell r="D686">
            <v>4847</v>
          </cell>
          <cell r="E686" t="str">
            <v>Yes</v>
          </cell>
          <cell r="F686" t="str">
            <v>AWS - Corpus Christi</v>
          </cell>
          <cell r="G686" t="str">
            <v>BU-024</v>
          </cell>
          <cell r="H686" t="str">
            <v>CORPUS CHRISTI</v>
          </cell>
          <cell r="I686" t="str">
            <v>SCTEXAS</v>
          </cell>
          <cell r="J686" t="str">
            <v>SOUTH CENTRAL TEXAS DISTRICT</v>
          </cell>
          <cell r="K686" t="str">
            <v>SOUTH</v>
          </cell>
          <cell r="L686" t="str">
            <v>SOUTH REGION</v>
          </cell>
        </row>
        <row r="687">
          <cell r="A687">
            <v>852</v>
          </cell>
          <cell r="B687" t="str">
            <v>852-10-A-TX-8ZO-050</v>
          </cell>
          <cell r="C687">
            <v>372</v>
          </cell>
          <cell r="D687">
            <v>4852</v>
          </cell>
          <cell r="E687" t="str">
            <v>Yes</v>
          </cell>
          <cell r="F687" t="str">
            <v>AWS - Houston</v>
          </cell>
          <cell r="G687" t="str">
            <v>BU-063</v>
          </cell>
          <cell r="H687" t="str">
            <v>NORTH HOUSTON</v>
          </cell>
          <cell r="I687" t="str">
            <v>HOUSTON</v>
          </cell>
          <cell r="J687" t="str">
            <v>HOUSTON DISTRICT</v>
          </cell>
          <cell r="K687" t="str">
            <v>SOUTH</v>
          </cell>
          <cell r="L687" t="str">
            <v>SOUTH REGION</v>
          </cell>
        </row>
        <row r="688">
          <cell r="A688">
            <v>853</v>
          </cell>
          <cell r="B688" t="str">
            <v>853-10-A-TX-8ZO-050</v>
          </cell>
          <cell r="C688">
            <v>373</v>
          </cell>
          <cell r="D688">
            <v>4853</v>
          </cell>
          <cell r="E688" t="str">
            <v>Yes</v>
          </cell>
          <cell r="F688" t="str">
            <v>AWS - West Houston</v>
          </cell>
          <cell r="G688" t="str">
            <v>BU-061</v>
          </cell>
          <cell r="H688" t="str">
            <v>WEST HOUSTON</v>
          </cell>
          <cell r="I688" t="str">
            <v>HOUSTON</v>
          </cell>
          <cell r="J688" t="str">
            <v>HOUSTON DISTRICT</v>
          </cell>
          <cell r="K688" t="str">
            <v>SOUTH</v>
          </cell>
          <cell r="L688" t="str">
            <v>SOUTH REGION</v>
          </cell>
        </row>
        <row r="689">
          <cell r="A689">
            <v>854</v>
          </cell>
          <cell r="B689" t="str">
            <v>854-10-A-TX-8ZO-050</v>
          </cell>
          <cell r="C689">
            <v>374</v>
          </cell>
          <cell r="D689">
            <v>4854</v>
          </cell>
          <cell r="F689" t="str">
            <v>Acco-Houston</v>
          </cell>
          <cell r="G689" t="str">
            <v>BU-057</v>
          </cell>
          <cell r="H689" t="str">
            <v>HOUSTON POST COLLECTION</v>
          </cell>
          <cell r="I689" t="str">
            <v>HOUSTON</v>
          </cell>
          <cell r="J689" t="str">
            <v>HOUSTON DISTRICT</v>
          </cell>
          <cell r="K689" t="str">
            <v>SOUTH</v>
          </cell>
          <cell r="L689" t="str">
            <v>SOUTH REGION</v>
          </cell>
        </row>
        <row r="690">
          <cell r="A690">
            <v>855</v>
          </cell>
          <cell r="B690" t="str">
            <v>855-10-A-TX-8ZO-050</v>
          </cell>
          <cell r="C690">
            <v>375</v>
          </cell>
          <cell r="D690">
            <v>4855</v>
          </cell>
          <cell r="E690" t="str">
            <v>Yes</v>
          </cell>
          <cell r="F690" t="str">
            <v>AWS - Houston Services Group</v>
          </cell>
          <cell r="G690" t="str">
            <v>BU-064</v>
          </cell>
          <cell r="H690" t="str">
            <v>EAST HOUSTON</v>
          </cell>
          <cell r="I690" t="str">
            <v>HOUSTON</v>
          </cell>
          <cell r="J690" t="str">
            <v>HOUSTON DISTRICT</v>
          </cell>
          <cell r="K690" t="str">
            <v>SOUTH</v>
          </cell>
          <cell r="L690" t="str">
            <v>SOUTH REGION</v>
          </cell>
        </row>
        <row r="691">
          <cell r="A691">
            <v>856</v>
          </cell>
          <cell r="B691" t="str">
            <v>856-10-A-TX-3PO-050</v>
          </cell>
          <cell r="C691">
            <v>376</v>
          </cell>
          <cell r="D691">
            <v>4856</v>
          </cell>
          <cell r="F691" t="str">
            <v>Holmes Road</v>
          </cell>
          <cell r="G691" t="str">
            <v>BU-944</v>
          </cell>
          <cell r="H691" t="str">
            <v>NON-OP HOUSTON</v>
          </cell>
          <cell r="I691" t="str">
            <v>HOUSTON</v>
          </cell>
          <cell r="J691" t="str">
            <v>HOUSTON DISTRICT</v>
          </cell>
          <cell r="K691" t="str">
            <v>SOUTH</v>
          </cell>
          <cell r="L691" t="str">
            <v>SOUTH REGION</v>
          </cell>
        </row>
        <row r="692">
          <cell r="A692">
            <v>858</v>
          </cell>
          <cell r="B692" t="str">
            <v>858-10-A-AR-9BO-050</v>
          </cell>
          <cell r="C692">
            <v>377</v>
          </cell>
          <cell r="D692">
            <v>4858</v>
          </cell>
          <cell r="E692" t="str">
            <v>Yes</v>
          </cell>
          <cell r="F692" t="str">
            <v>AWS - Little Rock</v>
          </cell>
          <cell r="G692" t="str">
            <v>BU-101</v>
          </cell>
          <cell r="H692" t="str">
            <v>LITTLE ROCK</v>
          </cell>
          <cell r="I692" t="str">
            <v>MISSVALLEY</v>
          </cell>
          <cell r="J692" t="str">
            <v>MISSISSIPPI VALLEY DISTRICT</v>
          </cell>
          <cell r="K692" t="str">
            <v>SOUTH</v>
          </cell>
          <cell r="L692" t="str">
            <v>SOUTH REGION</v>
          </cell>
        </row>
        <row r="693">
          <cell r="A693">
            <v>859</v>
          </cell>
          <cell r="B693" t="str">
            <v>859-10-A-TX-8ZO-050</v>
          </cell>
          <cell r="C693">
            <v>378</v>
          </cell>
          <cell r="D693">
            <v>4859</v>
          </cell>
          <cell r="E693" t="str">
            <v>Yes</v>
          </cell>
          <cell r="F693" t="str">
            <v>AWS - San Antonio</v>
          </cell>
          <cell r="G693" t="str">
            <v>BU-025</v>
          </cell>
          <cell r="H693" t="str">
            <v>SAN ANTONIO</v>
          </cell>
          <cell r="I693" t="str">
            <v>SCTEXAS</v>
          </cell>
          <cell r="J693" t="str">
            <v>SOUTH CENTRAL TEXAS DISTRICT</v>
          </cell>
          <cell r="K693" t="str">
            <v>SOUTH</v>
          </cell>
          <cell r="L693" t="str">
            <v>SOUTH REGION</v>
          </cell>
        </row>
        <row r="694">
          <cell r="A694">
            <v>862</v>
          </cell>
          <cell r="B694" t="str">
            <v>862-10-A-TX-8ZO-050</v>
          </cell>
          <cell r="C694">
            <v>380</v>
          </cell>
          <cell r="D694">
            <v>4862</v>
          </cell>
          <cell r="E694" t="str">
            <v>Yes</v>
          </cell>
          <cell r="F694" t="str">
            <v>AW  Texas</v>
          </cell>
          <cell r="G694" t="str">
            <v>BU-064</v>
          </cell>
          <cell r="H694" t="str">
            <v>EAST HOUSTON</v>
          </cell>
          <cell r="I694" t="str">
            <v>HOUSTON</v>
          </cell>
          <cell r="J694" t="str">
            <v>HOUSTON DISTRICT</v>
          </cell>
          <cell r="K694" t="str">
            <v>SOUTH</v>
          </cell>
          <cell r="L694" t="str">
            <v>SOUTH REGION</v>
          </cell>
        </row>
        <row r="695">
          <cell r="A695">
            <v>863</v>
          </cell>
          <cell r="B695" t="str">
            <v>863-10-A-TX-8ZO-050</v>
          </cell>
          <cell r="C695">
            <v>381</v>
          </cell>
          <cell r="D695">
            <v>4863</v>
          </cell>
          <cell r="E695" t="str">
            <v>Yes</v>
          </cell>
          <cell r="F695" t="str">
            <v>AWS - Rio Grande Valley</v>
          </cell>
          <cell r="G695" t="str">
            <v>BU-026</v>
          </cell>
          <cell r="H695" t="str">
            <v>RIO GRANDE</v>
          </cell>
          <cell r="I695" t="str">
            <v>SCTEXAS</v>
          </cell>
          <cell r="J695" t="str">
            <v>SOUTH CENTRAL TEXAS DISTRICT</v>
          </cell>
          <cell r="K695" t="str">
            <v>SOUTH</v>
          </cell>
          <cell r="L695" t="str">
            <v>SOUTH REGION</v>
          </cell>
        </row>
        <row r="696">
          <cell r="A696">
            <v>864</v>
          </cell>
          <cell r="B696" t="str">
            <v>864-10-A-UT-C1O-050</v>
          </cell>
          <cell r="C696">
            <v>382</v>
          </cell>
          <cell r="D696">
            <v>4864</v>
          </cell>
          <cell r="E696" t="str">
            <v>Yes</v>
          </cell>
          <cell r="F696" t="str">
            <v>AWS - Salt Lake City</v>
          </cell>
          <cell r="G696" t="str">
            <v>BU-115</v>
          </cell>
          <cell r="H696" t="str">
            <v>SALT LAKE CITY / UTAH COUNTY</v>
          </cell>
          <cell r="I696" t="str">
            <v>MOUNTAIN</v>
          </cell>
          <cell r="J696" t="str">
            <v>MOUNTAIN DISTRICT</v>
          </cell>
          <cell r="K696" t="str">
            <v>WEST</v>
          </cell>
          <cell r="L696" t="str">
            <v>WEST REGION</v>
          </cell>
        </row>
        <row r="697">
          <cell r="A697">
            <v>868</v>
          </cell>
          <cell r="B697" t="str">
            <v>868-10-A-MS-9BO-050</v>
          </cell>
          <cell r="C697">
            <v>383</v>
          </cell>
          <cell r="D697">
            <v>4868</v>
          </cell>
          <cell r="E697" t="str">
            <v>Yes</v>
          </cell>
          <cell r="F697" t="str">
            <v>AWS - Greenville - Leland</v>
          </cell>
          <cell r="G697" t="str">
            <v>BU-009</v>
          </cell>
          <cell r="H697" t="str">
            <v>GREENVILLE MS</v>
          </cell>
          <cell r="I697" t="str">
            <v>MISSVALLEY</v>
          </cell>
          <cell r="J697" t="str">
            <v>MISSISSIPPI VALLEY DISTRICT</v>
          </cell>
          <cell r="K697" t="str">
            <v>SOUTH</v>
          </cell>
          <cell r="L697" t="str">
            <v>SOUTH REGION</v>
          </cell>
        </row>
        <row r="698">
          <cell r="A698">
            <v>869</v>
          </cell>
          <cell r="B698" t="str">
            <v>869-10-A-MS-9BO-050</v>
          </cell>
          <cell r="C698">
            <v>384</v>
          </cell>
          <cell r="D698">
            <v>4869</v>
          </cell>
          <cell r="E698" t="str">
            <v>Yes</v>
          </cell>
          <cell r="F698" t="str">
            <v>AWS - Northern Mississippi</v>
          </cell>
          <cell r="G698" t="str">
            <v>BU-102</v>
          </cell>
          <cell r="H698" t="str">
            <v>MEMPHIS</v>
          </cell>
          <cell r="I698" t="str">
            <v>MISSVALLEY</v>
          </cell>
          <cell r="J698" t="str">
            <v>MISSISSIPPI VALLEY DISTRICT</v>
          </cell>
          <cell r="K698" t="str">
            <v>SOUTH</v>
          </cell>
          <cell r="L698" t="str">
            <v>SOUTH REGION</v>
          </cell>
        </row>
        <row r="699">
          <cell r="A699">
            <v>884</v>
          </cell>
          <cell r="B699" t="str">
            <v>884-10-A-ID-C1O-050</v>
          </cell>
          <cell r="C699">
            <v>391</v>
          </cell>
          <cell r="D699">
            <v>4884</v>
          </cell>
          <cell r="E699" t="str">
            <v>Yes</v>
          </cell>
          <cell r="F699" t="str">
            <v>AWS - Boise</v>
          </cell>
          <cell r="G699" t="str">
            <v>BU-116</v>
          </cell>
          <cell r="H699" t="str">
            <v>BOISE</v>
          </cell>
          <cell r="I699" t="str">
            <v>ORIDMT</v>
          </cell>
          <cell r="J699" t="str">
            <v>OREGON-IDAHO-MONTANA DISTRICT</v>
          </cell>
          <cell r="K699" t="str">
            <v>WEST</v>
          </cell>
          <cell r="L699" t="str">
            <v>WEST REGION</v>
          </cell>
        </row>
        <row r="700">
          <cell r="A700">
            <v>886</v>
          </cell>
          <cell r="B700" t="str">
            <v>886-10-A-MT-C1O-050</v>
          </cell>
          <cell r="C700">
            <v>392</v>
          </cell>
          <cell r="D700">
            <v>4886</v>
          </cell>
          <cell r="E700" t="str">
            <v>Yes</v>
          </cell>
          <cell r="F700" t="str">
            <v>AWS - Bozeman</v>
          </cell>
          <cell r="G700" t="str">
            <v>BU-112</v>
          </cell>
          <cell r="H700" t="str">
            <v>MONTANA</v>
          </cell>
          <cell r="I700" t="str">
            <v>ORIDMT</v>
          </cell>
          <cell r="J700" t="str">
            <v>OREGON-IDAHO-MONTANA DISTRICT</v>
          </cell>
          <cell r="K700" t="str">
            <v>WEST</v>
          </cell>
          <cell r="L700" t="str">
            <v>WEST REGION</v>
          </cell>
        </row>
        <row r="701">
          <cell r="A701">
            <v>889</v>
          </cell>
          <cell r="B701" t="str">
            <v>889-10-A-MT-C1O-050</v>
          </cell>
          <cell r="C701">
            <v>393</v>
          </cell>
          <cell r="D701">
            <v>4889</v>
          </cell>
          <cell r="E701" t="str">
            <v>Yes</v>
          </cell>
          <cell r="F701" t="str">
            <v>AWS - Missoula</v>
          </cell>
          <cell r="G701" t="str">
            <v>BU-112</v>
          </cell>
          <cell r="H701" t="str">
            <v>MONTANA</v>
          </cell>
          <cell r="I701" t="str">
            <v>ORIDMT</v>
          </cell>
          <cell r="J701" t="str">
            <v>OREGON-IDAHO-MONTANA DISTRICT</v>
          </cell>
          <cell r="K701" t="str">
            <v>WEST</v>
          </cell>
          <cell r="L701" t="str">
            <v>WEST REGION</v>
          </cell>
        </row>
        <row r="702">
          <cell r="A702">
            <v>891</v>
          </cell>
          <cell r="B702" t="str">
            <v>891-10-A-MN-C1O-050</v>
          </cell>
          <cell r="C702">
            <v>394</v>
          </cell>
          <cell r="D702">
            <v>4891</v>
          </cell>
          <cell r="E702" t="str">
            <v>Yes</v>
          </cell>
          <cell r="F702" t="str">
            <v>AWS - Sauk Rapids</v>
          </cell>
          <cell r="G702" t="str">
            <v>BU-272</v>
          </cell>
          <cell r="H702" t="str">
            <v>ST CLOUD</v>
          </cell>
          <cell r="I702" t="str">
            <v>MINNESOTA</v>
          </cell>
          <cell r="J702" t="str">
            <v>MINNESOTA DISTRICT</v>
          </cell>
          <cell r="K702" t="str">
            <v>MIDWEST</v>
          </cell>
          <cell r="L702" t="str">
            <v>MIDWEST REGION</v>
          </cell>
        </row>
        <row r="703">
          <cell r="A703">
            <v>892</v>
          </cell>
          <cell r="B703" t="str">
            <v>892-10-A-MT-C1O-050</v>
          </cell>
          <cell r="C703">
            <v>395</v>
          </cell>
          <cell r="D703">
            <v>4892</v>
          </cell>
          <cell r="E703" t="str">
            <v>Yes</v>
          </cell>
          <cell r="F703" t="str">
            <v>AWS - Billings</v>
          </cell>
          <cell r="G703" t="str">
            <v>BU-112</v>
          </cell>
          <cell r="H703" t="str">
            <v>MONTANA</v>
          </cell>
          <cell r="I703" t="str">
            <v>ORIDMT</v>
          </cell>
          <cell r="J703" t="str">
            <v>OREGON-IDAHO-MONTANA DISTRICT</v>
          </cell>
          <cell r="K703" t="str">
            <v>WEST</v>
          </cell>
          <cell r="L703" t="str">
            <v>WEST REGION</v>
          </cell>
        </row>
        <row r="704">
          <cell r="A704">
            <v>893</v>
          </cell>
          <cell r="B704" t="str">
            <v>893-10-A-CA-3PO-050</v>
          </cell>
          <cell r="C704">
            <v>396</v>
          </cell>
          <cell r="D704">
            <v>4893</v>
          </cell>
          <cell r="E704" t="str">
            <v>Yes</v>
          </cell>
          <cell r="F704" t="str">
            <v>AWS - Daly City</v>
          </cell>
          <cell r="G704" t="str">
            <v>BU-123</v>
          </cell>
          <cell r="H704" t="str">
            <v>DALY CITY</v>
          </cell>
          <cell r="I704" t="str">
            <v>BAYAREA</v>
          </cell>
          <cell r="J704" t="str">
            <v>BAY AREA DISTRICT</v>
          </cell>
          <cell r="K704" t="str">
            <v>WEST</v>
          </cell>
          <cell r="L704" t="str">
            <v>WEST REGION</v>
          </cell>
        </row>
        <row r="705">
          <cell r="A705">
            <v>894</v>
          </cell>
          <cell r="B705" t="str">
            <v>894-10-A-MN-C1O-050</v>
          </cell>
          <cell r="C705">
            <v>397</v>
          </cell>
          <cell r="D705">
            <v>4894</v>
          </cell>
          <cell r="E705" t="str">
            <v>Yes</v>
          </cell>
          <cell r="F705" t="str">
            <v>AWS - Eden Prairie</v>
          </cell>
          <cell r="G705" t="str">
            <v>BU-044</v>
          </cell>
          <cell r="H705" t="str">
            <v>MINNEAPOLIS</v>
          </cell>
          <cell r="I705" t="str">
            <v>MINNESOTA</v>
          </cell>
          <cell r="J705" t="str">
            <v>MINNESOTA DISTRICT</v>
          </cell>
          <cell r="K705" t="str">
            <v>MIDWEST</v>
          </cell>
          <cell r="L705" t="str">
            <v>MIDWEST REGION</v>
          </cell>
        </row>
        <row r="706">
          <cell r="A706">
            <v>897</v>
          </cell>
          <cell r="B706" t="str">
            <v>897-10-A-IA-9BO-050</v>
          </cell>
          <cell r="C706">
            <v>398</v>
          </cell>
          <cell r="D706">
            <v>4897</v>
          </cell>
          <cell r="E706" t="str">
            <v>Yes</v>
          </cell>
          <cell r="F706" t="str">
            <v>AWS - Dubuque</v>
          </cell>
          <cell r="G706" t="str">
            <v>BU-049</v>
          </cell>
          <cell r="H706" t="str">
            <v>DUBUQUE</v>
          </cell>
          <cell r="I706" t="str">
            <v>WILLINOIS</v>
          </cell>
          <cell r="J706" t="str">
            <v>WESTERN ILLINOIS DISTRICT</v>
          </cell>
          <cell r="K706" t="str">
            <v>MIDWEST</v>
          </cell>
          <cell r="L706" t="str">
            <v>MIDWEST REGION</v>
          </cell>
        </row>
        <row r="707">
          <cell r="A707">
            <v>899</v>
          </cell>
          <cell r="B707" t="str">
            <v>899-10-A-MN-C1O-050</v>
          </cell>
          <cell r="C707">
            <v>399</v>
          </cell>
          <cell r="D707">
            <v>4899</v>
          </cell>
          <cell r="E707" t="str">
            <v>Yes</v>
          </cell>
          <cell r="F707" t="str">
            <v>AWS - Blain</v>
          </cell>
          <cell r="G707" t="str">
            <v>BU-043</v>
          </cell>
          <cell r="H707" t="str">
            <v>BLAINE</v>
          </cell>
          <cell r="I707" t="str">
            <v>MINNESOTA</v>
          </cell>
          <cell r="J707" t="str">
            <v>MINNESOTA DISTRICT</v>
          </cell>
          <cell r="K707" t="str">
            <v>MIDWEST</v>
          </cell>
          <cell r="L707" t="str">
            <v>MIDWEST REGION</v>
          </cell>
        </row>
        <row r="708">
          <cell r="A708">
            <v>902</v>
          </cell>
          <cell r="B708" t="str">
            <v>902-10-A-CA-3PO-050</v>
          </cell>
          <cell r="C708">
            <v>402</v>
          </cell>
          <cell r="D708">
            <v>4902</v>
          </cell>
          <cell r="E708" t="str">
            <v>Yes</v>
          </cell>
          <cell r="F708" t="str">
            <v>AWS - Gardena</v>
          </cell>
          <cell r="G708" t="str">
            <v>BU-052</v>
          </cell>
          <cell r="H708" t="str">
            <v>GARDENA / SOUTH LA</v>
          </cell>
          <cell r="I708" t="str">
            <v>LOSANGELES</v>
          </cell>
          <cell r="J708" t="str">
            <v>LOS ANGELES DISTRICT</v>
          </cell>
          <cell r="K708" t="str">
            <v>WEST</v>
          </cell>
          <cell r="L708" t="str">
            <v>WEST REGION</v>
          </cell>
        </row>
        <row r="709">
          <cell r="A709">
            <v>906</v>
          </cell>
          <cell r="B709" t="str">
            <v>906-10-A-CA-3PO-050</v>
          </cell>
          <cell r="C709">
            <v>404</v>
          </cell>
          <cell r="D709">
            <v>4906</v>
          </cell>
          <cell r="E709" t="str">
            <v>Yes</v>
          </cell>
          <cell r="F709" t="str">
            <v>AWS - Sun Valley</v>
          </cell>
          <cell r="G709" t="str">
            <v>BU-266</v>
          </cell>
          <cell r="H709" t="str">
            <v>SUN VALLEY</v>
          </cell>
          <cell r="I709" t="str">
            <v>LOSANGELES</v>
          </cell>
          <cell r="J709" t="str">
            <v>LOS ANGELES DISTRICT</v>
          </cell>
          <cell r="K709" t="str">
            <v>WEST</v>
          </cell>
          <cell r="L709" t="str">
            <v>WEST REGION</v>
          </cell>
        </row>
        <row r="710">
          <cell r="A710">
            <v>910</v>
          </cell>
          <cell r="B710" t="str">
            <v>910-10-A-CA-3PO-050</v>
          </cell>
          <cell r="C710">
            <v>406</v>
          </cell>
          <cell r="D710">
            <v>4910</v>
          </cell>
          <cell r="E710" t="str">
            <v>Yes</v>
          </cell>
          <cell r="F710" t="str">
            <v>Santa Barbara City</v>
          </cell>
          <cell r="G710" t="str">
            <v>BU-279</v>
          </cell>
          <cell r="H710" t="str">
            <v>SANTA BARBARA</v>
          </cell>
          <cell r="I710" t="str">
            <v>LOSANGELES</v>
          </cell>
          <cell r="J710" t="str">
            <v>LOS ANGELES DISTRICT</v>
          </cell>
          <cell r="K710" t="str">
            <v>WEST</v>
          </cell>
          <cell r="L710" t="str">
            <v>WEST REGION</v>
          </cell>
        </row>
        <row r="711">
          <cell r="A711">
            <v>915</v>
          </cell>
          <cell r="B711" t="str">
            <v>915-10-A-CA-C1O-050</v>
          </cell>
          <cell r="C711">
            <v>407</v>
          </cell>
          <cell r="D711">
            <v>4915</v>
          </cell>
          <cell r="E711" t="str">
            <v>Yes</v>
          </cell>
          <cell r="F711" t="str">
            <v>AWS - Santa Clara County</v>
          </cell>
          <cell r="G711" t="str">
            <v>BU-245</v>
          </cell>
          <cell r="H711" t="str">
            <v>SANTA CLARA</v>
          </cell>
          <cell r="I711" t="str">
            <v>BAYAREA</v>
          </cell>
          <cell r="J711" t="str">
            <v>BAY AREA DISTRICT</v>
          </cell>
          <cell r="K711" t="str">
            <v>WEST</v>
          </cell>
          <cell r="L711" t="str">
            <v>WEST REGION</v>
          </cell>
        </row>
        <row r="712">
          <cell r="A712">
            <v>916</v>
          </cell>
          <cell r="B712" t="str">
            <v>916-10-A-CA-C1O-050</v>
          </cell>
          <cell r="C712">
            <v>408</v>
          </cell>
          <cell r="D712">
            <v>4916</v>
          </cell>
          <cell r="E712" t="str">
            <v>Yes</v>
          </cell>
          <cell r="F712" t="str">
            <v>AWS - Alameda County</v>
          </cell>
          <cell r="G712" t="str">
            <v>BU-262</v>
          </cell>
          <cell r="H712" t="str">
            <v>ALAMEDA HAULING</v>
          </cell>
          <cell r="I712" t="str">
            <v>BAYAREA</v>
          </cell>
          <cell r="J712" t="str">
            <v>BAY AREA DISTRICT</v>
          </cell>
          <cell r="K712" t="str">
            <v>WEST</v>
          </cell>
          <cell r="L712" t="str">
            <v>WEST REGION</v>
          </cell>
        </row>
        <row r="713">
          <cell r="A713">
            <v>917</v>
          </cell>
          <cell r="B713" t="str">
            <v>917-10-A-CA-C1O-050</v>
          </cell>
          <cell r="C713">
            <v>409</v>
          </cell>
          <cell r="D713">
            <v>4917</v>
          </cell>
          <cell r="E713" t="str">
            <v>Yes</v>
          </cell>
          <cell r="F713" t="str">
            <v>AWS - Fresno</v>
          </cell>
          <cell r="G713" t="str">
            <v>BU-248</v>
          </cell>
          <cell r="H713" t="str">
            <v>FRESNO</v>
          </cell>
          <cell r="I713" t="str">
            <v>CCALIF</v>
          </cell>
          <cell r="J713" t="str">
            <v>CENTRAL CALIFORNIA DISTRICT</v>
          </cell>
          <cell r="K713" t="str">
            <v>WEST</v>
          </cell>
          <cell r="L713" t="str">
            <v>WEST REGION</v>
          </cell>
        </row>
        <row r="714">
          <cell r="A714">
            <v>922</v>
          </cell>
          <cell r="B714" t="str">
            <v>922-10-A-CA-3PO-050</v>
          </cell>
          <cell r="C714">
            <v>410</v>
          </cell>
          <cell r="D714">
            <v>4922</v>
          </cell>
          <cell r="E714" t="str">
            <v>Yes</v>
          </cell>
          <cell r="F714" t="str">
            <v>AWS - Sacramento</v>
          </cell>
          <cell r="G714" t="str">
            <v>BU-252</v>
          </cell>
          <cell r="H714" t="str">
            <v>SACRAMENTO</v>
          </cell>
          <cell r="I714" t="str">
            <v>CCALIF</v>
          </cell>
          <cell r="J714" t="str">
            <v>CENTRAL CALIFORNIA DISTRICT</v>
          </cell>
          <cell r="K714" t="str">
            <v>WEST</v>
          </cell>
          <cell r="L714" t="str">
            <v>WEST REGION</v>
          </cell>
        </row>
        <row r="715">
          <cell r="A715">
            <v>923</v>
          </cell>
          <cell r="B715" t="str">
            <v>923-10-A-MN-C1O-050</v>
          </cell>
          <cell r="C715">
            <v>411</v>
          </cell>
          <cell r="D715">
            <v>4923</v>
          </cell>
          <cell r="E715" t="str">
            <v>Yes</v>
          </cell>
          <cell r="F715" t="str">
            <v>AWS - Inver Grove Heights</v>
          </cell>
          <cell r="G715" t="str">
            <v>BU-047</v>
          </cell>
          <cell r="H715" t="str">
            <v>ST. PAUL</v>
          </cell>
          <cell r="I715" t="str">
            <v>MINNESOTA</v>
          </cell>
          <cell r="J715" t="str">
            <v>MINNESOTA DISTRICT</v>
          </cell>
          <cell r="K715" t="str">
            <v>MIDWEST</v>
          </cell>
          <cell r="L715" t="str">
            <v>MIDWEST REGION</v>
          </cell>
        </row>
        <row r="716">
          <cell r="A716">
            <v>924</v>
          </cell>
          <cell r="B716" t="str">
            <v>924-10-A-IN-8WO-050</v>
          </cell>
          <cell r="C716">
            <v>412</v>
          </cell>
          <cell r="D716">
            <v>4924</v>
          </cell>
          <cell r="E716" t="str">
            <v>Yes</v>
          </cell>
          <cell r="F716" t="str">
            <v>AWS - Evansville</v>
          </cell>
          <cell r="G716" t="str">
            <v>BU-105</v>
          </cell>
          <cell r="H716" t="str">
            <v>EVANSVILLE</v>
          </cell>
          <cell r="I716" t="str">
            <v>KENTUCKYTN</v>
          </cell>
          <cell r="J716" t="str">
            <v>KENTUCKY-TENNESSEE DISTRICT</v>
          </cell>
          <cell r="K716" t="str">
            <v>MIDWEST</v>
          </cell>
          <cell r="L716" t="str">
            <v>MIDWEST REGION</v>
          </cell>
        </row>
        <row r="717">
          <cell r="A717">
            <v>925</v>
          </cell>
          <cell r="B717" t="str">
            <v>925-10-A-CA-3PO-050</v>
          </cell>
          <cell r="C717">
            <v>413</v>
          </cell>
          <cell r="D717">
            <v>4925</v>
          </cell>
          <cell r="E717" t="str">
            <v>Yes</v>
          </cell>
          <cell r="F717" t="str">
            <v>AWS - San Mateo County</v>
          </cell>
          <cell r="G717" t="str">
            <v>BU-013</v>
          </cell>
          <cell r="H717" t="str">
            <v>SAN MATEO HAULING</v>
          </cell>
          <cell r="I717" t="str">
            <v>BAYAREA</v>
          </cell>
          <cell r="J717" t="str">
            <v>BAY AREA DISTRICT</v>
          </cell>
          <cell r="K717" t="str">
            <v>WEST</v>
          </cell>
          <cell r="L717" t="str">
            <v>WEST REGION</v>
          </cell>
        </row>
        <row r="718">
          <cell r="A718">
            <v>928</v>
          </cell>
          <cell r="B718" t="str">
            <v>928-10-A-IL-C1O-050</v>
          </cell>
          <cell r="C718">
            <v>415</v>
          </cell>
          <cell r="D718">
            <v>4928</v>
          </cell>
          <cell r="E718" t="str">
            <v>Yes</v>
          </cell>
          <cell r="F718" t="str">
            <v>AWS - Quincy</v>
          </cell>
          <cell r="G718" t="str">
            <v>BU-031</v>
          </cell>
          <cell r="H718" t="str">
            <v>QUINCY</v>
          </cell>
          <cell r="I718" t="str">
            <v>WILLINOIS</v>
          </cell>
          <cell r="J718" t="str">
            <v>WESTERN ILLINOIS DISTRICT</v>
          </cell>
          <cell r="K718" t="str">
            <v>MIDWEST</v>
          </cell>
          <cell r="L718" t="str">
            <v>MIDWEST REGION</v>
          </cell>
        </row>
        <row r="719">
          <cell r="A719">
            <v>930</v>
          </cell>
          <cell r="B719" t="str">
            <v>930-10-A-WI-C1O-050</v>
          </cell>
          <cell r="C719">
            <v>417</v>
          </cell>
          <cell r="D719">
            <v>4930</v>
          </cell>
          <cell r="E719" t="str">
            <v>Yes</v>
          </cell>
          <cell r="F719" t="str">
            <v>AWS - Wisconsin</v>
          </cell>
          <cell r="G719" t="str">
            <v>BU-046</v>
          </cell>
          <cell r="H719" t="str">
            <v>RICE LAKE</v>
          </cell>
          <cell r="I719" t="str">
            <v>MINNESOTA</v>
          </cell>
          <cell r="J719" t="str">
            <v>MINNESOTA DISTRICT</v>
          </cell>
          <cell r="K719" t="str">
            <v>MIDWEST</v>
          </cell>
          <cell r="L719" t="str">
            <v>MIDWEST REGION</v>
          </cell>
        </row>
        <row r="720">
          <cell r="A720">
            <v>933</v>
          </cell>
          <cell r="B720" t="str">
            <v>933-10-A-IL-C1O-050</v>
          </cell>
          <cell r="C720">
            <v>418</v>
          </cell>
          <cell r="D720">
            <v>4933</v>
          </cell>
          <cell r="E720" t="str">
            <v>Yes</v>
          </cell>
          <cell r="F720" t="str">
            <v>AWS - Elgin</v>
          </cell>
          <cell r="G720" t="str">
            <v>BU-037</v>
          </cell>
          <cell r="H720" t="str">
            <v>ELGIN</v>
          </cell>
          <cell r="I720" t="str">
            <v>CHICAGO</v>
          </cell>
          <cell r="J720" t="str">
            <v>CHICAGO DISTRICT</v>
          </cell>
          <cell r="K720" t="str">
            <v>MIDWEST</v>
          </cell>
          <cell r="L720" t="str">
            <v>MIDWEST REGION</v>
          </cell>
        </row>
        <row r="721">
          <cell r="A721">
            <v>936</v>
          </cell>
          <cell r="B721" t="str">
            <v>936-10-A-IL-E3O-050</v>
          </cell>
          <cell r="C721">
            <v>419</v>
          </cell>
          <cell r="D721">
            <v>4936</v>
          </cell>
          <cell r="F721" t="str">
            <v>Sexton-Congress Development</v>
          </cell>
          <cell r="G721" t="str">
            <v>BU-937</v>
          </cell>
          <cell r="H721" t="str">
            <v>NON-OP CHICAGO SUBURBAN</v>
          </cell>
          <cell r="I721" t="str">
            <v>CHICAGO</v>
          </cell>
          <cell r="J721" t="str">
            <v>CHICAGO DISTRICT</v>
          </cell>
          <cell r="K721" t="str">
            <v>MIDWEST</v>
          </cell>
          <cell r="L721" t="str">
            <v>MIDWEST REGION</v>
          </cell>
        </row>
        <row r="722">
          <cell r="A722">
            <v>939</v>
          </cell>
          <cell r="B722" t="str">
            <v>939-10-A-NC-9BO-050</v>
          </cell>
          <cell r="C722">
            <v>420</v>
          </cell>
          <cell r="D722">
            <v>4939</v>
          </cell>
          <cell r="E722" t="str">
            <v>Yes</v>
          </cell>
          <cell r="F722" t="str">
            <v>AWS - Raleigh</v>
          </cell>
          <cell r="G722" t="str">
            <v>BU-157</v>
          </cell>
          <cell r="H722" t="str">
            <v>RALEIGH / DURHAM</v>
          </cell>
          <cell r="I722" t="str">
            <v>CAROLINAS</v>
          </cell>
          <cell r="J722" t="str">
            <v>CAROLINAS DISTRICT</v>
          </cell>
          <cell r="K722" t="str">
            <v>EAST</v>
          </cell>
          <cell r="L722" t="str">
            <v>EAST REGION</v>
          </cell>
        </row>
        <row r="723">
          <cell r="A723">
            <v>954</v>
          </cell>
          <cell r="B723" t="str">
            <v>954-10-A-MA-8OO-050</v>
          </cell>
          <cell r="C723">
            <v>422</v>
          </cell>
          <cell r="D723">
            <v>4954</v>
          </cell>
          <cell r="E723" t="str">
            <v>Yes</v>
          </cell>
          <cell r="F723" t="str">
            <v>AWS - Auburn</v>
          </cell>
          <cell r="G723" t="str">
            <v>BU-127</v>
          </cell>
          <cell r="H723" t="str">
            <v>SPRINGFIELD MA</v>
          </cell>
          <cell r="I723" t="str">
            <v>NEWENG</v>
          </cell>
          <cell r="J723" t="str">
            <v>NEW ENGLAND DISTRICT</v>
          </cell>
          <cell r="K723" t="str">
            <v>EAST</v>
          </cell>
          <cell r="L723" t="str">
            <v>EAST REGION</v>
          </cell>
        </row>
        <row r="724">
          <cell r="A724">
            <v>955</v>
          </cell>
          <cell r="B724" t="str">
            <v>955-10-A-MA-8OO-050</v>
          </cell>
          <cell r="C724">
            <v>423</v>
          </cell>
          <cell r="D724">
            <v>4955</v>
          </cell>
          <cell r="E724" t="str">
            <v>Yes</v>
          </cell>
          <cell r="F724" t="str">
            <v>AWS - Pittsfield</v>
          </cell>
          <cell r="G724" t="str">
            <v>BU-150</v>
          </cell>
          <cell r="H724" t="str">
            <v>ALBANY</v>
          </cell>
          <cell r="I724" t="str">
            <v>NEW YORK</v>
          </cell>
          <cell r="J724" t="str">
            <v>NEW YORK DISTRICT</v>
          </cell>
          <cell r="K724" t="str">
            <v>EAST</v>
          </cell>
          <cell r="L724" t="str">
            <v>EAST REGION</v>
          </cell>
        </row>
        <row r="725">
          <cell r="A725">
            <v>956</v>
          </cell>
          <cell r="B725" t="str">
            <v>956-10-A-MA-8OO-050</v>
          </cell>
          <cell r="C725">
            <v>424</v>
          </cell>
          <cell r="D725">
            <v>4956</v>
          </cell>
          <cell r="E725" t="str">
            <v>Yes</v>
          </cell>
          <cell r="F725" t="str">
            <v>Springfield</v>
          </cell>
          <cell r="G725" t="str">
            <v>BU-127</v>
          </cell>
          <cell r="H725" t="str">
            <v>SPRINGFIELD MA</v>
          </cell>
          <cell r="I725" t="str">
            <v>NEWENG</v>
          </cell>
          <cell r="J725" t="str">
            <v>NEW ENGLAND DISTRICT</v>
          </cell>
          <cell r="K725" t="str">
            <v>EAST</v>
          </cell>
          <cell r="L725" t="str">
            <v>EAST REGION</v>
          </cell>
        </row>
        <row r="726">
          <cell r="A726">
            <v>957</v>
          </cell>
          <cell r="B726" t="str">
            <v>957-10-A-VA-9BO-050</v>
          </cell>
          <cell r="C726">
            <v>425</v>
          </cell>
          <cell r="D726">
            <v>4957</v>
          </cell>
          <cell r="E726" t="str">
            <v>Yes</v>
          </cell>
          <cell r="F726" t="str">
            <v>AWS - Williamsburg-Yorktown</v>
          </cell>
          <cell r="G726" t="str">
            <v>BU-131</v>
          </cell>
          <cell r="H726" t="str">
            <v>SE VIRGINIA HAULING &amp; T/S</v>
          </cell>
          <cell r="I726" t="str">
            <v>VIRGINIA</v>
          </cell>
          <cell r="J726" t="str">
            <v>VIRGINIA DISTRICT</v>
          </cell>
          <cell r="K726" t="str">
            <v>EAST</v>
          </cell>
          <cell r="L726" t="str">
            <v>EAST REGION</v>
          </cell>
        </row>
        <row r="727">
          <cell r="A727">
            <v>959</v>
          </cell>
          <cell r="B727" t="str">
            <v>959-10-A-FL-C1O-050</v>
          </cell>
          <cell r="C727">
            <v>427</v>
          </cell>
          <cell r="D727">
            <v>4959</v>
          </cell>
          <cell r="E727" t="str">
            <v>Yes</v>
          </cell>
          <cell r="F727" t="str">
            <v>AWS - Pensacola</v>
          </cell>
          <cell r="G727" t="str">
            <v>BU-200</v>
          </cell>
          <cell r="H727" t="str">
            <v>PENSACOLA</v>
          </cell>
          <cell r="I727" t="str">
            <v>GULFCOAST</v>
          </cell>
          <cell r="J727" t="str">
            <v>GULF COAST DISTRICT</v>
          </cell>
          <cell r="K727" t="str">
            <v>SOUTH</v>
          </cell>
          <cell r="L727" t="str">
            <v>SOUTH REGION</v>
          </cell>
        </row>
        <row r="728">
          <cell r="A728">
            <v>964</v>
          </cell>
          <cell r="B728" t="str">
            <v>964-10-A-NY-C1O-050</v>
          </cell>
          <cell r="C728">
            <v>429</v>
          </cell>
          <cell r="D728">
            <v>4964</v>
          </cell>
          <cell r="E728" t="str">
            <v>Yes</v>
          </cell>
          <cell r="F728" t="str">
            <v>AWS - Albany</v>
          </cell>
          <cell r="G728" t="str">
            <v>BU-150</v>
          </cell>
          <cell r="H728" t="str">
            <v>ALBANY</v>
          </cell>
          <cell r="I728" t="str">
            <v>NEW YORK</v>
          </cell>
          <cell r="J728" t="str">
            <v>NEW YORK DISTRICT</v>
          </cell>
          <cell r="K728" t="str">
            <v>EAST</v>
          </cell>
          <cell r="L728" t="str">
            <v>EAST REGION</v>
          </cell>
        </row>
        <row r="729">
          <cell r="A729">
            <v>965</v>
          </cell>
          <cell r="B729" t="str">
            <v>965-10-A-VA-9BO-050</v>
          </cell>
          <cell r="C729">
            <v>430</v>
          </cell>
          <cell r="D729">
            <v>4965</v>
          </cell>
          <cell r="E729" t="str">
            <v>Yes</v>
          </cell>
          <cell r="F729" t="str">
            <v>AWS - Richmond</v>
          </cell>
          <cell r="G729" t="str">
            <v>BU-125</v>
          </cell>
          <cell r="H729" t="str">
            <v>RICHMOND</v>
          </cell>
          <cell r="I729" t="str">
            <v>VIRGINIA</v>
          </cell>
          <cell r="J729" t="str">
            <v>VIRGINIA DISTRICT</v>
          </cell>
          <cell r="K729" t="str">
            <v>EAST</v>
          </cell>
          <cell r="L729" t="str">
            <v>EAST REGION</v>
          </cell>
        </row>
        <row r="730">
          <cell r="A730">
            <v>971</v>
          </cell>
          <cell r="B730" t="str">
            <v>971-10-A-WV-C1O-050</v>
          </cell>
          <cell r="C730">
            <v>431</v>
          </cell>
          <cell r="D730">
            <v>4971</v>
          </cell>
          <cell r="E730" t="str">
            <v>Yes</v>
          </cell>
          <cell r="F730" t="str">
            <v>AWS - Huntington</v>
          </cell>
          <cell r="G730" t="str">
            <v>BU-212</v>
          </cell>
          <cell r="H730" t="str">
            <v>HUNTINGTON</v>
          </cell>
          <cell r="I730" t="str">
            <v>WPENN</v>
          </cell>
          <cell r="J730" t="str">
            <v>WESTERN PENNSYLVANIA DISTRICT</v>
          </cell>
          <cell r="K730" t="str">
            <v>EAST</v>
          </cell>
          <cell r="L730" t="str">
            <v>EAST REGION</v>
          </cell>
        </row>
        <row r="731">
          <cell r="A731">
            <v>972</v>
          </cell>
          <cell r="B731" t="str">
            <v>972-10-A-WV-C1O-050</v>
          </cell>
          <cell r="C731">
            <v>432</v>
          </cell>
          <cell r="D731">
            <v>4972</v>
          </cell>
          <cell r="E731" t="str">
            <v>Yes</v>
          </cell>
          <cell r="F731" t="str">
            <v>AWS - Fairmont</v>
          </cell>
          <cell r="G731" t="str">
            <v>BU-211</v>
          </cell>
          <cell r="H731" t="str">
            <v>NORTHERN W VIRGINIA</v>
          </cell>
          <cell r="I731" t="str">
            <v>WPENN</v>
          </cell>
          <cell r="J731" t="str">
            <v>WESTERN PENNSYLVANIA DISTRICT</v>
          </cell>
          <cell r="K731" t="str">
            <v>EAST</v>
          </cell>
          <cell r="L731" t="str">
            <v>EAST REGION</v>
          </cell>
        </row>
        <row r="732">
          <cell r="A732">
            <v>973</v>
          </cell>
          <cell r="B732" t="str">
            <v>973-10-A-VA-9BO-050</v>
          </cell>
          <cell r="C732">
            <v>433</v>
          </cell>
          <cell r="D732">
            <v>4973</v>
          </cell>
          <cell r="E732" t="str">
            <v>Yes</v>
          </cell>
          <cell r="F732" t="str">
            <v>AWS - Roanoke Valley</v>
          </cell>
          <cell r="G732" t="str">
            <v>BU-128</v>
          </cell>
          <cell r="H732" t="str">
            <v>SW VIRGINIA</v>
          </cell>
          <cell r="I732" t="str">
            <v>VIRGINIA</v>
          </cell>
          <cell r="J732" t="str">
            <v>VIRGINIA DISTRICT</v>
          </cell>
          <cell r="K732" t="str">
            <v>EAST</v>
          </cell>
          <cell r="L732" t="str">
            <v>EAST REGION</v>
          </cell>
        </row>
        <row r="733">
          <cell r="A733">
            <v>974</v>
          </cell>
          <cell r="B733" t="str">
            <v>974-10-A-VA-9BO-050</v>
          </cell>
          <cell r="C733">
            <v>434</v>
          </cell>
          <cell r="D733">
            <v>4974</v>
          </cell>
          <cell r="E733" t="str">
            <v>Yes</v>
          </cell>
          <cell r="F733" t="str">
            <v>AWS - Lynchburg</v>
          </cell>
          <cell r="G733" t="str">
            <v>BU-128</v>
          </cell>
          <cell r="H733" t="str">
            <v>SW VIRGINIA</v>
          </cell>
          <cell r="I733" t="str">
            <v>VIRGINIA</v>
          </cell>
          <cell r="J733" t="str">
            <v>VIRGINIA DISTRICT</v>
          </cell>
          <cell r="K733" t="str">
            <v>EAST</v>
          </cell>
          <cell r="L733" t="str">
            <v>EAST REGION</v>
          </cell>
        </row>
        <row r="734">
          <cell r="A734">
            <v>975</v>
          </cell>
          <cell r="B734" t="str">
            <v>975-10-A-LA-9BO-050</v>
          </cell>
          <cell r="C734">
            <v>435</v>
          </cell>
          <cell r="D734">
            <v>4975</v>
          </cell>
          <cell r="E734" t="str">
            <v>Yes</v>
          </cell>
          <cell r="F734" t="str">
            <v>AWS - Shreveport</v>
          </cell>
          <cell r="G734" t="str">
            <v>BU-281</v>
          </cell>
          <cell r="H734" t="str">
            <v>SHREVEPORT</v>
          </cell>
          <cell r="I734" t="str">
            <v>ETEXAS</v>
          </cell>
          <cell r="J734" t="str">
            <v>EAST TEXAS DISTRICT</v>
          </cell>
          <cell r="K734" t="str">
            <v>SOUTH</v>
          </cell>
          <cell r="L734" t="str">
            <v>SOUTH REGION</v>
          </cell>
        </row>
        <row r="735">
          <cell r="A735">
            <v>976</v>
          </cell>
          <cell r="B735" t="str">
            <v>976-10-A-VA-9BO-050</v>
          </cell>
          <cell r="C735">
            <v>436</v>
          </cell>
          <cell r="D735">
            <v>4976</v>
          </cell>
          <cell r="E735" t="str">
            <v>Yes</v>
          </cell>
          <cell r="F735" t="str">
            <v>AWS - Winchester</v>
          </cell>
          <cell r="G735" t="str">
            <v>BU-209</v>
          </cell>
          <cell r="H735" t="str">
            <v>NORTHERN VIRGINIA</v>
          </cell>
          <cell r="I735" t="str">
            <v>CHESAPEAKE</v>
          </cell>
          <cell r="J735" t="str">
            <v>CHESAPEAKE DISTRICT</v>
          </cell>
          <cell r="K735" t="str">
            <v>EAST</v>
          </cell>
          <cell r="L735" t="str">
            <v>EAST REGION</v>
          </cell>
        </row>
        <row r="736">
          <cell r="A736">
            <v>979</v>
          </cell>
          <cell r="B736" t="str">
            <v>979-10-A-AL-9BO-050</v>
          </cell>
          <cell r="C736">
            <v>437</v>
          </cell>
          <cell r="D736">
            <v>4979</v>
          </cell>
          <cell r="E736" t="str">
            <v>Yes</v>
          </cell>
          <cell r="F736" t="str">
            <v>AWS - Huntsville</v>
          </cell>
          <cell r="G736" t="str">
            <v>BU-005</v>
          </cell>
          <cell r="H736" t="str">
            <v>HUNTSVILLE</v>
          </cell>
          <cell r="I736" t="str">
            <v>GEORGIA</v>
          </cell>
          <cell r="J736" t="str">
            <v>GEORGIA DISTRICT</v>
          </cell>
          <cell r="K736" t="str">
            <v>SOUTH</v>
          </cell>
          <cell r="L736" t="str">
            <v>SOUTH REGION</v>
          </cell>
        </row>
        <row r="737">
          <cell r="A737">
            <v>983</v>
          </cell>
          <cell r="B737" t="str">
            <v>983-10-A-AL-9BO-050</v>
          </cell>
          <cell r="C737">
            <v>438</v>
          </cell>
          <cell r="D737">
            <v>4983</v>
          </cell>
          <cell r="E737" t="str">
            <v>Yes</v>
          </cell>
          <cell r="F737" t="str">
            <v>AWS - Montgomery</v>
          </cell>
          <cell r="G737" t="str">
            <v>BU-199</v>
          </cell>
          <cell r="H737" t="str">
            <v>SOUTH CENTRAL ALABAMA</v>
          </cell>
          <cell r="I737" t="str">
            <v>GULFCOAST</v>
          </cell>
          <cell r="J737" t="str">
            <v>GULF COAST DISTRICT</v>
          </cell>
          <cell r="K737" t="str">
            <v>SOUTH</v>
          </cell>
          <cell r="L737" t="str">
            <v>SOUTH REGION</v>
          </cell>
        </row>
        <row r="738">
          <cell r="A738">
            <v>986</v>
          </cell>
          <cell r="B738" t="str">
            <v>986-10-A-AL-9BO-050</v>
          </cell>
          <cell r="C738">
            <v>441</v>
          </cell>
          <cell r="D738">
            <v>4986</v>
          </cell>
          <cell r="E738" t="str">
            <v>Yes</v>
          </cell>
          <cell r="F738" t="str">
            <v>AWS - Mobile</v>
          </cell>
          <cell r="G738" t="str">
            <v>BU-198</v>
          </cell>
          <cell r="H738" t="str">
            <v>MOBILE</v>
          </cell>
          <cell r="I738" t="str">
            <v>GULFCOAST</v>
          </cell>
          <cell r="J738" t="str">
            <v>GULF COAST DISTRICT</v>
          </cell>
          <cell r="K738" t="str">
            <v>SOUTH</v>
          </cell>
          <cell r="L738" t="str">
            <v>SOUTH REGION</v>
          </cell>
        </row>
        <row r="739">
          <cell r="A739">
            <v>991</v>
          </cell>
          <cell r="B739" t="str">
            <v>991-10-A-MS-9BO-050</v>
          </cell>
          <cell r="C739">
            <v>442</v>
          </cell>
          <cell r="D739">
            <v>4991</v>
          </cell>
          <cell r="E739" t="str">
            <v>Yes</v>
          </cell>
          <cell r="F739" t="str">
            <v>AWS - Hattiesburg</v>
          </cell>
          <cell r="G739" t="str">
            <v>BU-008</v>
          </cell>
          <cell r="H739" t="str">
            <v>JACKSON</v>
          </cell>
          <cell r="I739" t="str">
            <v>MISSVALLEY</v>
          </cell>
          <cell r="J739" t="str">
            <v>MISSISSIPPI VALLEY DISTRICT</v>
          </cell>
          <cell r="K739" t="str">
            <v>SOUTH</v>
          </cell>
          <cell r="L739" t="str">
            <v>SOUTH REGION</v>
          </cell>
        </row>
        <row r="740">
          <cell r="A740">
            <v>993</v>
          </cell>
          <cell r="B740" t="str">
            <v>993-10-A-KY-9BO-050</v>
          </cell>
          <cell r="C740">
            <v>443</v>
          </cell>
          <cell r="D740">
            <v>4993</v>
          </cell>
          <cell r="E740" t="str">
            <v>Yes</v>
          </cell>
          <cell r="F740" t="str">
            <v>AWS - Lexington</v>
          </cell>
          <cell r="G740" t="str">
            <v>BU-137</v>
          </cell>
          <cell r="H740" t="str">
            <v>LEXINGTON / FRANKFURT</v>
          </cell>
          <cell r="I740" t="str">
            <v>KENTUCKYTN</v>
          </cell>
          <cell r="J740" t="str">
            <v>KENTUCKY-TENNESSEE DISTRICT</v>
          </cell>
          <cell r="K740" t="str">
            <v>MIDWEST</v>
          </cell>
          <cell r="L740" t="str">
            <v>MIDWEST REGION</v>
          </cell>
        </row>
        <row r="741">
          <cell r="A741">
            <v>994</v>
          </cell>
          <cell r="B741" t="str">
            <v>994-10-A-KY-9BO-050</v>
          </cell>
          <cell r="C741">
            <v>444</v>
          </cell>
          <cell r="D741">
            <v>4994</v>
          </cell>
          <cell r="E741" t="str">
            <v>Yes</v>
          </cell>
          <cell r="F741" t="str">
            <v>AWS - Frankfort</v>
          </cell>
          <cell r="G741" t="str">
            <v>BU-137</v>
          </cell>
          <cell r="H741" t="str">
            <v>LEXINGTON / FRANKFURT</v>
          </cell>
          <cell r="I741" t="str">
            <v>KENTUCKYTN</v>
          </cell>
          <cell r="J741" t="str">
            <v>KENTUCKY-TENNESSEE DISTRICT</v>
          </cell>
          <cell r="K741" t="str">
            <v>MIDWEST</v>
          </cell>
          <cell r="L741" t="str">
            <v>MIDWEST REGION</v>
          </cell>
        </row>
        <row r="742">
          <cell r="A742">
            <v>997</v>
          </cell>
          <cell r="B742" t="str">
            <v>997-10-A-TN-9BO-050</v>
          </cell>
          <cell r="C742">
            <v>446</v>
          </cell>
          <cell r="D742">
            <v>4997</v>
          </cell>
          <cell r="E742" t="str">
            <v>Yes</v>
          </cell>
          <cell r="F742" t="str">
            <v>AWS - Chattanooga</v>
          </cell>
          <cell r="G742" t="str">
            <v>BU-006</v>
          </cell>
          <cell r="H742" t="str">
            <v>CHATTANOOGA</v>
          </cell>
          <cell r="I742" t="str">
            <v>GEORGIA</v>
          </cell>
          <cell r="J742" t="str">
            <v>GEORGIA DISTRICT</v>
          </cell>
          <cell r="K742" t="str">
            <v>SOUTH</v>
          </cell>
          <cell r="L742" t="str">
            <v>SOUTH REGION</v>
          </cell>
        </row>
        <row r="743">
          <cell r="A743">
            <v>999</v>
          </cell>
          <cell r="B743" t="str">
            <v>999-10-A-GA-9BO-050</v>
          </cell>
          <cell r="C743">
            <v>447</v>
          </cell>
          <cell r="D743">
            <v>4999</v>
          </cell>
          <cell r="E743" t="str">
            <v>Yes</v>
          </cell>
          <cell r="F743" t="str">
            <v>AWS - Rome</v>
          </cell>
          <cell r="G743" t="str">
            <v>BU-006</v>
          </cell>
          <cell r="H743" t="str">
            <v>CHATTANOOGA</v>
          </cell>
          <cell r="I743" t="str">
            <v>GEORGIA</v>
          </cell>
          <cell r="J743" t="str">
            <v>GEORGIA DISTRICT</v>
          </cell>
          <cell r="K743" t="str">
            <v>SOUTH</v>
          </cell>
          <cell r="L743" t="str">
            <v>SOUTH REGION</v>
          </cell>
        </row>
        <row r="744">
          <cell r="A744" t="str">
            <v>D26</v>
          </cell>
          <cell r="B744" t="str">
            <v>D26-10-A-LA-6CO-050</v>
          </cell>
          <cell r="C744">
            <v>491</v>
          </cell>
          <cell r="D744">
            <v>5001</v>
          </cell>
          <cell r="F744" t="str">
            <v>ERCA-Calcasieu</v>
          </cell>
          <cell r="G744" t="str">
            <v>BU-221</v>
          </cell>
          <cell r="H744" t="str">
            <v>CECOS</v>
          </cell>
          <cell r="I744" t="str">
            <v>HOUSTON</v>
          </cell>
          <cell r="J744" t="str">
            <v>HOUSTON DISTRICT</v>
          </cell>
          <cell r="K744" t="str">
            <v>SOUTH</v>
          </cell>
          <cell r="L744" t="str">
            <v>SOUTH REGION</v>
          </cell>
        </row>
        <row r="745">
          <cell r="A745" t="str">
            <v>F01</v>
          </cell>
          <cell r="B745" t="str">
            <v>F01-10-A-MT-D3O-050</v>
          </cell>
          <cell r="C745">
            <v>559</v>
          </cell>
          <cell r="D745">
            <v>5002</v>
          </cell>
          <cell r="F745" t="str">
            <v>Missoula Landfill</v>
          </cell>
          <cell r="G745" t="str">
            <v>BU-112</v>
          </cell>
          <cell r="H745" t="str">
            <v>MONTANA</v>
          </cell>
          <cell r="I745" t="str">
            <v>ORIDMT</v>
          </cell>
          <cell r="J745" t="str">
            <v>OREGON-IDAHO-MONTANA DISTRICT</v>
          </cell>
          <cell r="K745" t="str">
            <v>WEST</v>
          </cell>
          <cell r="L745" t="str">
            <v>WEST REGION</v>
          </cell>
        </row>
        <row r="746">
          <cell r="A746" t="str">
            <v>F04</v>
          </cell>
          <cell r="B746" t="str">
            <v>F04-10-A-MI-3PO-050</v>
          </cell>
          <cell r="C746">
            <v>561</v>
          </cell>
          <cell r="D746">
            <v>5003</v>
          </cell>
          <cell r="F746" t="str">
            <v>Milford Road Landfill</v>
          </cell>
          <cell r="G746" t="str">
            <v>BU-940</v>
          </cell>
          <cell r="H746" t="str">
            <v>NON-OP EASTERN MICHIGAN</v>
          </cell>
          <cell r="I746" t="str">
            <v>MICHIGAN</v>
          </cell>
          <cell r="J746" t="str">
            <v>MICHIGAN DISTRICT</v>
          </cell>
          <cell r="K746" t="str">
            <v>MIDWEST</v>
          </cell>
          <cell r="L746" t="str">
            <v>MIDWEST REGION</v>
          </cell>
        </row>
        <row r="747">
          <cell r="A747" t="str">
            <v>F05</v>
          </cell>
          <cell r="B747" t="str">
            <v>F05-10-A-PA-3PO-050</v>
          </cell>
          <cell r="C747">
            <v>562</v>
          </cell>
          <cell r="D747">
            <v>5004</v>
          </cell>
          <cell r="F747" t="str">
            <v>Mon Valley Landfill</v>
          </cell>
          <cell r="G747" t="str">
            <v>BU-166</v>
          </cell>
          <cell r="H747" t="str">
            <v>PITTSBURGH</v>
          </cell>
          <cell r="I747" t="str">
            <v>WPENN</v>
          </cell>
          <cell r="J747" t="str">
            <v>WESTERN PENNSYLVANIA DISTRICT</v>
          </cell>
          <cell r="K747" t="str">
            <v>EAST</v>
          </cell>
          <cell r="L747" t="str">
            <v>EAST REGION</v>
          </cell>
        </row>
        <row r="748">
          <cell r="A748" t="str">
            <v>F06</v>
          </cell>
          <cell r="B748" t="str">
            <v>F06-10-A-TN-3PO-050</v>
          </cell>
          <cell r="C748">
            <v>563</v>
          </cell>
          <cell r="D748">
            <v>5005</v>
          </cell>
          <cell r="F748" t="str">
            <v>Twin Oaks Landfill</v>
          </cell>
          <cell r="G748" t="str">
            <v>BU-970</v>
          </cell>
          <cell r="H748" t="str">
            <v>NON-OP TENNESSEE</v>
          </cell>
          <cell r="I748" t="str">
            <v>KENTUCKYTN</v>
          </cell>
          <cell r="J748" t="str">
            <v>KENTUCKY-TENNESSEE DISTRICT</v>
          </cell>
          <cell r="K748" t="str">
            <v>MIDWEST</v>
          </cell>
          <cell r="L748" t="str">
            <v>MIDWEST REGION</v>
          </cell>
        </row>
        <row r="749">
          <cell r="A749" t="str">
            <v>F08</v>
          </cell>
          <cell r="B749" t="str">
            <v>F08-10-A-OH-5ZO-050</v>
          </cell>
          <cell r="C749">
            <v>564</v>
          </cell>
          <cell r="D749">
            <v>5006</v>
          </cell>
          <cell r="F749" t="str">
            <v>Lorian County Landfill</v>
          </cell>
          <cell r="G749" t="str">
            <v>BU-077</v>
          </cell>
          <cell r="H749" t="str">
            <v>ELYRIA</v>
          </cell>
          <cell r="I749" t="str">
            <v>OHIO</v>
          </cell>
          <cell r="J749" t="str">
            <v>OHIO DISTRICT</v>
          </cell>
          <cell r="K749" t="str">
            <v>EAST</v>
          </cell>
          <cell r="L749" t="str">
            <v>EAST REGION</v>
          </cell>
        </row>
        <row r="750">
          <cell r="A750" t="str">
            <v>F11</v>
          </cell>
          <cell r="B750" t="str">
            <v>F11-10-A-MI-E7O-050</v>
          </cell>
          <cell r="C750">
            <v>565</v>
          </cell>
          <cell r="D750">
            <v>5007</v>
          </cell>
          <cell r="F750" t="str">
            <v>C &amp; C Landfill</v>
          </cell>
          <cell r="G750" t="str">
            <v>BU-083</v>
          </cell>
          <cell r="H750" t="str">
            <v>KALAMAZOO</v>
          </cell>
          <cell r="I750" t="str">
            <v>MICHIGAN</v>
          </cell>
          <cell r="J750" t="str">
            <v>MICHIGAN DISTRICT</v>
          </cell>
          <cell r="K750" t="str">
            <v>MIDWEST</v>
          </cell>
          <cell r="L750" t="str">
            <v>MIDWEST REGION</v>
          </cell>
        </row>
        <row r="751">
          <cell r="A751" t="str">
            <v>F12</v>
          </cell>
          <cell r="B751" t="str">
            <v>F12-10-A-MO-8IO-050</v>
          </cell>
          <cell r="C751">
            <v>566</v>
          </cell>
          <cell r="D751">
            <v>5008</v>
          </cell>
          <cell r="F751" t="str">
            <v>Praireview Landfill</v>
          </cell>
          <cell r="G751" t="str">
            <v>BU-099</v>
          </cell>
          <cell r="H751" t="str">
            <v>SPRINGFIELD MO</v>
          </cell>
          <cell r="I751" t="str">
            <v>W MO/OK</v>
          </cell>
          <cell r="J751" t="str">
            <v>W MISSOURI/OKLAHOMA DISTRICT</v>
          </cell>
          <cell r="K751" t="str">
            <v>MIDWEST</v>
          </cell>
          <cell r="L751" t="str">
            <v>MIDWEST REGION</v>
          </cell>
        </row>
        <row r="752">
          <cell r="A752" t="str">
            <v>F27</v>
          </cell>
          <cell r="B752" t="str">
            <v>F27-10-A-KS-3PO-050</v>
          </cell>
          <cell r="C752">
            <v>568</v>
          </cell>
          <cell r="D752">
            <v>5009</v>
          </cell>
          <cell r="F752" t="str">
            <v>Finney Country Landfill</v>
          </cell>
          <cell r="G752" t="str">
            <v>BU-960</v>
          </cell>
          <cell r="H752" t="str">
            <v>NON-OP OKLAHOMA / WEST TEXAS</v>
          </cell>
          <cell r="I752" t="str">
            <v>W MO/OK</v>
          </cell>
          <cell r="J752" t="str">
            <v>W MISSOURI/OKLAHOMA DISTRICT</v>
          </cell>
          <cell r="K752" t="str">
            <v>MIDWEST</v>
          </cell>
          <cell r="L752" t="str">
            <v>MIDWEST REGION</v>
          </cell>
        </row>
        <row r="753">
          <cell r="A753" t="str">
            <v>F31</v>
          </cell>
          <cell r="B753" t="str">
            <v>F31-10-A-NC-3PO-050</v>
          </cell>
          <cell r="C753">
            <v>571</v>
          </cell>
          <cell r="D753">
            <v>5010</v>
          </cell>
          <cell r="F753" t="str">
            <v>CMS Landfill</v>
          </cell>
          <cell r="G753" t="str">
            <v>BU-156</v>
          </cell>
          <cell r="H753" t="str">
            <v>CHARLOTTE POST COLLECTION</v>
          </cell>
          <cell r="I753" t="str">
            <v>CAROLINAS</v>
          </cell>
          <cell r="J753" t="str">
            <v>CAROLINAS DISTRICT</v>
          </cell>
          <cell r="K753" t="str">
            <v>EAST</v>
          </cell>
          <cell r="L753" t="str">
            <v>EAST REGION</v>
          </cell>
        </row>
        <row r="754">
          <cell r="A754" t="str">
            <v>F55</v>
          </cell>
          <cell r="B754" t="str">
            <v>F55-10-A-WI-3PO-050</v>
          </cell>
          <cell r="C754">
            <v>593</v>
          </cell>
          <cell r="D754">
            <v>5011</v>
          </cell>
          <cell r="F754" t="str">
            <v>Lake Area 2054 LF (closed)</v>
          </cell>
          <cell r="G754" t="str">
            <v>BU-948</v>
          </cell>
          <cell r="H754" t="str">
            <v>NON-OP MINNESOTA</v>
          </cell>
          <cell r="I754" t="str">
            <v>MINNESOTA</v>
          </cell>
          <cell r="J754" t="str">
            <v>MINNESOTA DISTRICT</v>
          </cell>
          <cell r="K754" t="str">
            <v>MIDWEST</v>
          </cell>
          <cell r="L754" t="str">
            <v>MIDWEST REGION</v>
          </cell>
        </row>
        <row r="755">
          <cell r="A755" t="str">
            <v>F56</v>
          </cell>
          <cell r="B755" t="str">
            <v>F56-10-A-WI-3PO-050</v>
          </cell>
          <cell r="C755">
            <v>594</v>
          </cell>
          <cell r="D755">
            <v>5012</v>
          </cell>
          <cell r="F755" t="str">
            <v>Lake Area South Expansion</v>
          </cell>
          <cell r="G755" t="str">
            <v>BU-948</v>
          </cell>
          <cell r="H755" t="str">
            <v>NON-OP MINNESOTA</v>
          </cell>
          <cell r="I755" t="str">
            <v>MINNESOTA</v>
          </cell>
          <cell r="J755" t="str">
            <v>MINNESOTA DISTRICT</v>
          </cell>
          <cell r="K755" t="str">
            <v>MIDWEST</v>
          </cell>
          <cell r="L755" t="str">
            <v>MIDWEST REGION</v>
          </cell>
        </row>
        <row r="756">
          <cell r="A756" t="str">
            <v>F63</v>
          </cell>
          <cell r="B756" t="str">
            <v>F63-10-A-TX-3PO-050</v>
          </cell>
          <cell r="C756">
            <v>601</v>
          </cell>
          <cell r="D756">
            <v>5013</v>
          </cell>
          <cell r="F756" t="str">
            <v>Galveston County Landfill</v>
          </cell>
          <cell r="G756" t="str">
            <v>BU-944</v>
          </cell>
          <cell r="H756" t="str">
            <v>NON-OP HOUSTON</v>
          </cell>
          <cell r="I756" t="str">
            <v>HOUSTON</v>
          </cell>
          <cell r="J756" t="str">
            <v>HOUSTON DISTRICT</v>
          </cell>
          <cell r="K756" t="str">
            <v>SOUTH</v>
          </cell>
          <cell r="L756" t="str">
            <v>SOUTH REGION</v>
          </cell>
        </row>
        <row r="757">
          <cell r="A757" t="str">
            <v>G01</v>
          </cell>
          <cell r="B757" t="str">
            <v>G01-10-A-CA-3PO-050</v>
          </cell>
          <cell r="C757">
            <v>623</v>
          </cell>
          <cell r="D757">
            <v>5014</v>
          </cell>
          <cell r="F757" t="str">
            <v>Azusa Gas Systems</v>
          </cell>
          <cell r="G757" t="str">
            <v>BU-264</v>
          </cell>
          <cell r="H757" t="str">
            <v>SUNSHINE CANYON LANDFILL</v>
          </cell>
          <cell r="I757" t="str">
            <v>LOSANGELES</v>
          </cell>
          <cell r="J757" t="str">
            <v>LOS ANGELES DISTRICT</v>
          </cell>
          <cell r="K757" t="str">
            <v>WEST</v>
          </cell>
          <cell r="L757" t="str">
            <v>WEST REGION</v>
          </cell>
        </row>
        <row r="758">
          <cell r="A758" t="str">
            <v>K01</v>
          </cell>
          <cell r="B758" t="str">
            <v>K01-10-A-MA-5TO-050</v>
          </cell>
          <cell r="C758">
            <v>727</v>
          </cell>
          <cell r="D758">
            <v>5015</v>
          </cell>
          <cell r="F758" t="str">
            <v>AW  Randolph Landfill</v>
          </cell>
          <cell r="G758" t="str">
            <v>BU-954</v>
          </cell>
          <cell r="H758" t="str">
            <v>NON-OP NEW ENGLAND</v>
          </cell>
          <cell r="I758" t="str">
            <v>NEWENG</v>
          </cell>
          <cell r="J758" t="str">
            <v>NEW ENGLAND DISTRICT</v>
          </cell>
          <cell r="K758" t="str">
            <v>EAST</v>
          </cell>
          <cell r="L758" t="str">
            <v>EAST REGION</v>
          </cell>
        </row>
        <row r="759">
          <cell r="A759" t="str">
            <v>K02</v>
          </cell>
          <cell r="B759" t="str">
            <v>K02-10-A-MA-3PO-050</v>
          </cell>
          <cell r="C759">
            <v>728</v>
          </cell>
          <cell r="D759">
            <v>5016</v>
          </cell>
          <cell r="F759" t="str">
            <v>AW -E Bridgewater Landfill</v>
          </cell>
          <cell r="G759" t="str">
            <v>BU-954</v>
          </cell>
          <cell r="H759" t="str">
            <v>NON-OP NEW ENGLAND</v>
          </cell>
          <cell r="I759" t="str">
            <v>NEWENG</v>
          </cell>
          <cell r="J759" t="str">
            <v>NEW ENGLAND DISTRICT</v>
          </cell>
          <cell r="K759" t="str">
            <v>EAST</v>
          </cell>
          <cell r="L759" t="str">
            <v>EAST REGION</v>
          </cell>
        </row>
        <row r="760">
          <cell r="A760" t="str">
            <v>K03</v>
          </cell>
          <cell r="B760" t="str">
            <v>K03-10-A-MA-5TO-050</v>
          </cell>
          <cell r="C760">
            <v>729</v>
          </cell>
          <cell r="D760">
            <v>5017</v>
          </cell>
          <cell r="F760" t="str">
            <v>AW -Halifax Landfill</v>
          </cell>
          <cell r="G760" t="str">
            <v>BU-954</v>
          </cell>
          <cell r="H760" t="str">
            <v>NON-OP NEW ENGLAND</v>
          </cell>
          <cell r="I760" t="str">
            <v>NEWENG</v>
          </cell>
          <cell r="J760" t="str">
            <v>NEW ENGLAND DISTRICT</v>
          </cell>
          <cell r="K760" t="str">
            <v>EAST</v>
          </cell>
          <cell r="L760" t="str">
            <v>EAST REGION</v>
          </cell>
        </row>
        <row r="761">
          <cell r="A761" t="str">
            <v>K04</v>
          </cell>
          <cell r="B761" t="str">
            <v>K04-10-A-MA-5TO-050</v>
          </cell>
          <cell r="C761">
            <v>730</v>
          </cell>
          <cell r="D761">
            <v>5018</v>
          </cell>
          <cell r="F761" t="str">
            <v>AW -Chicopee Landfill</v>
          </cell>
          <cell r="G761" t="str">
            <v>BU-954</v>
          </cell>
          <cell r="H761" t="str">
            <v>NON-OP NEW ENGLAND</v>
          </cell>
          <cell r="I761" t="str">
            <v>NEWENG</v>
          </cell>
          <cell r="J761" t="str">
            <v>NEW ENGLAND DISTRICT</v>
          </cell>
          <cell r="K761" t="str">
            <v>EAST</v>
          </cell>
          <cell r="L761" t="str">
            <v>EAST REGION</v>
          </cell>
        </row>
        <row r="762">
          <cell r="A762" t="str">
            <v>K05</v>
          </cell>
          <cell r="B762" t="str">
            <v>K05-10-A-OH-5ZO-050</v>
          </cell>
          <cell r="C762">
            <v>731</v>
          </cell>
          <cell r="D762">
            <v>5019</v>
          </cell>
          <cell r="F762" t="str">
            <v>AW -Muskingham Landfill</v>
          </cell>
          <cell r="G762" t="str">
            <v>BU-956</v>
          </cell>
          <cell r="H762" t="str">
            <v>NON-OP NORTHERN OHIO</v>
          </cell>
          <cell r="I762" t="str">
            <v>OHIO</v>
          </cell>
          <cell r="J762" t="str">
            <v>OHIO DISTRICT</v>
          </cell>
          <cell r="K762" t="str">
            <v>EAST</v>
          </cell>
          <cell r="L762" t="str">
            <v>EAST REGION</v>
          </cell>
        </row>
        <row r="763">
          <cell r="A763" t="str">
            <v>K06</v>
          </cell>
          <cell r="B763" t="str">
            <v>K06-10-A-VA-3PO-050</v>
          </cell>
          <cell r="C763">
            <v>732</v>
          </cell>
          <cell r="D763">
            <v>5020</v>
          </cell>
          <cell r="F763" t="str">
            <v>AW -Richmond Landfill</v>
          </cell>
          <cell r="G763" t="str">
            <v>BU-972</v>
          </cell>
          <cell r="H763" t="str">
            <v>NON-OP VIRGINIA</v>
          </cell>
          <cell r="I763" t="str">
            <v>VIRGINIA</v>
          </cell>
          <cell r="J763" t="str">
            <v>VIRGINIA DISTRICT</v>
          </cell>
          <cell r="K763" t="str">
            <v>EAST</v>
          </cell>
          <cell r="L763" t="str">
            <v>EAST REGION</v>
          </cell>
        </row>
        <row r="764">
          <cell r="A764" t="str">
            <v>K07</v>
          </cell>
          <cell r="B764" t="str">
            <v>K07-10-A-MS-3PO-050</v>
          </cell>
          <cell r="C764">
            <v>733</v>
          </cell>
          <cell r="D764">
            <v>5021</v>
          </cell>
          <cell r="F764" t="str">
            <v>AW -Gulf Pines Landfill</v>
          </cell>
          <cell r="G764" t="str">
            <v>BU-942</v>
          </cell>
          <cell r="H764" t="str">
            <v>NON-OP GULF COAST</v>
          </cell>
          <cell r="I764" t="str">
            <v>GULFCOAST</v>
          </cell>
          <cell r="J764" t="str">
            <v>GULF COAST DISTRICT</v>
          </cell>
          <cell r="K764" t="str">
            <v>SOUTH</v>
          </cell>
          <cell r="L764" t="str">
            <v>SOUTH REGION</v>
          </cell>
        </row>
        <row r="765">
          <cell r="A765" t="str">
            <v>K08</v>
          </cell>
          <cell r="B765" t="str">
            <v>K08-10-A-TX-3PO-050</v>
          </cell>
          <cell r="C765">
            <v>734</v>
          </cell>
          <cell r="D765">
            <v>5022</v>
          </cell>
          <cell r="F765" t="str">
            <v>AW -Hutchins Landfill</v>
          </cell>
          <cell r="G765" t="str">
            <v>BU-982</v>
          </cell>
          <cell r="H765" t="str">
            <v>NON-OP DALLAS FORT WORTH</v>
          </cell>
          <cell r="I765" t="str">
            <v>DFW/WESTTX</v>
          </cell>
          <cell r="J765" t="str">
            <v>DFW/WEST TEXAS DISTIRCT</v>
          </cell>
          <cell r="K765" t="str">
            <v>SOUTH</v>
          </cell>
          <cell r="L765" t="str">
            <v>SOUTH REGION</v>
          </cell>
        </row>
        <row r="766">
          <cell r="A766" t="str">
            <v>K09</v>
          </cell>
          <cell r="B766" t="str">
            <v>K09-10-A-IL-3PO-050</v>
          </cell>
          <cell r="C766">
            <v>735</v>
          </cell>
          <cell r="D766">
            <v>5023</v>
          </cell>
          <cell r="F766" t="str">
            <v>AW -S Barrington Landfill</v>
          </cell>
          <cell r="G766" t="str">
            <v>BU-937</v>
          </cell>
          <cell r="H766" t="str">
            <v>NON-OP CHICAGO SUBURBAN</v>
          </cell>
          <cell r="I766" t="str">
            <v>CHICAGO</v>
          </cell>
          <cell r="J766" t="str">
            <v>CHICAGO DISTRICT</v>
          </cell>
          <cell r="K766" t="str">
            <v>MIDWEST</v>
          </cell>
          <cell r="L766" t="str">
            <v>MIDWEST REGION</v>
          </cell>
        </row>
        <row r="767">
          <cell r="A767" t="str">
            <v>K10</v>
          </cell>
          <cell r="B767" t="str">
            <v>K10-10-A-WI-3PO-050</v>
          </cell>
          <cell r="C767">
            <v>736</v>
          </cell>
          <cell r="D767">
            <v>5024</v>
          </cell>
          <cell r="F767" t="str">
            <v>AW -Troy Landfill</v>
          </cell>
          <cell r="G767" t="str">
            <v>BU-948</v>
          </cell>
          <cell r="H767" t="str">
            <v>NON-OP MINNESOTA</v>
          </cell>
          <cell r="I767" t="str">
            <v>MINNESOTA</v>
          </cell>
          <cell r="J767" t="str">
            <v>MINNESOTA DISTRICT</v>
          </cell>
          <cell r="K767" t="str">
            <v>MIDWEST</v>
          </cell>
          <cell r="L767" t="str">
            <v>MIDWEST REGION</v>
          </cell>
        </row>
        <row r="768">
          <cell r="A768" t="str">
            <v>K12</v>
          </cell>
          <cell r="B768" t="str">
            <v>K12-10-A-LA-6LO-050</v>
          </cell>
          <cell r="C768">
            <v>738</v>
          </cell>
          <cell r="D768">
            <v>5025</v>
          </cell>
          <cell r="F768" t="str">
            <v>AW -Siegen Lane Landfill</v>
          </cell>
          <cell r="G768" t="str">
            <v>BU-942</v>
          </cell>
          <cell r="H768" t="str">
            <v>NON-OP GULF COAST</v>
          </cell>
          <cell r="I768" t="str">
            <v>GULFCOAST</v>
          </cell>
          <cell r="J768" t="str">
            <v>GULF COAST DISTRICT</v>
          </cell>
          <cell r="K768" t="str">
            <v>SOUTH</v>
          </cell>
          <cell r="L768" t="str">
            <v>SOUTH REGION</v>
          </cell>
        </row>
        <row r="769">
          <cell r="A769" t="str">
            <v>K13</v>
          </cell>
          <cell r="B769" t="str">
            <v>K13-10-A-TX-6LO-050</v>
          </cell>
          <cell r="C769">
            <v>739</v>
          </cell>
          <cell r="D769">
            <v>5026</v>
          </cell>
          <cell r="F769" t="str">
            <v>AW -Laporte Landfill</v>
          </cell>
          <cell r="G769" t="str">
            <v>BU-944</v>
          </cell>
          <cell r="H769" t="str">
            <v>NON-OP HOUSTON</v>
          </cell>
          <cell r="I769" t="str">
            <v>HOUSTON</v>
          </cell>
          <cell r="J769" t="str">
            <v>HOUSTON DISTRICT</v>
          </cell>
          <cell r="K769" t="str">
            <v>SOUTH</v>
          </cell>
          <cell r="L769" t="str">
            <v>SOUTH REGION</v>
          </cell>
        </row>
        <row r="770">
          <cell r="A770" t="str">
            <v>K15</v>
          </cell>
          <cell r="B770" t="str">
            <v>K15-10-A-LA-6LO-050</v>
          </cell>
          <cell r="C770">
            <v>741</v>
          </cell>
          <cell r="D770">
            <v>5027</v>
          </cell>
          <cell r="F770" t="str">
            <v>AW -Carlyss Landfill</v>
          </cell>
          <cell r="G770" t="str">
            <v>BU-944</v>
          </cell>
          <cell r="H770" t="str">
            <v>NON-OP HOUSTON</v>
          </cell>
          <cell r="I770" t="str">
            <v>HOUSTON</v>
          </cell>
          <cell r="J770" t="str">
            <v>HOUSTON DISTRICT</v>
          </cell>
          <cell r="K770" t="str">
            <v>SOUTH</v>
          </cell>
          <cell r="L770" t="str">
            <v>SOUTH REGION</v>
          </cell>
        </row>
        <row r="771">
          <cell r="A771" t="str">
            <v>K16</v>
          </cell>
          <cell r="B771" t="str">
            <v>K16-10-A-OH-5ZO-050</v>
          </cell>
          <cell r="C771">
            <v>742</v>
          </cell>
          <cell r="D771">
            <v>5028</v>
          </cell>
          <cell r="F771" t="str">
            <v>AW -E Palestine Landfill</v>
          </cell>
          <cell r="G771" t="str">
            <v>BU-978</v>
          </cell>
          <cell r="H771" t="str">
            <v>NON-OP WESTERN PENNSYLVANIA</v>
          </cell>
          <cell r="I771" t="str">
            <v>WPENN</v>
          </cell>
          <cell r="J771" t="str">
            <v>WESTERN PENNSYLVANIA DISTRICT</v>
          </cell>
          <cell r="K771" t="str">
            <v>EAST</v>
          </cell>
          <cell r="L771" t="str">
            <v>EAST REGION</v>
          </cell>
        </row>
        <row r="772">
          <cell r="A772" t="str">
            <v>K17</v>
          </cell>
          <cell r="B772" t="str">
            <v>K17-10-A-NH-5TO-050</v>
          </cell>
          <cell r="C772">
            <v>743</v>
          </cell>
          <cell r="D772">
            <v>5029</v>
          </cell>
          <cell r="F772" t="str">
            <v>AW -Pelham Landfill</v>
          </cell>
          <cell r="G772" t="str">
            <v>BU-955</v>
          </cell>
          <cell r="H772" t="str">
            <v>NON-OP NEW JERSEY</v>
          </cell>
          <cell r="I772" t="str">
            <v>EPENN</v>
          </cell>
          <cell r="J772" t="str">
            <v>EASTERN PENNSYLVANIA DISTRICT</v>
          </cell>
          <cell r="K772" t="str">
            <v>EAST</v>
          </cell>
          <cell r="L772" t="str">
            <v>EAST REGION</v>
          </cell>
        </row>
        <row r="773">
          <cell r="A773" t="str">
            <v>K18</v>
          </cell>
          <cell r="B773" t="str">
            <v>K18-10-A-NJ-6LO-050</v>
          </cell>
          <cell r="C773">
            <v>744</v>
          </cell>
          <cell r="D773">
            <v>5030</v>
          </cell>
          <cell r="F773" t="str">
            <v>AW -Pedricktown Landfill</v>
          </cell>
          <cell r="G773" t="str">
            <v>BU-955</v>
          </cell>
          <cell r="H773" t="str">
            <v>NON-OP NEW JERSEY</v>
          </cell>
          <cell r="I773" t="str">
            <v>EPENN</v>
          </cell>
          <cell r="J773" t="str">
            <v>EASTERN PENNSYLVANIA DISTRICT</v>
          </cell>
          <cell r="K773" t="str">
            <v>EAST</v>
          </cell>
          <cell r="L773" t="str">
            <v>EAST REGION</v>
          </cell>
        </row>
        <row r="774">
          <cell r="A774" t="str">
            <v>K19</v>
          </cell>
          <cell r="B774" t="str">
            <v>K19-10-A-NY-3PO-050</v>
          </cell>
          <cell r="C774">
            <v>745</v>
          </cell>
          <cell r="D774">
            <v>5031</v>
          </cell>
          <cell r="F774" t="str">
            <v>AW -Niagara Landfill</v>
          </cell>
          <cell r="G774" t="str">
            <v>BU-136</v>
          </cell>
          <cell r="H774" t="str">
            <v>NON-OP BUFFALO</v>
          </cell>
          <cell r="I774" t="str">
            <v>WPENN</v>
          </cell>
          <cell r="J774" t="str">
            <v>WESTERN PENNSYLVANIA DISTRICT</v>
          </cell>
          <cell r="K774" t="str">
            <v>EAST</v>
          </cell>
          <cell r="L774" t="str">
            <v>EAST REGION</v>
          </cell>
        </row>
        <row r="775">
          <cell r="A775" t="str">
            <v>K20</v>
          </cell>
          <cell r="B775" t="str">
            <v>K20-10-A-NY-3PO-050</v>
          </cell>
          <cell r="C775">
            <v>746</v>
          </cell>
          <cell r="D775">
            <v>5032</v>
          </cell>
          <cell r="F775" t="str">
            <v>AW -Land Rec Landfill</v>
          </cell>
          <cell r="G775" t="str">
            <v>BU-136</v>
          </cell>
          <cell r="H775" t="str">
            <v>NON-OP BUFFALO</v>
          </cell>
          <cell r="I775" t="str">
            <v>WPENN</v>
          </cell>
          <cell r="J775" t="str">
            <v>WESTERN PENNSYLVANIA DISTRICT</v>
          </cell>
          <cell r="K775" t="str">
            <v>EAST</v>
          </cell>
          <cell r="L775" t="str">
            <v>EAST REGION</v>
          </cell>
        </row>
        <row r="776">
          <cell r="A776" t="str">
            <v>K21</v>
          </cell>
          <cell r="B776" t="str">
            <v>K21-10-A-NY-3PO-050</v>
          </cell>
          <cell r="C776">
            <v>747</v>
          </cell>
          <cell r="D776">
            <v>5033</v>
          </cell>
          <cell r="F776" t="str">
            <v>AW -Amsterdam Landfill</v>
          </cell>
          <cell r="G776" t="str">
            <v>BU-958</v>
          </cell>
          <cell r="H776" t="str">
            <v>NON-OP EASTERN NEWYORK</v>
          </cell>
          <cell r="I776" t="str">
            <v>NEW YORK</v>
          </cell>
          <cell r="J776" t="str">
            <v>NEW YORK DISTRICT</v>
          </cell>
          <cell r="K776" t="str">
            <v>EAST</v>
          </cell>
          <cell r="L776" t="str">
            <v>EAST REGION</v>
          </cell>
        </row>
        <row r="777">
          <cell r="A777" t="str">
            <v>K23</v>
          </cell>
          <cell r="B777" t="str">
            <v>K23-10-A-NJ-5NO-050</v>
          </cell>
          <cell r="C777">
            <v>749</v>
          </cell>
          <cell r="D777">
            <v>5034</v>
          </cell>
          <cell r="F777" t="str">
            <v>AW -Monroe Landfill</v>
          </cell>
          <cell r="G777" t="str">
            <v>BU-958</v>
          </cell>
          <cell r="H777" t="str">
            <v>NON-OP EASTERN NEWYORK</v>
          </cell>
          <cell r="I777" t="str">
            <v>NEW YORK</v>
          </cell>
          <cell r="J777" t="str">
            <v>NEW YORK DISTRICT</v>
          </cell>
          <cell r="K777" t="str">
            <v>EAST</v>
          </cell>
          <cell r="L777" t="str">
            <v>EAST REGION</v>
          </cell>
        </row>
        <row r="778">
          <cell r="A778" t="str">
            <v>K24</v>
          </cell>
          <cell r="B778" t="str">
            <v>K24-10-A-NJ-5NO-050</v>
          </cell>
          <cell r="C778">
            <v>750</v>
          </cell>
          <cell r="D778">
            <v>5035</v>
          </cell>
          <cell r="F778" t="str">
            <v>AW -S Brunswick Landfill</v>
          </cell>
          <cell r="G778" t="str">
            <v>BU-955</v>
          </cell>
          <cell r="H778" t="str">
            <v>NON-OP NEW JERSEY</v>
          </cell>
          <cell r="I778" t="str">
            <v>EPENN</v>
          </cell>
          <cell r="J778" t="str">
            <v>EASTERN PENNSYLVANIA DISTRICT</v>
          </cell>
          <cell r="K778" t="str">
            <v>EAST</v>
          </cell>
          <cell r="L778" t="str">
            <v>EAST REGION</v>
          </cell>
        </row>
        <row r="779">
          <cell r="A779" t="str">
            <v>K25</v>
          </cell>
          <cell r="B779" t="str">
            <v>K25-10-A-MD-3PO-050</v>
          </cell>
          <cell r="C779">
            <v>751</v>
          </cell>
          <cell r="D779">
            <v>5036</v>
          </cell>
          <cell r="F779" t="str">
            <v>AW -Norris Landfill</v>
          </cell>
          <cell r="G779" t="str">
            <v>BU-935</v>
          </cell>
          <cell r="H779" t="str">
            <v>NON-OP CHESAPEAKE</v>
          </cell>
          <cell r="I779" t="str">
            <v>CHESAPEAKE</v>
          </cell>
          <cell r="J779" t="str">
            <v>CHESAPEAKE DISTRICT</v>
          </cell>
          <cell r="K779" t="str">
            <v>EAST</v>
          </cell>
          <cell r="L779" t="str">
            <v>EAST REGION</v>
          </cell>
        </row>
        <row r="780">
          <cell r="A780" t="str">
            <v>K26</v>
          </cell>
          <cell r="B780" t="str">
            <v>K26-10-A-VA-3PO-050</v>
          </cell>
          <cell r="C780">
            <v>752</v>
          </cell>
          <cell r="D780">
            <v>5037</v>
          </cell>
          <cell r="F780" t="str">
            <v>AW -Telegraph Landfill</v>
          </cell>
          <cell r="G780" t="str">
            <v>BU-935</v>
          </cell>
          <cell r="H780" t="str">
            <v>NON-OP CHESAPEAKE</v>
          </cell>
          <cell r="I780" t="str">
            <v>CHESAPEAKE</v>
          </cell>
          <cell r="J780" t="str">
            <v>CHESAPEAKE DISTRICT</v>
          </cell>
          <cell r="K780" t="str">
            <v>EAST</v>
          </cell>
          <cell r="L780" t="str">
            <v>EAST REGION</v>
          </cell>
        </row>
        <row r="781">
          <cell r="A781" t="str">
            <v>K27</v>
          </cell>
          <cell r="B781" t="str">
            <v>K27-10-A-PA-3PO-050</v>
          </cell>
          <cell r="C781">
            <v>753</v>
          </cell>
          <cell r="D781">
            <v>5038</v>
          </cell>
          <cell r="F781" t="str">
            <v>AW -Forest Lawn Landfill</v>
          </cell>
          <cell r="G781" t="str">
            <v>BU-941</v>
          </cell>
          <cell r="H781" t="str">
            <v>NON-OP EASTERN PENNSYLVANIA</v>
          </cell>
          <cell r="I781" t="str">
            <v>EPENN</v>
          </cell>
          <cell r="J781" t="str">
            <v>EASTERN PENNSYLVANIA DISTRICT</v>
          </cell>
          <cell r="K781" t="str">
            <v>EAST</v>
          </cell>
          <cell r="L781" t="str">
            <v>EAST REGION</v>
          </cell>
        </row>
        <row r="782">
          <cell r="A782" t="str">
            <v>K28</v>
          </cell>
          <cell r="B782" t="str">
            <v>K28-10-A-MN-6HO-050</v>
          </cell>
          <cell r="C782">
            <v>754</v>
          </cell>
          <cell r="D782">
            <v>5039</v>
          </cell>
          <cell r="F782" t="str">
            <v>AW -Flying Cloud Landfill</v>
          </cell>
          <cell r="G782" t="str">
            <v>BU-948</v>
          </cell>
          <cell r="H782" t="str">
            <v>NON-OP MINNESOTA</v>
          </cell>
          <cell r="I782" t="str">
            <v>MINNESOTA</v>
          </cell>
          <cell r="J782" t="str">
            <v>MINNESOTA DISTRICT</v>
          </cell>
          <cell r="K782" t="str">
            <v>MIDWEST</v>
          </cell>
          <cell r="L782" t="str">
            <v>MIDWEST REGION</v>
          </cell>
        </row>
        <row r="783">
          <cell r="A783" t="str">
            <v>K29</v>
          </cell>
          <cell r="B783" t="str">
            <v>K29-10-A-MO-3PO-050</v>
          </cell>
          <cell r="C783">
            <v>755</v>
          </cell>
          <cell r="D783">
            <v>5040</v>
          </cell>
          <cell r="F783" t="str">
            <v>AW -Red Bird Landfill</v>
          </cell>
          <cell r="G783" t="str">
            <v>BU-969</v>
          </cell>
          <cell r="H783" t="str">
            <v>NON-OP ST. LOUIS</v>
          </cell>
          <cell r="I783" t="str">
            <v>STL METRO</v>
          </cell>
          <cell r="J783" t="str">
            <v>ST LOUIS METRO DISTRICT</v>
          </cell>
          <cell r="K783" t="str">
            <v>MIDWEST</v>
          </cell>
          <cell r="L783" t="str">
            <v>MIDWEST REGION</v>
          </cell>
        </row>
        <row r="784">
          <cell r="A784" t="str">
            <v>K30</v>
          </cell>
          <cell r="B784" t="str">
            <v>K30-10-A-MO-3PO-050</v>
          </cell>
          <cell r="C784">
            <v>756</v>
          </cell>
          <cell r="D784">
            <v>5041</v>
          </cell>
          <cell r="F784" t="str">
            <v>AW -Missouri City Landfill</v>
          </cell>
          <cell r="G784" t="str">
            <v>BU-960</v>
          </cell>
          <cell r="H784" t="str">
            <v>NON-OP OKLAHOMA / WEST TEXAS</v>
          </cell>
          <cell r="I784" t="str">
            <v>W MO/OK</v>
          </cell>
          <cell r="J784" t="str">
            <v>W MISSOURI/OKLAHOMA DISTRICT</v>
          </cell>
          <cell r="K784" t="str">
            <v>MIDWEST</v>
          </cell>
          <cell r="L784" t="str">
            <v>MIDWEST REGION</v>
          </cell>
        </row>
        <row r="785">
          <cell r="A785" t="str">
            <v>K31</v>
          </cell>
          <cell r="B785" t="str">
            <v>K31-10-A-OH-5ZO-050</v>
          </cell>
          <cell r="C785">
            <v>757</v>
          </cell>
          <cell r="D785">
            <v>5042</v>
          </cell>
          <cell r="F785" t="str">
            <v>AW -Lorain Co 1 Landfill</v>
          </cell>
          <cell r="G785" t="str">
            <v>BU-956</v>
          </cell>
          <cell r="H785" t="str">
            <v>NON-OP NORTHERN OHIO</v>
          </cell>
          <cell r="I785" t="str">
            <v>OHIO</v>
          </cell>
          <cell r="J785" t="str">
            <v>OHIO DISTRICT</v>
          </cell>
          <cell r="K785" t="str">
            <v>EAST</v>
          </cell>
          <cell r="L785" t="str">
            <v>EAST REGION</v>
          </cell>
        </row>
        <row r="786">
          <cell r="A786" t="str">
            <v>K32</v>
          </cell>
          <cell r="B786" t="str">
            <v>K32-10-A-IL-3PO-050</v>
          </cell>
          <cell r="C786">
            <v>758</v>
          </cell>
          <cell r="D786">
            <v>5043</v>
          </cell>
          <cell r="F786" t="str">
            <v>AW -N Chicago Landfill</v>
          </cell>
          <cell r="G786" t="str">
            <v>BU-937</v>
          </cell>
          <cell r="H786" t="str">
            <v>NON-OP CHICAGO SUBURBAN</v>
          </cell>
          <cell r="I786" t="str">
            <v>CHICAGO</v>
          </cell>
          <cell r="J786" t="str">
            <v>CHICAGO DISTRICT</v>
          </cell>
          <cell r="K786" t="str">
            <v>MIDWEST</v>
          </cell>
          <cell r="L786" t="str">
            <v>MIDWEST REGION</v>
          </cell>
        </row>
        <row r="787">
          <cell r="A787" t="str">
            <v>K33</v>
          </cell>
          <cell r="B787" t="str">
            <v>K33-10-A-OH-5ZO-050</v>
          </cell>
          <cell r="C787">
            <v>759</v>
          </cell>
          <cell r="D787">
            <v>5044</v>
          </cell>
          <cell r="F787" t="str">
            <v>AW -Ford Road Landfill</v>
          </cell>
          <cell r="G787" t="str">
            <v>BU-956</v>
          </cell>
          <cell r="H787" t="str">
            <v>NON-OP NORTHERN OHIO</v>
          </cell>
          <cell r="I787" t="str">
            <v>OHIO</v>
          </cell>
          <cell r="J787" t="str">
            <v>OHIO DISTRICT</v>
          </cell>
          <cell r="K787" t="str">
            <v>EAST</v>
          </cell>
          <cell r="L787" t="str">
            <v>EAST REGION</v>
          </cell>
        </row>
        <row r="788">
          <cell r="A788" t="str">
            <v>K34</v>
          </cell>
          <cell r="B788" t="str">
            <v>K34-10-A-OH-5ZO-050</v>
          </cell>
          <cell r="C788">
            <v>760</v>
          </cell>
          <cell r="D788">
            <v>5045</v>
          </cell>
          <cell r="F788" t="str">
            <v>AW -Duck Creek Landfill</v>
          </cell>
          <cell r="G788" t="str">
            <v>BU-978</v>
          </cell>
          <cell r="H788" t="str">
            <v>NON-OP WESTERN PENNSYLVANIA</v>
          </cell>
          <cell r="I788" t="str">
            <v>WPENN</v>
          </cell>
          <cell r="J788" t="str">
            <v>WESTERN PENNSYLVANIA DISTRICT</v>
          </cell>
          <cell r="K788" t="str">
            <v>EAST</v>
          </cell>
          <cell r="L788" t="str">
            <v>EAST REGION</v>
          </cell>
        </row>
        <row r="789">
          <cell r="A789" t="str">
            <v>K35</v>
          </cell>
          <cell r="B789" t="str">
            <v>K35-10-A-MO-3PO-050</v>
          </cell>
          <cell r="C789">
            <v>761</v>
          </cell>
          <cell r="D789">
            <v>5046</v>
          </cell>
          <cell r="F789" t="str">
            <v>AW -Plattco Landfill</v>
          </cell>
          <cell r="G789" t="str">
            <v>BU-960</v>
          </cell>
          <cell r="H789" t="str">
            <v>NON-OP OKLAHOMA / WEST TEXAS</v>
          </cell>
          <cell r="I789" t="str">
            <v>W MO/OK</v>
          </cell>
          <cell r="J789" t="str">
            <v>W MISSOURI/OKLAHOMA DISTRICT</v>
          </cell>
          <cell r="K789" t="str">
            <v>MIDWEST</v>
          </cell>
          <cell r="L789" t="str">
            <v>MIDWEST REGION</v>
          </cell>
        </row>
        <row r="790">
          <cell r="A790" t="str">
            <v>K36</v>
          </cell>
          <cell r="B790" t="str">
            <v>K36-10-A-LA-3PO-050</v>
          </cell>
          <cell r="C790">
            <v>762</v>
          </cell>
          <cell r="D790">
            <v>5047</v>
          </cell>
          <cell r="F790" t="str">
            <v>AW -E St Charles Landfill</v>
          </cell>
          <cell r="G790" t="str">
            <v>BU-942</v>
          </cell>
          <cell r="H790" t="str">
            <v>NON-OP GULF COAST</v>
          </cell>
          <cell r="I790" t="str">
            <v>GULFCOAST</v>
          </cell>
          <cell r="J790" t="str">
            <v>GULF COAST DISTRICT</v>
          </cell>
          <cell r="K790" t="str">
            <v>SOUTH</v>
          </cell>
          <cell r="L790" t="str">
            <v>SOUTH REGION</v>
          </cell>
        </row>
        <row r="791">
          <cell r="A791" t="str">
            <v>K37</v>
          </cell>
          <cell r="B791" t="str">
            <v>K37-10-A-SC-3PO-050</v>
          </cell>
          <cell r="C791">
            <v>763</v>
          </cell>
          <cell r="D791">
            <v>5048</v>
          </cell>
          <cell r="F791" t="str">
            <v>AW -Jedburg Landfill</v>
          </cell>
          <cell r="G791" t="str">
            <v>BU-952</v>
          </cell>
          <cell r="H791" t="str">
            <v>NON-OP NORTH CAROLINA</v>
          </cell>
          <cell r="I791" t="str">
            <v>CAROLINAS</v>
          </cell>
          <cell r="J791" t="str">
            <v>CAROLINAS DISTRICT</v>
          </cell>
          <cell r="K791" t="str">
            <v>EAST</v>
          </cell>
          <cell r="L791" t="str">
            <v>EAST REGION</v>
          </cell>
        </row>
        <row r="792">
          <cell r="A792" t="str">
            <v>K38</v>
          </cell>
          <cell r="B792" t="str">
            <v>K38-10-A-GA-3PO-050</v>
          </cell>
          <cell r="C792">
            <v>764</v>
          </cell>
          <cell r="D792">
            <v>5049</v>
          </cell>
          <cell r="F792" t="str">
            <v>AW -Watts Road Landfill</v>
          </cell>
          <cell r="G792" t="str">
            <v>BU-931</v>
          </cell>
          <cell r="H792" t="str">
            <v>NON-OP ATLANTA</v>
          </cell>
          <cell r="I792" t="str">
            <v>GEORGIA</v>
          </cell>
          <cell r="J792" t="str">
            <v>GEORGIA DISTRICT</v>
          </cell>
          <cell r="K792" t="str">
            <v>SOUTH</v>
          </cell>
          <cell r="L792" t="str">
            <v>SOUTH REGION</v>
          </cell>
        </row>
        <row r="793">
          <cell r="A793" t="str">
            <v>K39</v>
          </cell>
          <cell r="B793" t="str">
            <v>K39-10-A-LA-3PO-050</v>
          </cell>
          <cell r="C793">
            <v>765</v>
          </cell>
          <cell r="D793">
            <v>5050</v>
          </cell>
          <cell r="F793" t="str">
            <v>AW -W St Charles Landfill</v>
          </cell>
          <cell r="G793" t="str">
            <v>BU-942</v>
          </cell>
          <cell r="H793" t="str">
            <v>NON-OP GULF COAST</v>
          </cell>
          <cell r="I793" t="str">
            <v>GULFCOAST</v>
          </cell>
          <cell r="J793" t="str">
            <v>GULF COAST DISTRICT</v>
          </cell>
          <cell r="K793" t="str">
            <v>SOUTH</v>
          </cell>
          <cell r="L793" t="str">
            <v>SOUTH REGION</v>
          </cell>
        </row>
        <row r="794">
          <cell r="A794" t="str">
            <v>K40</v>
          </cell>
          <cell r="B794" t="str">
            <v>K40-10-A-LA-3PO-050</v>
          </cell>
          <cell r="C794">
            <v>766</v>
          </cell>
          <cell r="D794">
            <v>5051</v>
          </cell>
          <cell r="F794" t="str">
            <v>AW -White Oak Landfill</v>
          </cell>
          <cell r="G794" t="str">
            <v>BU-942</v>
          </cell>
          <cell r="H794" t="str">
            <v>NON-OP GULF COAST</v>
          </cell>
          <cell r="I794" t="str">
            <v>GULFCOAST</v>
          </cell>
          <cell r="J794" t="str">
            <v>GULF COAST DISTRICT</v>
          </cell>
          <cell r="K794" t="str">
            <v>SOUTH</v>
          </cell>
          <cell r="L794" t="str">
            <v>SOUTH REGION</v>
          </cell>
        </row>
        <row r="795">
          <cell r="A795" t="str">
            <v>K41</v>
          </cell>
          <cell r="B795" t="str">
            <v>K41-10-A-TX-3PO-050</v>
          </cell>
          <cell r="C795">
            <v>767</v>
          </cell>
          <cell r="D795">
            <v>5052</v>
          </cell>
          <cell r="F795" t="str">
            <v>AW -51st Street Landfill</v>
          </cell>
          <cell r="G795" t="str">
            <v>BU-960</v>
          </cell>
          <cell r="H795" t="str">
            <v>NON-OP OKLAHOMA / WEST TEXAS</v>
          </cell>
          <cell r="I795" t="str">
            <v>W MO/OK</v>
          </cell>
          <cell r="J795" t="str">
            <v>W MISSOURI/OKLAHOMA DISTRICT</v>
          </cell>
          <cell r="K795" t="str">
            <v>MIDWEST</v>
          </cell>
          <cell r="L795" t="str">
            <v>MIDWEST REGION</v>
          </cell>
        </row>
        <row r="796">
          <cell r="A796" t="str">
            <v>K42</v>
          </cell>
          <cell r="B796" t="str">
            <v>K42-10-A-CO-3PO-050</v>
          </cell>
          <cell r="C796">
            <v>768</v>
          </cell>
          <cell r="D796">
            <v>5053</v>
          </cell>
          <cell r="F796" t="str">
            <v>AW -Boulder Landfill</v>
          </cell>
          <cell r="G796" t="str">
            <v>BU-192</v>
          </cell>
          <cell r="H796" t="str">
            <v>NON-OP COLORADO</v>
          </cell>
          <cell r="I796" t="str">
            <v>MOUNTAIN</v>
          </cell>
          <cell r="J796" t="str">
            <v>MOUNTAIN DISTRICT</v>
          </cell>
          <cell r="K796" t="str">
            <v>WEST</v>
          </cell>
          <cell r="L796" t="str">
            <v>WEST REGION</v>
          </cell>
        </row>
        <row r="797">
          <cell r="A797" t="str">
            <v>K43</v>
          </cell>
          <cell r="B797" t="str">
            <v>K43-10-A-CA-3PO-050</v>
          </cell>
          <cell r="C797">
            <v>769</v>
          </cell>
          <cell r="D797">
            <v>5054</v>
          </cell>
          <cell r="F797" t="str">
            <v>AW -Chestnut Landfill</v>
          </cell>
          <cell r="G797" t="str">
            <v>BU-248</v>
          </cell>
          <cell r="H797" t="str">
            <v>FRESNO</v>
          </cell>
          <cell r="I797" t="str">
            <v>CCALIF</v>
          </cell>
          <cell r="J797" t="str">
            <v>CENTRAL CALIFORNIA DISTRICT</v>
          </cell>
          <cell r="K797" t="str">
            <v>WEST</v>
          </cell>
          <cell r="L797" t="str">
            <v>WEST REGION</v>
          </cell>
        </row>
        <row r="798">
          <cell r="A798" t="str">
            <v>K44</v>
          </cell>
          <cell r="B798" t="str">
            <v>K44-10-A-OK-3PO-050</v>
          </cell>
          <cell r="C798">
            <v>770</v>
          </cell>
          <cell r="D798">
            <v>5055</v>
          </cell>
          <cell r="F798" t="str">
            <v>AW -Fillsand Landfill</v>
          </cell>
          <cell r="G798" t="str">
            <v>BU-960</v>
          </cell>
          <cell r="H798" t="str">
            <v>NON-OP OKLAHOMA / WEST TEXAS</v>
          </cell>
          <cell r="I798" t="str">
            <v>W MO/OK</v>
          </cell>
          <cell r="J798" t="str">
            <v>W MISSOURI/OKLAHOMA DISTRICT</v>
          </cell>
          <cell r="K798" t="str">
            <v>MIDWEST</v>
          </cell>
          <cell r="L798" t="str">
            <v>MIDWEST REGION</v>
          </cell>
        </row>
        <row r="799">
          <cell r="A799" t="str">
            <v>K45</v>
          </cell>
          <cell r="B799" t="str">
            <v>K45-10-A-CO-3PO-050</v>
          </cell>
          <cell r="C799">
            <v>771</v>
          </cell>
          <cell r="D799">
            <v>5056</v>
          </cell>
          <cell r="F799" t="str">
            <v>AW -Jeffco 1 Landfill</v>
          </cell>
          <cell r="G799" t="str">
            <v>BU-192</v>
          </cell>
          <cell r="H799" t="str">
            <v>NON-OP COLORADO</v>
          </cell>
          <cell r="I799" t="str">
            <v>MOUNTAIN</v>
          </cell>
          <cell r="J799" t="str">
            <v>MOUNTAIN DISTRICT</v>
          </cell>
          <cell r="K799" t="str">
            <v>WEST</v>
          </cell>
          <cell r="L799" t="str">
            <v>WEST REGION</v>
          </cell>
        </row>
        <row r="800">
          <cell r="A800" t="str">
            <v>K46</v>
          </cell>
          <cell r="B800" t="str">
            <v>K46-10-A-OK-3PO-050</v>
          </cell>
          <cell r="C800">
            <v>772</v>
          </cell>
          <cell r="D800">
            <v>5057</v>
          </cell>
          <cell r="F800" t="str">
            <v>AW -Perkins Landfill</v>
          </cell>
          <cell r="G800" t="str">
            <v>BU-960</v>
          </cell>
          <cell r="H800" t="str">
            <v>NON-OP OKLAHOMA / WEST TEXAS</v>
          </cell>
          <cell r="I800" t="str">
            <v>W MO/OK</v>
          </cell>
          <cell r="J800" t="str">
            <v>W MISSOURI/OKLAHOMA DISTRICT</v>
          </cell>
          <cell r="K800" t="str">
            <v>MIDWEST</v>
          </cell>
          <cell r="L800" t="str">
            <v>MIDWEST REGION</v>
          </cell>
        </row>
        <row r="801">
          <cell r="A801" t="str">
            <v>K47</v>
          </cell>
          <cell r="B801" t="str">
            <v>K47-10-A-TX-3PO-050</v>
          </cell>
          <cell r="C801">
            <v>773</v>
          </cell>
          <cell r="D801">
            <v>5058</v>
          </cell>
          <cell r="F801" t="str">
            <v>AW -Pinn 1 Landfill</v>
          </cell>
          <cell r="G801" t="str">
            <v>BU-966</v>
          </cell>
          <cell r="H801" t="str">
            <v>NON-OP SOUTH CENTRAL TEXAS</v>
          </cell>
          <cell r="I801" t="str">
            <v>SCTEXAS</v>
          </cell>
          <cell r="J801" t="str">
            <v>SOUTH CENTRAL TEXAS DISTRICT</v>
          </cell>
          <cell r="K801" t="str">
            <v>SOUTH</v>
          </cell>
          <cell r="L801" t="str">
            <v>SOUTH REGION</v>
          </cell>
        </row>
        <row r="802">
          <cell r="A802" t="str">
            <v>K48</v>
          </cell>
          <cell r="B802" t="str">
            <v>K48-10-A-TX-3PO-050</v>
          </cell>
          <cell r="C802">
            <v>774</v>
          </cell>
          <cell r="D802">
            <v>5059</v>
          </cell>
          <cell r="F802" t="str">
            <v>AW -Pinn 2 Landfill</v>
          </cell>
          <cell r="G802" t="str">
            <v>BU-966</v>
          </cell>
          <cell r="H802" t="str">
            <v>NON-OP SOUTH CENTRAL TEXAS</v>
          </cell>
          <cell r="I802" t="str">
            <v>SCTEXAS</v>
          </cell>
          <cell r="J802" t="str">
            <v>SOUTH CENTRAL TEXAS DISTRICT</v>
          </cell>
          <cell r="K802" t="str">
            <v>SOUTH</v>
          </cell>
          <cell r="L802" t="str">
            <v>SOUTH REGION</v>
          </cell>
        </row>
        <row r="803">
          <cell r="A803" t="str">
            <v>K49</v>
          </cell>
          <cell r="B803" t="str">
            <v>K49-10-A-TX-3PO-050</v>
          </cell>
          <cell r="C803">
            <v>775</v>
          </cell>
          <cell r="D803">
            <v>5060</v>
          </cell>
          <cell r="F803" t="str">
            <v>AW -Quail Canyon Landfill</v>
          </cell>
          <cell r="G803" t="str">
            <v>BU-982</v>
          </cell>
          <cell r="H803" t="str">
            <v>NON-OP DALLAS FORT WORTH</v>
          </cell>
          <cell r="I803" t="str">
            <v>DFW/WESTTX</v>
          </cell>
          <cell r="J803" t="str">
            <v>DFW/WEST TEXAS DISTIRCT</v>
          </cell>
          <cell r="K803" t="str">
            <v>SOUTH</v>
          </cell>
          <cell r="L803" t="str">
            <v>SOUTH REGION</v>
          </cell>
        </row>
        <row r="804">
          <cell r="A804" t="str">
            <v>K50</v>
          </cell>
          <cell r="B804" t="str">
            <v>K50-10-A-TX-3PO-050</v>
          </cell>
          <cell r="C804">
            <v>776</v>
          </cell>
          <cell r="D804">
            <v>5061</v>
          </cell>
          <cell r="F804" t="str">
            <v>AW -Bridge City Landfill</v>
          </cell>
          <cell r="G804" t="str">
            <v>BU-944</v>
          </cell>
          <cell r="H804" t="str">
            <v>NON-OP HOUSTON</v>
          </cell>
          <cell r="I804" t="str">
            <v>HOUSTON</v>
          </cell>
          <cell r="J804" t="str">
            <v>HOUSTON DISTRICT</v>
          </cell>
          <cell r="K804" t="str">
            <v>SOUTH</v>
          </cell>
          <cell r="L804" t="str">
            <v>SOUTH REGION</v>
          </cell>
        </row>
        <row r="805">
          <cell r="A805" t="str">
            <v>K51</v>
          </cell>
          <cell r="B805" t="str">
            <v>K51-10-A-LA-3PO-050</v>
          </cell>
          <cell r="C805">
            <v>777</v>
          </cell>
          <cell r="D805">
            <v>5062</v>
          </cell>
          <cell r="F805" t="str">
            <v>AW -Hackberry Landfill</v>
          </cell>
          <cell r="G805" t="str">
            <v>BU-944</v>
          </cell>
          <cell r="H805" t="str">
            <v>NON-OP HOUSTON</v>
          </cell>
          <cell r="I805" t="str">
            <v>HOUSTON</v>
          </cell>
          <cell r="J805" t="str">
            <v>HOUSTON DISTRICT</v>
          </cell>
          <cell r="K805" t="str">
            <v>SOUTH</v>
          </cell>
          <cell r="L805" t="str">
            <v>SOUTH REGION</v>
          </cell>
        </row>
        <row r="806">
          <cell r="A806" t="str">
            <v>K52</v>
          </cell>
          <cell r="B806" t="str">
            <v>K52-10-A-LA-3PO-050</v>
          </cell>
          <cell r="C806">
            <v>778</v>
          </cell>
          <cell r="D806">
            <v>5063</v>
          </cell>
          <cell r="F806" t="str">
            <v>AW -Woodland Hills Landfill</v>
          </cell>
          <cell r="G806" t="str">
            <v>BU-944</v>
          </cell>
          <cell r="H806" t="str">
            <v>NON-OP HOUSTON</v>
          </cell>
          <cell r="I806" t="str">
            <v>HOUSTON</v>
          </cell>
          <cell r="J806" t="str">
            <v>HOUSTON DISTRICT</v>
          </cell>
          <cell r="K806" t="str">
            <v>SOUTH</v>
          </cell>
          <cell r="L806" t="str">
            <v>SOUTH REGION</v>
          </cell>
        </row>
        <row r="807">
          <cell r="A807" t="str">
            <v>K53</v>
          </cell>
          <cell r="B807" t="str">
            <v>K53-10-A-VA-3PO-050</v>
          </cell>
          <cell r="C807">
            <v>779</v>
          </cell>
          <cell r="D807">
            <v>5064</v>
          </cell>
          <cell r="F807" t="str">
            <v>AW -Berryville Landfill</v>
          </cell>
          <cell r="G807" t="str">
            <v>BU-935</v>
          </cell>
          <cell r="H807" t="str">
            <v>NON-OP CHESAPEAKE</v>
          </cell>
          <cell r="I807" t="str">
            <v>CHESAPEAKE</v>
          </cell>
          <cell r="J807" t="str">
            <v>CHESAPEAKE DISTRICT</v>
          </cell>
          <cell r="K807" t="str">
            <v>EAST</v>
          </cell>
          <cell r="L807" t="str">
            <v>EAST REGION</v>
          </cell>
        </row>
        <row r="808">
          <cell r="A808" t="str">
            <v>K55</v>
          </cell>
          <cell r="B808" t="str">
            <v>K55-10-A-MD-3PO-050</v>
          </cell>
          <cell r="C808">
            <v>781</v>
          </cell>
          <cell r="D808">
            <v>5065</v>
          </cell>
          <cell r="F808" t="str">
            <v>AW -Quarantine Landfill</v>
          </cell>
          <cell r="G808" t="str">
            <v>BU-935</v>
          </cell>
          <cell r="H808" t="str">
            <v>NON-OP CHESAPEAKE</v>
          </cell>
          <cell r="I808" t="str">
            <v>CHESAPEAKE</v>
          </cell>
          <cell r="J808" t="str">
            <v>CHESAPEAKE DISTRICT</v>
          </cell>
          <cell r="K808" t="str">
            <v>EAST</v>
          </cell>
          <cell r="L808" t="str">
            <v>EAST REGION</v>
          </cell>
        </row>
        <row r="809">
          <cell r="A809" t="str">
            <v>K56</v>
          </cell>
          <cell r="B809" t="str">
            <v>K56-10-A-MD-5RO-050</v>
          </cell>
          <cell r="C809">
            <v>782</v>
          </cell>
          <cell r="D809">
            <v>5066</v>
          </cell>
          <cell r="F809" t="str">
            <v>AW -Solley Road Landfill</v>
          </cell>
          <cell r="G809" t="str">
            <v>BU-935</v>
          </cell>
          <cell r="H809" t="str">
            <v>NON-OP CHESAPEAKE</v>
          </cell>
          <cell r="I809" t="str">
            <v>CHESAPEAKE</v>
          </cell>
          <cell r="J809" t="str">
            <v>CHESAPEAKE DISTRICT</v>
          </cell>
          <cell r="K809" t="str">
            <v>EAST</v>
          </cell>
          <cell r="L809" t="str">
            <v>EAST REGION</v>
          </cell>
        </row>
        <row r="810">
          <cell r="A810" t="str">
            <v>K57</v>
          </cell>
          <cell r="B810" t="str">
            <v>K57-10-A-MO-3PO-050</v>
          </cell>
          <cell r="C810">
            <v>783</v>
          </cell>
          <cell r="D810">
            <v>5067</v>
          </cell>
          <cell r="F810" t="str">
            <v>AW -St Louis Jeffco Landfill</v>
          </cell>
          <cell r="G810" t="str">
            <v>BU-969</v>
          </cell>
          <cell r="H810" t="str">
            <v>NON-OP ST. LOUIS</v>
          </cell>
          <cell r="I810" t="str">
            <v>STL METRO</v>
          </cell>
          <cell r="J810" t="str">
            <v>ST LOUIS METRO DISTRICT</v>
          </cell>
          <cell r="K810" t="str">
            <v>MIDWEST</v>
          </cell>
          <cell r="L810" t="str">
            <v>MIDWEST REGION</v>
          </cell>
        </row>
        <row r="811">
          <cell r="A811" t="str">
            <v>K59</v>
          </cell>
          <cell r="B811" t="str">
            <v>K59-10-A-LA-3PO-050</v>
          </cell>
          <cell r="C811">
            <v>785</v>
          </cell>
          <cell r="D811">
            <v>5068</v>
          </cell>
          <cell r="F811" t="str">
            <v>AW -Geismar Landfill</v>
          </cell>
          <cell r="G811" t="str">
            <v>BU-942</v>
          </cell>
          <cell r="H811" t="str">
            <v>NON-OP GULF COAST</v>
          </cell>
          <cell r="I811" t="str">
            <v>GULFCOAST</v>
          </cell>
          <cell r="J811" t="str">
            <v>GULF COAST DISTRICT</v>
          </cell>
          <cell r="K811" t="str">
            <v>SOUTH</v>
          </cell>
          <cell r="L811" t="str">
            <v>SOUTH REGION</v>
          </cell>
        </row>
        <row r="812">
          <cell r="A812" t="str">
            <v>K60</v>
          </cell>
          <cell r="B812" t="str">
            <v>K60-10-A-TN-3PO-050</v>
          </cell>
          <cell r="C812">
            <v>786</v>
          </cell>
          <cell r="D812">
            <v>5069</v>
          </cell>
          <cell r="F812" t="str">
            <v>AW -Sykes Landfill</v>
          </cell>
          <cell r="G812" t="str">
            <v>BU-282</v>
          </cell>
          <cell r="H812" t="str">
            <v>MEMPHIS POST COLLECTION</v>
          </cell>
          <cell r="I812" t="str">
            <v>MISSVALLEY</v>
          </cell>
          <cell r="J812" t="str">
            <v>MISSISSIPPI VALLEY DISTRICT</v>
          </cell>
          <cell r="K812" t="str">
            <v>SOUTH</v>
          </cell>
          <cell r="L812" t="str">
            <v>SOUTH REGION</v>
          </cell>
        </row>
        <row r="813">
          <cell r="A813" t="str">
            <v>K61</v>
          </cell>
          <cell r="B813" t="str">
            <v>K61-10-A-NY-6CO-050</v>
          </cell>
          <cell r="C813">
            <v>787</v>
          </cell>
          <cell r="D813">
            <v>5070</v>
          </cell>
          <cell r="F813" t="str">
            <v>AW -ERCA Niagara Falls L/F</v>
          </cell>
          <cell r="G813" t="str">
            <v>BU-191</v>
          </cell>
          <cell r="H813" t="str">
            <v>BUFFALO POST COLLECTION</v>
          </cell>
          <cell r="I813" t="str">
            <v>WPENN</v>
          </cell>
          <cell r="J813" t="str">
            <v>WESTERN PENNSYLVANIA DISTRICT</v>
          </cell>
          <cell r="K813" t="str">
            <v>EAST</v>
          </cell>
          <cell r="L813" t="str">
            <v>EAST REGION</v>
          </cell>
        </row>
        <row r="814">
          <cell r="A814" t="str">
            <v>K62</v>
          </cell>
          <cell r="B814" t="str">
            <v>K62-10-A-OH-6CO-050</v>
          </cell>
          <cell r="C814">
            <v>788</v>
          </cell>
          <cell r="D814">
            <v>5071</v>
          </cell>
          <cell r="F814" t="str">
            <v>AW -ERCA Aber Road Landfill</v>
          </cell>
          <cell r="G814" t="str">
            <v>BU-938</v>
          </cell>
          <cell r="H814" t="str">
            <v>NON-OP CENTRAL OHIO</v>
          </cell>
          <cell r="I814" t="str">
            <v>OHIO</v>
          </cell>
          <cell r="J814" t="str">
            <v>OHIO DISTRICT</v>
          </cell>
          <cell r="K814" t="str">
            <v>EAST</v>
          </cell>
          <cell r="L814" t="str">
            <v>EAST REGION</v>
          </cell>
        </row>
        <row r="815">
          <cell r="A815" t="str">
            <v>K63</v>
          </cell>
          <cell r="B815" t="str">
            <v>K63-10-A-LA-6CO-050</v>
          </cell>
          <cell r="C815">
            <v>789</v>
          </cell>
          <cell r="D815">
            <v>5072</v>
          </cell>
          <cell r="F815" t="str">
            <v>AW -ERCA Livingston Landfill</v>
          </cell>
          <cell r="G815" t="str">
            <v>BU-942</v>
          </cell>
          <cell r="H815" t="str">
            <v>NON-OP GULF COAST</v>
          </cell>
          <cell r="I815" t="str">
            <v>GULFCOAST</v>
          </cell>
          <cell r="J815" t="str">
            <v>GULF COAST DISTRICT</v>
          </cell>
          <cell r="K815" t="str">
            <v>SOUTH</v>
          </cell>
          <cell r="L815" t="str">
            <v>SOUTH REGION</v>
          </cell>
        </row>
        <row r="816">
          <cell r="A816" t="str">
            <v>L01</v>
          </cell>
          <cell r="B816" t="str">
            <v>L01-10-A-MA-5TO-050</v>
          </cell>
          <cell r="C816">
            <v>804</v>
          </cell>
          <cell r="D816">
            <v>5073</v>
          </cell>
          <cell r="F816" t="str">
            <v>Fall River Landfill</v>
          </cell>
          <cell r="G816" t="str">
            <v>BU-134</v>
          </cell>
          <cell r="H816" t="str">
            <v>FALL RIVER</v>
          </cell>
          <cell r="I816" t="str">
            <v>NEWENG</v>
          </cell>
          <cell r="J816" t="str">
            <v>NEW ENGLAND DISTRICT</v>
          </cell>
          <cell r="K816" t="str">
            <v>EAST</v>
          </cell>
          <cell r="L816" t="str">
            <v>EAST REGION</v>
          </cell>
        </row>
        <row r="817">
          <cell r="A817" t="str">
            <v>L02</v>
          </cell>
          <cell r="B817" t="str">
            <v>L02-10-A-MI-3PO-050</v>
          </cell>
          <cell r="C817">
            <v>805</v>
          </cell>
          <cell r="D817">
            <v>5074</v>
          </cell>
          <cell r="F817" t="str">
            <v>Vienna Junction Landfill</v>
          </cell>
          <cell r="G817" t="str">
            <v>BU-066</v>
          </cell>
          <cell r="H817" t="str">
            <v>TOLEDO</v>
          </cell>
          <cell r="I817" t="str">
            <v>OHIO</v>
          </cell>
          <cell r="J817" t="str">
            <v>OHIO DISTRICT</v>
          </cell>
          <cell r="K817" t="str">
            <v>EAST</v>
          </cell>
          <cell r="L817" t="str">
            <v>EAST REGION</v>
          </cell>
        </row>
        <row r="818">
          <cell r="A818" t="str">
            <v>L05</v>
          </cell>
          <cell r="B818" t="str">
            <v>L05-10-A-OH-E9O-050</v>
          </cell>
          <cell r="C818">
            <v>806</v>
          </cell>
          <cell r="D818">
            <v>5075</v>
          </cell>
          <cell r="F818" t="str">
            <v>Ohio Demo Landfill</v>
          </cell>
          <cell r="G818" t="str">
            <v>BU-066</v>
          </cell>
          <cell r="H818" t="str">
            <v>TOLEDO</v>
          </cell>
          <cell r="I818" t="str">
            <v>OHIO</v>
          </cell>
          <cell r="J818" t="str">
            <v>OHIO DISTRICT</v>
          </cell>
          <cell r="K818" t="str">
            <v>EAST</v>
          </cell>
          <cell r="L818" t="str">
            <v>EAST REGION</v>
          </cell>
        </row>
        <row r="819">
          <cell r="A819" t="str">
            <v>L08</v>
          </cell>
          <cell r="B819" t="str">
            <v>L08-10-A-OH-F6O-050</v>
          </cell>
          <cell r="C819">
            <v>808</v>
          </cell>
          <cell r="D819">
            <v>5076</v>
          </cell>
          <cell r="F819" t="str">
            <v>Carbon Limestone Landfill</v>
          </cell>
          <cell r="G819" t="str">
            <v>BU-183</v>
          </cell>
          <cell r="H819" t="str">
            <v>YOUNGSTOWN</v>
          </cell>
          <cell r="I819" t="str">
            <v>WPENN</v>
          </cell>
          <cell r="J819" t="str">
            <v>WESTERN PENNSYLVANIA DISTRICT</v>
          </cell>
          <cell r="K819" t="str">
            <v>EAST</v>
          </cell>
          <cell r="L819" t="str">
            <v>EAST REGION</v>
          </cell>
        </row>
        <row r="820">
          <cell r="A820" t="str">
            <v>L10</v>
          </cell>
          <cell r="B820" t="str">
            <v>L10-10-A-OH-5ZO-050</v>
          </cell>
          <cell r="C820">
            <v>810</v>
          </cell>
          <cell r="D820">
            <v>5077</v>
          </cell>
          <cell r="F820" t="str">
            <v>Cincinnati Landfill</v>
          </cell>
          <cell r="G820" t="str">
            <v>BU-089</v>
          </cell>
          <cell r="H820" t="str">
            <v>WESTERN OHIO</v>
          </cell>
          <cell r="I820" t="str">
            <v>OHIO</v>
          </cell>
          <cell r="J820" t="str">
            <v>OHIO DISTRICT</v>
          </cell>
          <cell r="K820" t="str">
            <v>EAST</v>
          </cell>
          <cell r="L820" t="str">
            <v>EAST REGION</v>
          </cell>
        </row>
        <row r="821">
          <cell r="A821" t="str">
            <v>L11</v>
          </cell>
          <cell r="B821" t="str">
            <v>L11-10-A-OH-5ZO-050</v>
          </cell>
          <cell r="C821">
            <v>811</v>
          </cell>
          <cell r="D821">
            <v>5078</v>
          </cell>
          <cell r="F821" t="str">
            <v>Bobmeyer Road Demolition</v>
          </cell>
          <cell r="G821" t="str">
            <v>BU-938</v>
          </cell>
          <cell r="H821" t="str">
            <v>NON-OP CENTRAL OHIO</v>
          </cell>
          <cell r="I821" t="str">
            <v>OHIO</v>
          </cell>
          <cell r="J821" t="str">
            <v>OHIO DISTRICT</v>
          </cell>
          <cell r="K821" t="str">
            <v>EAST</v>
          </cell>
          <cell r="L821" t="str">
            <v>EAST REGION</v>
          </cell>
        </row>
        <row r="822">
          <cell r="A822" t="str">
            <v>L12</v>
          </cell>
          <cell r="B822" t="str">
            <v>L12-10-A-OH-5ZO-050</v>
          </cell>
          <cell r="C822">
            <v>812</v>
          </cell>
          <cell r="D822">
            <v>5080</v>
          </cell>
          <cell r="F822" t="str">
            <v>Glenwillow Landfill</v>
          </cell>
          <cell r="G822" t="str">
            <v>BU-077</v>
          </cell>
          <cell r="H822" t="str">
            <v>ELYRIA</v>
          </cell>
          <cell r="I822" t="str">
            <v>OHIO</v>
          </cell>
          <cell r="J822" t="str">
            <v>OHIO DISTRICT</v>
          </cell>
          <cell r="K822" t="str">
            <v>EAST</v>
          </cell>
          <cell r="L822" t="str">
            <v>EAST REGION</v>
          </cell>
        </row>
        <row r="823">
          <cell r="A823" t="str">
            <v>L13</v>
          </cell>
          <cell r="B823" t="str">
            <v>L13-10-A-PA-5KO-050</v>
          </cell>
          <cell r="C823">
            <v>813</v>
          </cell>
          <cell r="D823">
            <v>5081</v>
          </cell>
          <cell r="F823" t="str">
            <v>Conestoga Landfill</v>
          </cell>
          <cell r="G823" t="str">
            <v>BU-119</v>
          </cell>
          <cell r="H823" t="str">
            <v>CONESTOGA</v>
          </cell>
          <cell r="I823" t="str">
            <v>EPENN</v>
          </cell>
          <cell r="J823" t="str">
            <v>EASTERN PENNSYLVANIA DISTRICT</v>
          </cell>
          <cell r="K823" t="str">
            <v>EAST</v>
          </cell>
          <cell r="L823" t="str">
            <v>EAST REGION</v>
          </cell>
        </row>
        <row r="824">
          <cell r="A824" t="str">
            <v>L14</v>
          </cell>
          <cell r="B824" t="str">
            <v>L14-10-A-OH-5ZO-050</v>
          </cell>
          <cell r="C824">
            <v>814</v>
          </cell>
          <cell r="D824">
            <v>5082</v>
          </cell>
          <cell r="F824" t="str">
            <v>Willow Creek Landfill</v>
          </cell>
          <cell r="G824" t="str">
            <v>BU-077</v>
          </cell>
          <cell r="H824" t="str">
            <v>ELYRIA</v>
          </cell>
          <cell r="I824" t="str">
            <v>OHIO</v>
          </cell>
          <cell r="J824" t="str">
            <v>OHIO DISTRICT</v>
          </cell>
          <cell r="K824" t="str">
            <v>EAST</v>
          </cell>
          <cell r="L824" t="str">
            <v>EAST REGION</v>
          </cell>
        </row>
        <row r="825">
          <cell r="A825" t="str">
            <v>L15</v>
          </cell>
          <cell r="B825" t="str">
            <v>L15-10-A-PA-8BO-050</v>
          </cell>
          <cell r="C825">
            <v>815</v>
          </cell>
          <cell r="D825">
            <v>5083</v>
          </cell>
          <cell r="F825" t="str">
            <v>Imperial Landfill</v>
          </cell>
          <cell r="G825" t="str">
            <v>BU-166</v>
          </cell>
          <cell r="H825" t="str">
            <v>PITTSBURGH</v>
          </cell>
          <cell r="I825" t="str">
            <v>WPENN</v>
          </cell>
          <cell r="J825" t="str">
            <v>WESTERN PENNSYLVANIA DISTRICT</v>
          </cell>
          <cell r="K825" t="str">
            <v>EAST</v>
          </cell>
          <cell r="L825" t="str">
            <v>EAST REGION</v>
          </cell>
        </row>
        <row r="826">
          <cell r="A826" t="str">
            <v>L16</v>
          </cell>
          <cell r="B826" t="str">
            <v>L16-10-A-OH-E8O-050</v>
          </cell>
          <cell r="C826">
            <v>816</v>
          </cell>
          <cell r="D826">
            <v>5084</v>
          </cell>
          <cell r="F826" t="str">
            <v>Ottawa County Landfill</v>
          </cell>
          <cell r="G826" t="str">
            <v>BU-080</v>
          </cell>
          <cell r="H826" t="str">
            <v>SANDUSKY</v>
          </cell>
          <cell r="I826" t="str">
            <v>OHIO</v>
          </cell>
          <cell r="J826" t="str">
            <v>OHIO DISTRICT</v>
          </cell>
          <cell r="K826" t="str">
            <v>EAST</v>
          </cell>
          <cell r="L826" t="str">
            <v>EAST REGION</v>
          </cell>
        </row>
        <row r="827">
          <cell r="A827" t="str">
            <v>L17</v>
          </cell>
          <cell r="B827" t="str">
            <v>L17-10-A-VA-8NO-050</v>
          </cell>
          <cell r="C827">
            <v>817</v>
          </cell>
          <cell r="D827">
            <v>5085</v>
          </cell>
          <cell r="F827" t="str">
            <v>Old Diminion Landfill</v>
          </cell>
          <cell r="G827" t="str">
            <v>BU-126</v>
          </cell>
          <cell r="H827" t="str">
            <v>RICHMOND / LAWRENCEVILLE</v>
          </cell>
          <cell r="I827" t="str">
            <v>VIRGINIA</v>
          </cell>
          <cell r="J827" t="str">
            <v>VIRGINIA DISTRICT</v>
          </cell>
          <cell r="K827" t="str">
            <v>EAST</v>
          </cell>
          <cell r="L827" t="str">
            <v>EAST REGION</v>
          </cell>
        </row>
        <row r="828">
          <cell r="A828" t="str">
            <v>L18</v>
          </cell>
          <cell r="B828" t="str">
            <v>L18-10-A-VA-8NO-050</v>
          </cell>
          <cell r="C828">
            <v>818</v>
          </cell>
          <cell r="D828">
            <v>5086</v>
          </cell>
          <cell r="F828" t="str">
            <v>King &amp; Queen Landfill</v>
          </cell>
          <cell r="G828" t="str">
            <v>BU-193</v>
          </cell>
          <cell r="H828" t="str">
            <v>KING &amp; QUEEN LANDFILL</v>
          </cell>
          <cell r="I828" t="str">
            <v>VIRGINIA</v>
          </cell>
          <cell r="J828" t="str">
            <v>VIRGINIA DISTRICT</v>
          </cell>
          <cell r="K828" t="str">
            <v>EAST</v>
          </cell>
          <cell r="L828" t="str">
            <v>EAST REGION</v>
          </cell>
        </row>
        <row r="829">
          <cell r="A829" t="str">
            <v>L20</v>
          </cell>
          <cell r="B829" t="str">
            <v>L20-10-A-GA-8FO-050</v>
          </cell>
          <cell r="C829">
            <v>819</v>
          </cell>
          <cell r="D829">
            <v>5087</v>
          </cell>
          <cell r="F829" t="str">
            <v>UWL, Inc Landfill</v>
          </cell>
          <cell r="G829" t="str">
            <v>BU-011</v>
          </cell>
          <cell r="H829" t="str">
            <v>ATLANTA POST COLLECTION</v>
          </cell>
          <cell r="I829" t="str">
            <v>GEORGIA</v>
          </cell>
          <cell r="J829" t="str">
            <v>GEORGIA DISTRICT</v>
          </cell>
          <cell r="K829" t="str">
            <v>SOUTH</v>
          </cell>
          <cell r="L829" t="str">
            <v>SOUTH REGION</v>
          </cell>
        </row>
        <row r="830">
          <cell r="A830" t="str">
            <v>L21</v>
          </cell>
          <cell r="B830" t="str">
            <v>L21-10-A-GA-3PO-050</v>
          </cell>
          <cell r="C830">
            <v>820</v>
          </cell>
          <cell r="D830">
            <v>5088</v>
          </cell>
          <cell r="F830" t="str">
            <v>Hickory Ridge Landfill</v>
          </cell>
          <cell r="G830" t="str">
            <v>BU-011</v>
          </cell>
          <cell r="H830" t="str">
            <v>ATLANTA POST COLLECTION</v>
          </cell>
          <cell r="I830" t="str">
            <v>GEORGIA</v>
          </cell>
          <cell r="J830" t="str">
            <v>GEORGIA DISTRICT</v>
          </cell>
          <cell r="K830" t="str">
            <v>SOUTH</v>
          </cell>
          <cell r="L830" t="str">
            <v>SOUTH REGION</v>
          </cell>
        </row>
        <row r="831">
          <cell r="A831" t="str">
            <v>L22</v>
          </cell>
          <cell r="B831" t="str">
            <v>L22-10-A-GA-8FO-050</v>
          </cell>
          <cell r="C831">
            <v>821</v>
          </cell>
          <cell r="D831">
            <v>5089</v>
          </cell>
          <cell r="F831" t="str">
            <v>East Dekalb C&amp;D Landfill</v>
          </cell>
          <cell r="G831" t="str">
            <v>BU-011</v>
          </cell>
          <cell r="H831" t="str">
            <v>ATLANTA POST COLLECTION</v>
          </cell>
          <cell r="I831" t="str">
            <v>GEORGIA</v>
          </cell>
          <cell r="J831" t="str">
            <v>GEORGIA DISTRICT</v>
          </cell>
          <cell r="K831" t="str">
            <v>SOUTH</v>
          </cell>
          <cell r="L831" t="str">
            <v>SOUTH REGION</v>
          </cell>
        </row>
        <row r="832">
          <cell r="A832" t="str">
            <v>L23</v>
          </cell>
          <cell r="B832" t="str">
            <v>L23-10-A-GA-3PO-050</v>
          </cell>
          <cell r="C832">
            <v>822</v>
          </cell>
          <cell r="D832">
            <v>5090</v>
          </cell>
          <cell r="F832" t="str">
            <v>Roberts Road Landfill</v>
          </cell>
          <cell r="G832" t="str">
            <v>BU-931</v>
          </cell>
          <cell r="H832" t="str">
            <v>NON-OP ATLANTA</v>
          </cell>
          <cell r="I832" t="str">
            <v>GEORGIA</v>
          </cell>
          <cell r="J832" t="str">
            <v>GEORGIA DISTRICT</v>
          </cell>
          <cell r="K832" t="str">
            <v>SOUTH</v>
          </cell>
          <cell r="L832" t="str">
            <v>SOUTH REGION</v>
          </cell>
        </row>
        <row r="833">
          <cell r="A833" t="str">
            <v>L24</v>
          </cell>
          <cell r="B833" t="str">
            <v>L24-10-A-AL-8DO-050</v>
          </cell>
          <cell r="C833">
            <v>823</v>
          </cell>
          <cell r="D833">
            <v>5091</v>
          </cell>
          <cell r="F833" t="str">
            <v>Pineview Landfill</v>
          </cell>
          <cell r="G833" t="str">
            <v>BU-004</v>
          </cell>
          <cell r="H833" t="str">
            <v>BIRMINGHAM</v>
          </cell>
          <cell r="I833" t="str">
            <v>GEORGIA</v>
          </cell>
          <cell r="J833" t="str">
            <v>GEORGIA DISTRICT</v>
          </cell>
          <cell r="K833" t="str">
            <v>SOUTH</v>
          </cell>
          <cell r="L833" t="str">
            <v>SOUTH REGION</v>
          </cell>
        </row>
        <row r="834">
          <cell r="A834" t="str">
            <v>L26</v>
          </cell>
          <cell r="B834" t="str">
            <v>L26-10-A-AL-8DO-050</v>
          </cell>
          <cell r="C834">
            <v>824</v>
          </cell>
          <cell r="D834">
            <v>5092</v>
          </cell>
          <cell r="F834" t="str">
            <v>Timberlands Landfill</v>
          </cell>
          <cell r="G834" t="str">
            <v>BU-199</v>
          </cell>
          <cell r="H834" t="str">
            <v>SOUTH CENTRAL ALABAMA</v>
          </cell>
          <cell r="I834" t="str">
            <v>GULFCOAST</v>
          </cell>
          <cell r="J834" t="str">
            <v>GULF COAST DISTRICT</v>
          </cell>
          <cell r="K834" t="str">
            <v>SOUTH</v>
          </cell>
          <cell r="L834" t="str">
            <v>SOUTH REGION</v>
          </cell>
        </row>
        <row r="835">
          <cell r="A835" t="str">
            <v>L27</v>
          </cell>
          <cell r="B835" t="str">
            <v>L27-10-A-NC-3PO-050</v>
          </cell>
          <cell r="C835">
            <v>825</v>
          </cell>
          <cell r="D835">
            <v>5093</v>
          </cell>
          <cell r="F835" t="str">
            <v>Sampson County Landfill</v>
          </cell>
          <cell r="G835" t="str">
            <v>BU-952</v>
          </cell>
          <cell r="H835" t="str">
            <v>NON-OP NORTH CAROLINA</v>
          </cell>
          <cell r="I835" t="str">
            <v>CAROLINAS</v>
          </cell>
          <cell r="J835" t="str">
            <v>CAROLINAS DISTRICT</v>
          </cell>
          <cell r="K835" t="str">
            <v>EAST</v>
          </cell>
          <cell r="L835" t="str">
            <v>EAST REGION</v>
          </cell>
        </row>
        <row r="836">
          <cell r="A836" t="str">
            <v>L28</v>
          </cell>
          <cell r="B836" t="str">
            <v>L28-10-A-NC-3PO-050</v>
          </cell>
          <cell r="C836">
            <v>826</v>
          </cell>
          <cell r="D836">
            <v>5094</v>
          </cell>
          <cell r="F836" t="str">
            <v>Holly Springs Landfill</v>
          </cell>
          <cell r="G836" t="str">
            <v>BU-157</v>
          </cell>
          <cell r="H836" t="str">
            <v>RALEIGH / DURHAM</v>
          </cell>
          <cell r="I836" t="str">
            <v>CAROLINAS</v>
          </cell>
          <cell r="J836" t="str">
            <v>CAROLINAS DISTRICT</v>
          </cell>
          <cell r="K836" t="str">
            <v>EAST</v>
          </cell>
          <cell r="L836" t="str">
            <v>EAST REGION</v>
          </cell>
        </row>
        <row r="837">
          <cell r="A837" t="str">
            <v>L33</v>
          </cell>
          <cell r="B837" t="str">
            <v>L33-10-A-FL-3PO-050</v>
          </cell>
          <cell r="C837">
            <v>831</v>
          </cell>
          <cell r="D837">
            <v>5097</v>
          </cell>
          <cell r="F837" t="str">
            <v>Cone Road Landfill</v>
          </cell>
          <cell r="G837" t="str">
            <v>BU-953</v>
          </cell>
          <cell r="H837" t="str">
            <v>NON-OP SOUTH FLORIDA</v>
          </cell>
          <cell r="I837" t="str">
            <v>GULFCOAST</v>
          </cell>
          <cell r="J837" t="str">
            <v>GULF COAST DISTRICT</v>
          </cell>
          <cell r="K837" t="str">
            <v>SOUTH</v>
          </cell>
          <cell r="L837" t="str">
            <v>SOUTH REGION</v>
          </cell>
        </row>
        <row r="838">
          <cell r="A838" t="str">
            <v>L34</v>
          </cell>
          <cell r="B838" t="str">
            <v>L34-10-A-LA-8HO-050</v>
          </cell>
          <cell r="C838">
            <v>832</v>
          </cell>
          <cell r="D838">
            <v>5098</v>
          </cell>
          <cell r="F838" t="str">
            <v>Colonial Landfill</v>
          </cell>
          <cell r="G838" t="str">
            <v>BU-202</v>
          </cell>
          <cell r="H838" t="str">
            <v>NEW ORLEANS</v>
          </cell>
          <cell r="I838" t="str">
            <v>GULFCOAST</v>
          </cell>
          <cell r="J838" t="str">
            <v>GULF COAST DISTRICT</v>
          </cell>
          <cell r="K838" t="str">
            <v>SOUTH</v>
          </cell>
          <cell r="L838" t="str">
            <v>SOUTH REGION</v>
          </cell>
        </row>
        <row r="839">
          <cell r="A839" t="str">
            <v>L35</v>
          </cell>
          <cell r="B839" t="str">
            <v>L35-10-A-LA-3PO-050</v>
          </cell>
          <cell r="C839">
            <v>833</v>
          </cell>
          <cell r="D839">
            <v>5099</v>
          </cell>
          <cell r="F839" t="str">
            <v>Area 90 Landfill</v>
          </cell>
          <cell r="G839" t="str">
            <v>BU-942</v>
          </cell>
          <cell r="H839" t="str">
            <v>NON-OP GULF COAST</v>
          </cell>
          <cell r="I839" t="str">
            <v>GULFCOAST</v>
          </cell>
          <cell r="J839" t="str">
            <v>GULF COAST DISTRICT</v>
          </cell>
          <cell r="K839" t="str">
            <v>SOUTH</v>
          </cell>
          <cell r="L839" t="str">
            <v>SOUTH REGION</v>
          </cell>
        </row>
        <row r="840">
          <cell r="A840" t="str">
            <v>L37</v>
          </cell>
          <cell r="B840" t="str">
            <v>L37-10-A-LA-3PO-050</v>
          </cell>
          <cell r="C840">
            <v>835</v>
          </cell>
          <cell r="D840">
            <v>5100</v>
          </cell>
          <cell r="F840" t="str">
            <v>Crescent Acres Landfill</v>
          </cell>
          <cell r="G840" t="str">
            <v>BU-942</v>
          </cell>
          <cell r="H840" t="str">
            <v>NON-OP GULF COAST</v>
          </cell>
          <cell r="I840" t="str">
            <v>GULFCOAST</v>
          </cell>
          <cell r="J840" t="str">
            <v>GULF COAST DISTRICT</v>
          </cell>
          <cell r="K840" t="str">
            <v>SOUTH</v>
          </cell>
          <cell r="L840" t="str">
            <v>SOUTH REGION</v>
          </cell>
        </row>
        <row r="841">
          <cell r="A841" t="str">
            <v>L38</v>
          </cell>
          <cell r="B841" t="str">
            <v>L38-10-A-MS-8JO-050</v>
          </cell>
          <cell r="C841">
            <v>836</v>
          </cell>
          <cell r="D841">
            <v>5101</v>
          </cell>
          <cell r="F841" t="str">
            <v>Little Dixie Landfill</v>
          </cell>
          <cell r="G841" t="str">
            <v>BU-008</v>
          </cell>
          <cell r="H841" t="str">
            <v>JACKSON</v>
          </cell>
          <cell r="I841" t="str">
            <v>MISSVALLEY</v>
          </cell>
          <cell r="J841" t="str">
            <v>MISSISSIPPI VALLEY DISTRICT</v>
          </cell>
          <cell r="K841" t="str">
            <v>SOUTH</v>
          </cell>
          <cell r="L841" t="str">
            <v>SOUTH REGION</v>
          </cell>
        </row>
        <row r="842">
          <cell r="A842" t="str">
            <v>L39</v>
          </cell>
          <cell r="B842" t="str">
            <v>L39-10-A-TN-8MO-050</v>
          </cell>
          <cell r="C842">
            <v>837</v>
          </cell>
          <cell r="D842">
            <v>5102</v>
          </cell>
          <cell r="F842" t="str">
            <v>Carter Valley Landfill</v>
          </cell>
          <cell r="G842" t="str">
            <v>BU-142</v>
          </cell>
          <cell r="H842" t="str">
            <v>EASTERN TN</v>
          </cell>
          <cell r="I842" t="str">
            <v>KENTUCKYTN</v>
          </cell>
          <cell r="J842" t="str">
            <v>KENTUCKY-TENNESSEE DISTRICT</v>
          </cell>
          <cell r="K842" t="str">
            <v>MIDWEST</v>
          </cell>
          <cell r="L842" t="str">
            <v>MIDWEST REGION</v>
          </cell>
        </row>
        <row r="843">
          <cell r="A843" t="str">
            <v>L41</v>
          </cell>
          <cell r="B843" t="str">
            <v>L41-10-A-LA-8HO-050</v>
          </cell>
          <cell r="C843">
            <v>838</v>
          </cell>
          <cell r="D843">
            <v>5103</v>
          </cell>
          <cell r="F843" t="str">
            <v>Jeff Davis Landfill</v>
          </cell>
          <cell r="G843" t="str">
            <v>BU-204</v>
          </cell>
          <cell r="H843" t="str">
            <v>ACADIANA / LAKE CHARLES</v>
          </cell>
          <cell r="I843" t="str">
            <v>HOUSTON</v>
          </cell>
          <cell r="J843" t="str">
            <v>HOUSTON DISTRICT</v>
          </cell>
          <cell r="K843" t="str">
            <v>SOUTH</v>
          </cell>
          <cell r="L843" t="str">
            <v>SOUTH REGION</v>
          </cell>
        </row>
        <row r="844">
          <cell r="A844" t="str">
            <v>L42</v>
          </cell>
          <cell r="B844" t="str">
            <v>L42-10-A-TN-3PO-050</v>
          </cell>
          <cell r="C844">
            <v>839</v>
          </cell>
          <cell r="D844">
            <v>5104</v>
          </cell>
          <cell r="F844" t="str">
            <v>North Shelby Landfill</v>
          </cell>
          <cell r="G844" t="str">
            <v>BU-282</v>
          </cell>
          <cell r="H844" t="str">
            <v>MEMPHIS POST COLLECTION</v>
          </cell>
          <cell r="I844" t="str">
            <v>MISSVALLEY</v>
          </cell>
          <cell r="J844" t="str">
            <v>MISSISSIPPI VALLEY DISTRICT</v>
          </cell>
          <cell r="K844" t="str">
            <v>SOUTH</v>
          </cell>
          <cell r="L844" t="str">
            <v>SOUTH REGION</v>
          </cell>
        </row>
        <row r="845">
          <cell r="A845" t="str">
            <v>L43</v>
          </cell>
          <cell r="B845" t="str">
            <v>L43-10-A-TN-3PO-050</v>
          </cell>
          <cell r="C845">
            <v>840</v>
          </cell>
          <cell r="D845">
            <v>5105</v>
          </cell>
          <cell r="F845" t="str">
            <v>South Shelby Landfill</v>
          </cell>
          <cell r="G845" t="str">
            <v>BU-282</v>
          </cell>
          <cell r="H845" t="str">
            <v>MEMPHIS POST COLLECTION</v>
          </cell>
          <cell r="I845" t="str">
            <v>MISSVALLEY</v>
          </cell>
          <cell r="J845" t="str">
            <v>MISSISSIPPI VALLEY DISTRICT</v>
          </cell>
          <cell r="K845" t="str">
            <v>SOUTH</v>
          </cell>
          <cell r="L845" t="str">
            <v>SOUTH REGION</v>
          </cell>
        </row>
        <row r="846">
          <cell r="A846" t="str">
            <v>L45</v>
          </cell>
          <cell r="B846" t="str">
            <v>L45-10-A-TN-8MO-050</v>
          </cell>
          <cell r="C846">
            <v>842</v>
          </cell>
          <cell r="D846">
            <v>5106</v>
          </cell>
          <cell r="F846" t="str">
            <v>Middle Point Landfill</v>
          </cell>
          <cell r="G846" t="str">
            <v>BU-197</v>
          </cell>
          <cell r="H846" t="str">
            <v>MURFREESBORO</v>
          </cell>
          <cell r="I846" t="str">
            <v>KENTUCKYTN</v>
          </cell>
          <cell r="J846" t="str">
            <v>KENTUCKY-TENNESSEE DISTRICT</v>
          </cell>
          <cell r="K846" t="str">
            <v>MIDWEST</v>
          </cell>
          <cell r="L846" t="str">
            <v>MIDWEST REGION</v>
          </cell>
        </row>
        <row r="847">
          <cell r="A847" t="str">
            <v>L46</v>
          </cell>
          <cell r="B847" t="str">
            <v>L46-10-A-TX-3PO-050</v>
          </cell>
          <cell r="C847">
            <v>843</v>
          </cell>
          <cell r="D847">
            <v>5107</v>
          </cell>
          <cell r="F847" t="str">
            <v>Austin Landfill</v>
          </cell>
          <cell r="G847" t="str">
            <v>BU-023</v>
          </cell>
          <cell r="H847" t="str">
            <v>AUSTIN</v>
          </cell>
          <cell r="I847" t="str">
            <v>SCTEXAS</v>
          </cell>
          <cell r="J847" t="str">
            <v>SOUTH CENTRAL TEXAS DISTRICT</v>
          </cell>
          <cell r="K847" t="str">
            <v>SOUTH</v>
          </cell>
          <cell r="L847" t="str">
            <v>SOUTH REGION</v>
          </cell>
        </row>
        <row r="848">
          <cell r="A848" t="str">
            <v>L47</v>
          </cell>
          <cell r="B848" t="str">
            <v>L47-10-A-TX-3PO-050</v>
          </cell>
          <cell r="C848">
            <v>844</v>
          </cell>
          <cell r="D848">
            <v>5108</v>
          </cell>
          <cell r="F848" t="str">
            <v>Sinton Landfill</v>
          </cell>
          <cell r="G848" t="str">
            <v>BU-024</v>
          </cell>
          <cell r="H848" t="str">
            <v>CORPUS CHRISTI</v>
          </cell>
          <cell r="I848" t="str">
            <v>SCTEXAS</v>
          </cell>
          <cell r="J848" t="str">
            <v>SOUTH CENTRAL TEXAS DISTRICT</v>
          </cell>
          <cell r="K848" t="str">
            <v>SOUTH</v>
          </cell>
          <cell r="L848" t="str">
            <v>SOUTH REGION</v>
          </cell>
        </row>
        <row r="849">
          <cell r="A849" t="str">
            <v>L49</v>
          </cell>
          <cell r="B849" t="str">
            <v>L49-10-A-TX-1RO-050</v>
          </cell>
          <cell r="C849">
            <v>846</v>
          </cell>
          <cell r="D849">
            <v>5109</v>
          </cell>
          <cell r="F849" t="str">
            <v>Lewisville Landfill</v>
          </cell>
          <cell r="G849" t="str">
            <v>BU-015</v>
          </cell>
          <cell r="H849" t="str">
            <v>DALLAS FTWORTH POST COLLECTION</v>
          </cell>
          <cell r="I849" t="str">
            <v>DFW/WESTTX</v>
          </cell>
          <cell r="J849" t="str">
            <v>DFW/WEST TEXAS DISTIRCT</v>
          </cell>
          <cell r="K849" t="str">
            <v>SOUTH</v>
          </cell>
          <cell r="L849" t="str">
            <v>SOUTH REGION</v>
          </cell>
        </row>
        <row r="850">
          <cell r="A850" t="str">
            <v>L51</v>
          </cell>
          <cell r="B850" t="str">
            <v>L51-10-A-TX-1PO-050</v>
          </cell>
          <cell r="C850">
            <v>848</v>
          </cell>
          <cell r="D850">
            <v>5110</v>
          </cell>
          <cell r="F850" t="str">
            <v>Itasca Landfill</v>
          </cell>
          <cell r="G850" t="str">
            <v>BU-015</v>
          </cell>
          <cell r="H850" t="str">
            <v>DALLAS FTWORTH POST COLLECTION</v>
          </cell>
          <cell r="I850" t="str">
            <v>DFW/WESTTX</v>
          </cell>
          <cell r="J850" t="str">
            <v>DFW/WEST TEXAS DISTIRCT</v>
          </cell>
          <cell r="K850" t="str">
            <v>SOUTH</v>
          </cell>
          <cell r="L850" t="str">
            <v>SOUTH REGION</v>
          </cell>
        </row>
        <row r="851">
          <cell r="A851" t="str">
            <v>L52</v>
          </cell>
          <cell r="B851" t="str">
            <v>L52-10-A-TX-A8O-050</v>
          </cell>
          <cell r="C851">
            <v>849</v>
          </cell>
          <cell r="D851">
            <v>5112</v>
          </cell>
          <cell r="F851" t="str">
            <v>Blue Ridge Landfill</v>
          </cell>
          <cell r="G851" t="str">
            <v>BU-057</v>
          </cell>
          <cell r="H851" t="str">
            <v>HOUSTON POST COLLECTION</v>
          </cell>
          <cell r="I851" t="str">
            <v>HOUSTON</v>
          </cell>
          <cell r="J851" t="str">
            <v>HOUSTON DISTRICT</v>
          </cell>
          <cell r="K851" t="str">
            <v>SOUTH</v>
          </cell>
          <cell r="L851" t="str">
            <v>SOUTH REGION</v>
          </cell>
        </row>
        <row r="852">
          <cell r="A852" t="str">
            <v>L53</v>
          </cell>
          <cell r="B852" t="str">
            <v>L53-10-A-TX-1SO-050</v>
          </cell>
          <cell r="C852">
            <v>850</v>
          </cell>
          <cell r="D852">
            <v>5113</v>
          </cell>
          <cell r="F852" t="str">
            <v>McCarty Road Landfill</v>
          </cell>
          <cell r="G852" t="str">
            <v>BU-057</v>
          </cell>
          <cell r="H852" t="str">
            <v>HOUSTON POST COLLECTION</v>
          </cell>
          <cell r="I852" t="str">
            <v>HOUSTON</v>
          </cell>
          <cell r="J852" t="str">
            <v>HOUSTON DISTRICT</v>
          </cell>
          <cell r="K852" t="str">
            <v>SOUTH</v>
          </cell>
          <cell r="L852" t="str">
            <v>SOUTH REGION</v>
          </cell>
        </row>
        <row r="853">
          <cell r="A853" t="str">
            <v>L54</v>
          </cell>
          <cell r="B853" t="str">
            <v>L54-10-A-TX-9ZO-050</v>
          </cell>
          <cell r="C853">
            <v>851</v>
          </cell>
          <cell r="D853">
            <v>5114</v>
          </cell>
          <cell r="F853" t="str">
            <v>Galveston County Landfill</v>
          </cell>
          <cell r="G853" t="str">
            <v>BU-057</v>
          </cell>
          <cell r="H853" t="str">
            <v>HOUSTON POST COLLECTION</v>
          </cell>
          <cell r="I853" t="str">
            <v>HOUSTON</v>
          </cell>
          <cell r="J853" t="str">
            <v>HOUSTON DISTRICT</v>
          </cell>
          <cell r="K853" t="str">
            <v>SOUTH</v>
          </cell>
          <cell r="L853" t="str">
            <v>SOUTH REGION</v>
          </cell>
        </row>
        <row r="854">
          <cell r="A854" t="str">
            <v>L55</v>
          </cell>
          <cell r="B854" t="str">
            <v>L55-10-A-TX-1NO-050</v>
          </cell>
          <cell r="C854">
            <v>852</v>
          </cell>
          <cell r="D854">
            <v>5115</v>
          </cell>
          <cell r="F854" t="str">
            <v>Gulf West Landfill</v>
          </cell>
          <cell r="G854" t="str">
            <v>BU-057</v>
          </cell>
          <cell r="H854" t="str">
            <v>HOUSTON POST COLLECTION</v>
          </cell>
          <cell r="I854" t="str">
            <v>HOUSTON</v>
          </cell>
          <cell r="J854" t="str">
            <v>HOUSTON DISTRICT</v>
          </cell>
          <cell r="K854" t="str">
            <v>SOUTH</v>
          </cell>
          <cell r="L854" t="str">
            <v>SOUTH REGION</v>
          </cell>
        </row>
        <row r="855">
          <cell r="A855" t="str">
            <v>L56</v>
          </cell>
          <cell r="B855" t="str">
            <v>L56-10-A-TX-2QO-050</v>
          </cell>
          <cell r="C855">
            <v>853</v>
          </cell>
          <cell r="D855">
            <v>5116</v>
          </cell>
          <cell r="F855" t="str">
            <v>Whispering Pines Landfill</v>
          </cell>
          <cell r="G855" t="str">
            <v>BU-057</v>
          </cell>
          <cell r="H855" t="str">
            <v>HOUSTON POST COLLECTION</v>
          </cell>
          <cell r="I855" t="str">
            <v>HOUSTON</v>
          </cell>
          <cell r="J855" t="str">
            <v>HOUSTON DISTRICT</v>
          </cell>
          <cell r="K855" t="str">
            <v>SOUTH</v>
          </cell>
          <cell r="L855" t="str">
            <v>SOUTH REGION</v>
          </cell>
        </row>
        <row r="856">
          <cell r="A856" t="str">
            <v>L57</v>
          </cell>
          <cell r="B856" t="str">
            <v>L57-10-A-AR-8EO-050</v>
          </cell>
          <cell r="C856">
            <v>854</v>
          </cell>
          <cell r="D856">
            <v>5117</v>
          </cell>
          <cell r="F856" t="str">
            <v>Little Rock Landfill</v>
          </cell>
          <cell r="G856" t="str">
            <v>BU-101</v>
          </cell>
          <cell r="H856" t="str">
            <v>LITTLE ROCK</v>
          </cell>
          <cell r="I856" t="str">
            <v>MISSVALLEY</v>
          </cell>
          <cell r="J856" t="str">
            <v>MISSISSIPPI VALLEY DISTRICT</v>
          </cell>
          <cell r="K856" t="str">
            <v>SOUTH</v>
          </cell>
          <cell r="L856" t="str">
            <v>SOUTH REGION</v>
          </cell>
        </row>
        <row r="857">
          <cell r="A857" t="str">
            <v>L59</v>
          </cell>
          <cell r="B857" t="str">
            <v>L59-10-A-OK-8KO-050</v>
          </cell>
          <cell r="C857">
            <v>855</v>
          </cell>
          <cell r="D857">
            <v>5118</v>
          </cell>
          <cell r="F857" t="str">
            <v>Canadian Valley Landfill</v>
          </cell>
          <cell r="G857" t="str">
            <v>BU-022</v>
          </cell>
          <cell r="H857" t="str">
            <v>EASTERN OKLAHOMA</v>
          </cell>
          <cell r="I857" t="str">
            <v>W MO/OK</v>
          </cell>
          <cell r="J857" t="str">
            <v>W MISSOURI/OKLAHOMA DISTRICT</v>
          </cell>
          <cell r="K857" t="str">
            <v>MIDWEST</v>
          </cell>
          <cell r="L857" t="str">
            <v>MIDWEST REGION</v>
          </cell>
        </row>
        <row r="858">
          <cell r="A858" t="str">
            <v>L60</v>
          </cell>
          <cell r="B858" t="str">
            <v>L60-10-A-TX-3PO-050</v>
          </cell>
          <cell r="C858">
            <v>856</v>
          </cell>
          <cell r="D858">
            <v>5119</v>
          </cell>
          <cell r="F858" t="str">
            <v>Tessman Road Landfill</v>
          </cell>
          <cell r="G858" t="str">
            <v>BU-025</v>
          </cell>
          <cell r="H858" t="str">
            <v>SAN ANTONIO</v>
          </cell>
          <cell r="I858" t="str">
            <v>SCTEXAS</v>
          </cell>
          <cell r="J858" t="str">
            <v>SOUTH CENTRAL TEXAS DISTRICT</v>
          </cell>
          <cell r="K858" t="str">
            <v>SOUTH</v>
          </cell>
          <cell r="L858" t="str">
            <v>SOUTH REGION</v>
          </cell>
        </row>
        <row r="859">
          <cell r="A859" t="str">
            <v>L62</v>
          </cell>
          <cell r="B859" t="str">
            <v>L62-10-A-TX-1EO-050</v>
          </cell>
          <cell r="C859">
            <v>858</v>
          </cell>
          <cell r="D859">
            <v>5120</v>
          </cell>
          <cell r="F859" t="str">
            <v>Golden Triangle Landfill</v>
          </cell>
          <cell r="G859" t="str">
            <v>BU-057</v>
          </cell>
          <cell r="H859" t="str">
            <v>HOUSTON POST COLLECTION</v>
          </cell>
          <cell r="I859" t="str">
            <v>HOUSTON</v>
          </cell>
          <cell r="J859" t="str">
            <v>HOUSTON DISTRICT</v>
          </cell>
          <cell r="K859" t="str">
            <v>SOUTH</v>
          </cell>
          <cell r="L859" t="str">
            <v>SOUTH REGION</v>
          </cell>
        </row>
        <row r="860">
          <cell r="A860" t="str">
            <v>L63</v>
          </cell>
          <cell r="B860" t="str">
            <v>L63-10-A-TX-A5O-050</v>
          </cell>
          <cell r="C860">
            <v>859</v>
          </cell>
          <cell r="D860">
            <v>5121</v>
          </cell>
          <cell r="F860" t="str">
            <v>Amarillo Landfill</v>
          </cell>
          <cell r="G860" t="str">
            <v>BU-021</v>
          </cell>
          <cell r="H860" t="str">
            <v>WEST TEXAS</v>
          </cell>
          <cell r="I860" t="str">
            <v>DFW/WESTTX</v>
          </cell>
          <cell r="J860" t="str">
            <v>DFW/WEST TEXAS DISTIRCT</v>
          </cell>
          <cell r="K860" t="str">
            <v>SOUTH</v>
          </cell>
          <cell r="L860" t="str">
            <v>SOUTH REGION</v>
          </cell>
        </row>
        <row r="861">
          <cell r="A861" t="str">
            <v>L64</v>
          </cell>
          <cell r="B861" t="str">
            <v>L64-10-A-TX-3PO-050</v>
          </cell>
          <cell r="C861">
            <v>860</v>
          </cell>
          <cell r="D861">
            <v>5122</v>
          </cell>
          <cell r="F861" t="str">
            <v>Rio Grande Valley Landfill</v>
          </cell>
          <cell r="G861" t="str">
            <v>BU-026</v>
          </cell>
          <cell r="H861" t="str">
            <v>RIO GRANDE</v>
          </cell>
          <cell r="I861" t="str">
            <v>SCTEXAS</v>
          </cell>
          <cell r="J861" t="str">
            <v>SOUTH CENTRAL TEXAS DISTRICT</v>
          </cell>
          <cell r="K861" t="str">
            <v>SOUTH</v>
          </cell>
          <cell r="L861" t="str">
            <v>SOUTH REGION</v>
          </cell>
        </row>
        <row r="862">
          <cell r="A862" t="str">
            <v>L65</v>
          </cell>
          <cell r="B862" t="str">
            <v>L65-10-A-CA-5UO-050</v>
          </cell>
          <cell r="C862">
            <v>861</v>
          </cell>
          <cell r="D862">
            <v>5123</v>
          </cell>
          <cell r="F862" t="str">
            <v>Sunshine Canyon Landfill</v>
          </cell>
          <cell r="G862" t="str">
            <v>BU-264</v>
          </cell>
          <cell r="H862" t="str">
            <v>SUNSHINE CANYON LANDFILL</v>
          </cell>
          <cell r="I862" t="str">
            <v>LOSANGELES</v>
          </cell>
          <cell r="J862" t="str">
            <v>LOS ANGELES DISTRICT</v>
          </cell>
          <cell r="K862" t="str">
            <v>WEST</v>
          </cell>
          <cell r="L862" t="str">
            <v>WEST REGION</v>
          </cell>
        </row>
        <row r="863">
          <cell r="A863" t="str">
            <v>L66</v>
          </cell>
          <cell r="B863" t="str">
            <v>L66-10-A-AZ-D8O-050</v>
          </cell>
          <cell r="C863">
            <v>862</v>
          </cell>
          <cell r="D863">
            <v>5124</v>
          </cell>
          <cell r="F863" t="str">
            <v>La Paz County Landfill</v>
          </cell>
          <cell r="G863" t="str">
            <v>BU-242</v>
          </cell>
          <cell r="H863" t="str">
            <v>WESTERN ARIZONA</v>
          </cell>
          <cell r="I863" t="str">
            <v>ARIZONA</v>
          </cell>
          <cell r="J863" t="str">
            <v>ARIZONA DISTRICT</v>
          </cell>
          <cell r="K863" t="str">
            <v>WEST</v>
          </cell>
          <cell r="L863" t="str">
            <v>WEST REGION</v>
          </cell>
        </row>
        <row r="864">
          <cell r="A864" t="str">
            <v>L67</v>
          </cell>
          <cell r="B864" t="str">
            <v>L67-10-A-CO-D5O-050</v>
          </cell>
          <cell r="C864">
            <v>863</v>
          </cell>
          <cell r="D864">
            <v>5125</v>
          </cell>
          <cell r="F864" t="str">
            <v>Foothills Landfill</v>
          </cell>
          <cell r="G864" t="str">
            <v>BU-103</v>
          </cell>
          <cell r="H864" t="str">
            <v>DENVER POST COLLECTION</v>
          </cell>
          <cell r="I864" t="str">
            <v>MOUNTAIN</v>
          </cell>
          <cell r="J864" t="str">
            <v>MOUNTAIN DISTRICT</v>
          </cell>
          <cell r="K864" t="str">
            <v>WEST</v>
          </cell>
          <cell r="L864" t="str">
            <v>WEST REGION</v>
          </cell>
        </row>
        <row r="865">
          <cell r="A865" t="str">
            <v>L68</v>
          </cell>
          <cell r="B865" t="str">
            <v>L68-10-A-CO-D5O-050</v>
          </cell>
          <cell r="C865">
            <v>864</v>
          </cell>
          <cell r="D865">
            <v>5126</v>
          </cell>
          <cell r="F865" t="str">
            <v>Tower Landfill</v>
          </cell>
          <cell r="G865" t="str">
            <v>BU-103</v>
          </cell>
          <cell r="H865" t="str">
            <v>DENVER POST COLLECTION</v>
          </cell>
          <cell r="I865" t="str">
            <v>MOUNTAIN</v>
          </cell>
          <cell r="J865" t="str">
            <v>MOUNTAIN DISTRICT</v>
          </cell>
          <cell r="K865" t="str">
            <v>WEST</v>
          </cell>
          <cell r="L865" t="str">
            <v>WEST REGION</v>
          </cell>
        </row>
        <row r="866">
          <cell r="A866" t="str">
            <v>L69</v>
          </cell>
          <cell r="B866" t="str">
            <v>L69-10-A-CA-6EO-050</v>
          </cell>
          <cell r="C866">
            <v>865</v>
          </cell>
          <cell r="D866">
            <v>5127</v>
          </cell>
          <cell r="F866" t="str">
            <v>Newby Island Landfill</v>
          </cell>
          <cell r="G866" t="str">
            <v>BU-258</v>
          </cell>
          <cell r="H866" t="str">
            <v>NEWBY ISLAND LANDFILL</v>
          </cell>
          <cell r="I866" t="str">
            <v>BAYAREA</v>
          </cell>
          <cell r="J866" t="str">
            <v>BAY AREA DISTRICT</v>
          </cell>
          <cell r="K866" t="str">
            <v>WEST</v>
          </cell>
          <cell r="L866" t="str">
            <v>WEST REGION</v>
          </cell>
        </row>
        <row r="867">
          <cell r="A867" t="str">
            <v>L72</v>
          </cell>
          <cell r="B867" t="str">
            <v>L72-10-A-CA-5UO-050</v>
          </cell>
          <cell r="C867">
            <v>867</v>
          </cell>
          <cell r="D867">
            <v>5128</v>
          </cell>
          <cell r="F867" t="str">
            <v>Chateau Fresno Landfill</v>
          </cell>
          <cell r="G867" t="str">
            <v>BU-248</v>
          </cell>
          <cell r="H867" t="str">
            <v>FRESNO</v>
          </cell>
          <cell r="I867" t="str">
            <v>CCALIF</v>
          </cell>
          <cell r="J867" t="str">
            <v>CENTRAL CALIFORNIA DISTRICT</v>
          </cell>
          <cell r="K867" t="str">
            <v>WEST</v>
          </cell>
          <cell r="L867" t="str">
            <v>WEST REGION</v>
          </cell>
        </row>
        <row r="868">
          <cell r="A868" t="str">
            <v>L74</v>
          </cell>
          <cell r="B868" t="str">
            <v>L74-10-A-MN-3PO-050</v>
          </cell>
          <cell r="C868">
            <v>868</v>
          </cell>
          <cell r="D868">
            <v>5129</v>
          </cell>
          <cell r="F868" t="str">
            <v>Pinebend Landfill</v>
          </cell>
          <cell r="G868" t="str">
            <v>BU-045</v>
          </cell>
          <cell r="H868" t="str">
            <v>TWIN CITIES POST COLLECTIONS</v>
          </cell>
          <cell r="I868" t="str">
            <v>MINNESOTA</v>
          </cell>
          <cell r="J868" t="str">
            <v>MINNESOTA DISTRICT</v>
          </cell>
          <cell r="K868" t="str">
            <v>MIDWEST</v>
          </cell>
          <cell r="L868" t="str">
            <v>MIDWEST REGION</v>
          </cell>
        </row>
        <row r="869">
          <cell r="A869" t="str">
            <v>L75</v>
          </cell>
          <cell r="B869" t="str">
            <v>L75-10-A-MN-6HO-050</v>
          </cell>
          <cell r="C869">
            <v>869</v>
          </cell>
          <cell r="D869">
            <v>5130</v>
          </cell>
          <cell r="F869" t="str">
            <v>AW -Woodlake Landfill</v>
          </cell>
          <cell r="G869" t="str">
            <v>BU-948</v>
          </cell>
          <cell r="H869" t="str">
            <v>NON-OP MINNESOTA</v>
          </cell>
          <cell r="I869" t="str">
            <v>MINNESOTA</v>
          </cell>
          <cell r="J869" t="str">
            <v>MINNESOTA DISTRICT</v>
          </cell>
          <cell r="K869" t="str">
            <v>MIDWEST</v>
          </cell>
          <cell r="L869" t="str">
            <v>MIDWEST REGION</v>
          </cell>
        </row>
        <row r="870">
          <cell r="A870" t="str">
            <v>L76</v>
          </cell>
          <cell r="B870" t="str">
            <v>L76-10-A-MO-8IO-050</v>
          </cell>
          <cell r="C870">
            <v>870</v>
          </cell>
          <cell r="D870">
            <v>5131</v>
          </cell>
          <cell r="F870" t="str">
            <v>AW -Backridge Landfill</v>
          </cell>
          <cell r="G870" t="str">
            <v>BU-031</v>
          </cell>
          <cell r="H870" t="str">
            <v>QUINCY</v>
          </cell>
          <cell r="I870" t="str">
            <v>WILLINOIS</v>
          </cell>
          <cell r="J870" t="str">
            <v>WESTERN ILLINOIS DISTRICT</v>
          </cell>
          <cell r="K870" t="str">
            <v>MIDWEST</v>
          </cell>
          <cell r="L870" t="str">
            <v>MIDWEST REGION</v>
          </cell>
        </row>
        <row r="871">
          <cell r="A871" t="str">
            <v>L77</v>
          </cell>
          <cell r="B871" t="str">
            <v>L77-10-A-IL-3PO-050</v>
          </cell>
          <cell r="C871">
            <v>871</v>
          </cell>
          <cell r="D871">
            <v>5132</v>
          </cell>
          <cell r="F871" t="str">
            <v>AW -Modern Landfill</v>
          </cell>
          <cell r="G871" t="str">
            <v>BU-969</v>
          </cell>
          <cell r="H871" t="str">
            <v>NON-OP ST. LOUIS</v>
          </cell>
          <cell r="I871" t="str">
            <v>STL METRO</v>
          </cell>
          <cell r="J871" t="str">
            <v>ST LOUIS METRO DISTRICT</v>
          </cell>
          <cell r="K871" t="str">
            <v>MIDWEST</v>
          </cell>
          <cell r="L871" t="str">
            <v>MIDWEST REGION</v>
          </cell>
        </row>
        <row r="872">
          <cell r="A872" t="str">
            <v>L78</v>
          </cell>
          <cell r="B872" t="str">
            <v>L78-10-A-MO-3PO-050</v>
          </cell>
          <cell r="C872">
            <v>872</v>
          </cell>
          <cell r="D872">
            <v>5133</v>
          </cell>
          <cell r="F872" t="str">
            <v>AW -Missouri Pass Landfill</v>
          </cell>
          <cell r="G872" t="str">
            <v>BU-969</v>
          </cell>
          <cell r="H872" t="str">
            <v>NON-OP ST. LOUIS</v>
          </cell>
          <cell r="I872" t="str">
            <v>STL METRO</v>
          </cell>
          <cell r="J872" t="str">
            <v>ST LOUIS METRO DISTRICT</v>
          </cell>
          <cell r="K872" t="str">
            <v>MIDWEST</v>
          </cell>
          <cell r="L872" t="str">
            <v>MIDWEST REGION</v>
          </cell>
        </row>
        <row r="873">
          <cell r="A873" t="str">
            <v>L79</v>
          </cell>
          <cell r="B873" t="str">
            <v>L79-10-A-WI-3PO-050</v>
          </cell>
          <cell r="C873">
            <v>873</v>
          </cell>
          <cell r="D873">
            <v>5134</v>
          </cell>
          <cell r="F873" t="str">
            <v>AW -Lad Landfill</v>
          </cell>
          <cell r="G873" t="str">
            <v>BU-046</v>
          </cell>
          <cell r="H873" t="str">
            <v>RICE LAKE</v>
          </cell>
          <cell r="I873" t="str">
            <v>MINNESOTA</v>
          </cell>
          <cell r="J873" t="str">
            <v>MINNESOTA DISTRICT</v>
          </cell>
          <cell r="K873" t="str">
            <v>MIDWEST</v>
          </cell>
          <cell r="L873" t="str">
            <v>MIDWEST REGION</v>
          </cell>
        </row>
        <row r="874">
          <cell r="A874" t="str">
            <v>L81</v>
          </cell>
          <cell r="B874" t="str">
            <v>L81-10-A-IL-3PO-050</v>
          </cell>
          <cell r="C874">
            <v>874</v>
          </cell>
          <cell r="D874">
            <v>5135</v>
          </cell>
          <cell r="F874" t="str">
            <v>Mallard Lake Landfill.</v>
          </cell>
          <cell r="G874" t="str">
            <v>BU-937</v>
          </cell>
          <cell r="H874" t="str">
            <v>NON-OP CHICAGO SUBURBAN</v>
          </cell>
          <cell r="I874" t="str">
            <v>CHICAGO</v>
          </cell>
          <cell r="J874" t="str">
            <v>CHICAGO DISTRICT</v>
          </cell>
          <cell r="K874" t="str">
            <v>MIDWEST</v>
          </cell>
          <cell r="L874" t="str">
            <v>MIDWEST REGION</v>
          </cell>
        </row>
        <row r="875">
          <cell r="A875" t="str">
            <v>L84</v>
          </cell>
          <cell r="B875" t="str">
            <v>L84-10-A-IN-3PO-050</v>
          </cell>
          <cell r="C875">
            <v>876</v>
          </cell>
          <cell r="D875">
            <v>5136</v>
          </cell>
          <cell r="F875" t="str">
            <v>Laubscher Meadows Landfill</v>
          </cell>
          <cell r="G875" t="str">
            <v>BU-105</v>
          </cell>
          <cell r="H875" t="str">
            <v>EVANSVILLE</v>
          </cell>
          <cell r="I875" t="str">
            <v>KENTUCKYTN</v>
          </cell>
          <cell r="J875" t="str">
            <v>KENTUCKY-TENNESSEE DISTRICT</v>
          </cell>
          <cell r="K875" t="str">
            <v>MIDWEST</v>
          </cell>
          <cell r="L875" t="str">
            <v>MIDWEST REGION</v>
          </cell>
        </row>
        <row r="876">
          <cell r="A876" t="str">
            <v>L87</v>
          </cell>
          <cell r="B876" t="str">
            <v>L87-10-A-TX-9YO-050</v>
          </cell>
          <cell r="C876">
            <v>877</v>
          </cell>
          <cell r="D876">
            <v>5137</v>
          </cell>
          <cell r="F876" t="str">
            <v>Abilene Landfill</v>
          </cell>
          <cell r="G876" t="str">
            <v>BU-021</v>
          </cell>
          <cell r="H876" t="str">
            <v>WEST TEXAS</v>
          </cell>
          <cell r="I876" t="str">
            <v>DFW/WESTTX</v>
          </cell>
          <cell r="J876" t="str">
            <v>DFW/WEST TEXAS DISTIRCT</v>
          </cell>
          <cell r="K876" t="str">
            <v>SOUTH</v>
          </cell>
          <cell r="L876" t="str">
            <v>SOUTH REGION</v>
          </cell>
        </row>
        <row r="877">
          <cell r="A877" t="str">
            <v>B82</v>
          </cell>
          <cell r="B877" t="str">
            <v>B82-10-A-TX-3PO-050</v>
          </cell>
          <cell r="C877">
            <v>466</v>
          </cell>
          <cell r="D877">
            <v>5138</v>
          </cell>
          <cell r="F877" t="str">
            <v>Non Collection</v>
          </cell>
          <cell r="G877" t="str">
            <v>BU-906</v>
          </cell>
          <cell r="H877" t="str">
            <v>CORPORATE OFFICE</v>
          </cell>
          <cell r="I877" t="str">
            <v>CORPOFFICE</v>
          </cell>
          <cell r="J877" t="str">
            <v>CORPORATE OFFICE DISTRICT</v>
          </cell>
          <cell r="K877" t="str">
            <v>CORPORATE</v>
          </cell>
          <cell r="L877" t="str">
            <v>CORPORATE</v>
          </cell>
        </row>
        <row r="878">
          <cell r="A878" t="str">
            <v>L89</v>
          </cell>
          <cell r="B878" t="str">
            <v>L89-10-A-CO-3PO-050</v>
          </cell>
          <cell r="C878">
            <v>878</v>
          </cell>
          <cell r="D878">
            <v>5139</v>
          </cell>
          <cell r="F878" t="str">
            <v>Fountain Landfill</v>
          </cell>
          <cell r="G878" t="str">
            <v>BU-192</v>
          </cell>
          <cell r="H878" t="str">
            <v>NON-OP COLORADO</v>
          </cell>
          <cell r="I878" t="str">
            <v>MOUNTAIN</v>
          </cell>
          <cell r="J878" t="str">
            <v>MOUNTAIN DISTRICT</v>
          </cell>
          <cell r="K878" t="str">
            <v>WEST</v>
          </cell>
          <cell r="L878" t="str">
            <v>WEST REGION</v>
          </cell>
        </row>
        <row r="879">
          <cell r="A879" t="str">
            <v>L93</v>
          </cell>
          <cell r="B879" t="str">
            <v>L93-10-A-AL-8DO-050</v>
          </cell>
          <cell r="C879">
            <v>879</v>
          </cell>
          <cell r="D879">
            <v>5140</v>
          </cell>
          <cell r="F879" t="str">
            <v>Morris Farm Landfill</v>
          </cell>
          <cell r="G879" t="str">
            <v>BU-005</v>
          </cell>
          <cell r="H879" t="str">
            <v>HUNTSVILLE</v>
          </cell>
          <cell r="I879" t="str">
            <v>GEORGIA</v>
          </cell>
          <cell r="J879" t="str">
            <v>GEORGIA DISTRICT</v>
          </cell>
          <cell r="K879" t="str">
            <v>SOUTH</v>
          </cell>
          <cell r="L879" t="str">
            <v>SOUTH REGION</v>
          </cell>
        </row>
        <row r="880">
          <cell r="A880" t="str">
            <v>L95</v>
          </cell>
          <cell r="B880" t="str">
            <v>L95-10-A-KY-E5O-050</v>
          </cell>
          <cell r="C880">
            <v>881</v>
          </cell>
          <cell r="D880">
            <v>5141</v>
          </cell>
          <cell r="F880" t="str">
            <v>Benson Valley Landfill</v>
          </cell>
          <cell r="G880" t="str">
            <v>BU-137</v>
          </cell>
          <cell r="H880" t="str">
            <v>LEXINGTON / FRANKFURT</v>
          </cell>
          <cell r="I880" t="str">
            <v>KENTUCKYTN</v>
          </cell>
          <cell r="J880" t="str">
            <v>KENTUCKY-TENNESSEE DISTRICT</v>
          </cell>
          <cell r="K880" t="str">
            <v>MIDWEST</v>
          </cell>
          <cell r="L880" t="str">
            <v>MIDWEST REGION</v>
          </cell>
        </row>
        <row r="881">
          <cell r="A881" t="str">
            <v>L96</v>
          </cell>
          <cell r="B881" t="str">
            <v>L96-10-A-MS-8JO-050</v>
          </cell>
          <cell r="C881">
            <v>882</v>
          </cell>
          <cell r="D881">
            <v>5142</v>
          </cell>
          <cell r="F881" t="str">
            <v>Big River Landfill</v>
          </cell>
          <cell r="G881" t="str">
            <v>BU-009</v>
          </cell>
          <cell r="H881" t="str">
            <v>GREENVILLE MS</v>
          </cell>
          <cell r="I881" t="str">
            <v>MISSVALLEY</v>
          </cell>
          <cell r="J881" t="str">
            <v>MISSISSIPPI VALLEY DISTRICT</v>
          </cell>
          <cell r="K881" t="str">
            <v>SOUTH</v>
          </cell>
          <cell r="L881" t="str">
            <v>SOUTH REGION</v>
          </cell>
        </row>
        <row r="882">
          <cell r="A882" t="str">
            <v>L98</v>
          </cell>
          <cell r="B882" t="str">
            <v>L98-10-A-OK-8KO-050</v>
          </cell>
          <cell r="C882">
            <v>883</v>
          </cell>
          <cell r="D882">
            <v>5143</v>
          </cell>
          <cell r="F882" t="str">
            <v>51B Landfill NO 1</v>
          </cell>
          <cell r="G882" t="str">
            <v>BU-022</v>
          </cell>
          <cell r="H882" t="str">
            <v>EASTERN OKLAHOMA</v>
          </cell>
          <cell r="I882" t="str">
            <v>W MO/OK</v>
          </cell>
          <cell r="J882" t="str">
            <v>W MISSOURI/OKLAHOMA DISTRICT</v>
          </cell>
          <cell r="K882" t="str">
            <v>MIDWEST</v>
          </cell>
          <cell r="L882" t="str">
            <v>MIDWEST REGION</v>
          </cell>
        </row>
        <row r="883">
          <cell r="A883" t="str">
            <v>L99</v>
          </cell>
          <cell r="B883" t="str">
            <v>L99-10-A-OK-8KO-050</v>
          </cell>
          <cell r="C883">
            <v>884</v>
          </cell>
          <cell r="D883">
            <v>5144</v>
          </cell>
          <cell r="F883" t="str">
            <v>Broken Arrow Landfill</v>
          </cell>
          <cell r="G883" t="str">
            <v>BU-960</v>
          </cell>
          <cell r="H883" t="str">
            <v>NON-OP OKLAHOMA / WEST TEXAS</v>
          </cell>
          <cell r="I883" t="str">
            <v>W MO/OK</v>
          </cell>
          <cell r="J883" t="str">
            <v>W MISSOURI/OKLAHOMA DISTRICT</v>
          </cell>
          <cell r="K883" t="str">
            <v>MIDWEST</v>
          </cell>
          <cell r="L883" t="str">
            <v>MIDWEST REGION</v>
          </cell>
        </row>
        <row r="884">
          <cell r="A884" t="str">
            <v>PH0</v>
          </cell>
          <cell r="B884" t="str">
            <v>PH0-10-A-AZ-03O-050</v>
          </cell>
          <cell r="C884">
            <v>968</v>
          </cell>
          <cell r="D884">
            <v>5400</v>
          </cell>
          <cell r="F884" t="str">
            <v>G &amp; H</v>
          </cell>
          <cell r="G884" t="str">
            <v>BU-901</v>
          </cell>
          <cell r="H884" t="str">
            <v>CORPORATE LANDFILLS</v>
          </cell>
          <cell r="I884" t="str">
            <v>CORP LF</v>
          </cell>
          <cell r="J884" t="str">
            <v>CORPORATE LANDFILL DISTRICT</v>
          </cell>
          <cell r="K884" t="str">
            <v>CORPORATE</v>
          </cell>
          <cell r="L884" t="str">
            <v>CORPORATE</v>
          </cell>
        </row>
        <row r="885">
          <cell r="A885" t="str">
            <v>PH9</v>
          </cell>
          <cell r="B885" t="str">
            <v>PH9-10-A-AZ-03O-050</v>
          </cell>
          <cell r="C885">
            <v>970</v>
          </cell>
          <cell r="D885">
            <v>5401</v>
          </cell>
          <cell r="F885" t="str">
            <v>Butterworth</v>
          </cell>
          <cell r="G885" t="str">
            <v>BU-901</v>
          </cell>
          <cell r="H885" t="str">
            <v>CORPORATE LANDFILLS</v>
          </cell>
          <cell r="I885" t="str">
            <v>CORP LF</v>
          </cell>
          <cell r="J885" t="str">
            <v>CORPORATE LANDFILL DISTRICT</v>
          </cell>
          <cell r="K885" t="str">
            <v>CORPORATE</v>
          </cell>
          <cell r="L885" t="str">
            <v>CORPORATE</v>
          </cell>
        </row>
        <row r="886">
          <cell r="A886" t="str">
            <v>PI0</v>
          </cell>
          <cell r="B886" t="str">
            <v>PI0-10-A-AZ-03O-050</v>
          </cell>
          <cell r="C886">
            <v>971</v>
          </cell>
          <cell r="D886">
            <v>5402</v>
          </cell>
          <cell r="F886" t="str">
            <v>Cherokee Run</v>
          </cell>
          <cell r="G886" t="str">
            <v>BU-901</v>
          </cell>
          <cell r="H886" t="str">
            <v>CORPORATE LANDFILLS</v>
          </cell>
          <cell r="I886" t="str">
            <v>CORP LF</v>
          </cell>
          <cell r="J886" t="str">
            <v>CORPORATE LANDFILL DISTRICT</v>
          </cell>
          <cell r="K886" t="str">
            <v>CORPORATE</v>
          </cell>
          <cell r="L886" t="str">
            <v>CORPORATE</v>
          </cell>
        </row>
        <row r="887">
          <cell r="A887" t="str">
            <v>PI2</v>
          </cell>
          <cell r="B887" t="str">
            <v>PI2-10-A-AZ-03O-050</v>
          </cell>
          <cell r="C887">
            <v>972</v>
          </cell>
          <cell r="D887">
            <v>5403</v>
          </cell>
          <cell r="F887" t="str">
            <v>Chrysler-Fenton Creek, MO</v>
          </cell>
          <cell r="G887" t="str">
            <v>BU-901</v>
          </cell>
          <cell r="H887" t="str">
            <v>CORPORATE LANDFILLS</v>
          </cell>
          <cell r="I887" t="str">
            <v>CORP LF</v>
          </cell>
          <cell r="J887" t="str">
            <v>CORPORATE LANDFILL DISTRICT</v>
          </cell>
          <cell r="K887" t="str">
            <v>CORPORATE</v>
          </cell>
          <cell r="L887" t="str">
            <v>CORPORATE</v>
          </cell>
        </row>
        <row r="888">
          <cell r="A888" t="str">
            <v>PI3</v>
          </cell>
          <cell r="B888" t="str">
            <v>PI3-10-A-AZ-03O-050</v>
          </cell>
          <cell r="C888">
            <v>973</v>
          </cell>
          <cell r="D888">
            <v>5404</v>
          </cell>
          <cell r="F888" t="str">
            <v>Chula Vista</v>
          </cell>
          <cell r="G888" t="str">
            <v>BU-901</v>
          </cell>
          <cell r="H888" t="str">
            <v>CORPORATE LANDFILLS</v>
          </cell>
          <cell r="I888" t="str">
            <v>CORP LF</v>
          </cell>
          <cell r="J888" t="str">
            <v>CORPORATE LANDFILL DISTRICT</v>
          </cell>
          <cell r="K888" t="str">
            <v>CORPORATE</v>
          </cell>
          <cell r="L888" t="str">
            <v>CORPORATE</v>
          </cell>
        </row>
        <row r="889">
          <cell r="A889" t="str">
            <v>PI6</v>
          </cell>
          <cell r="B889" t="str">
            <v>PI6-10-A-AZ-03O-050</v>
          </cell>
          <cell r="C889">
            <v>974</v>
          </cell>
          <cell r="D889">
            <v>5405</v>
          </cell>
          <cell r="F889" t="str">
            <v>Combe Fill S. (Pinto/Luciano)</v>
          </cell>
          <cell r="G889" t="str">
            <v>BU-901</v>
          </cell>
          <cell r="H889" t="str">
            <v>CORPORATE LANDFILLS</v>
          </cell>
          <cell r="I889" t="str">
            <v>CORP LF</v>
          </cell>
          <cell r="J889" t="str">
            <v>CORPORATE LANDFILL DISTRICT</v>
          </cell>
          <cell r="K889" t="str">
            <v>CORPORATE</v>
          </cell>
          <cell r="L889" t="str">
            <v>CORPORATE</v>
          </cell>
        </row>
        <row r="890">
          <cell r="A890" t="str">
            <v>PI7</v>
          </cell>
          <cell r="B890" t="str">
            <v>PI7-10-A-AZ-03O-050</v>
          </cell>
          <cell r="C890">
            <v>975</v>
          </cell>
          <cell r="D890">
            <v>5406</v>
          </cell>
          <cell r="F890" t="str">
            <v>Conklin</v>
          </cell>
          <cell r="G890" t="str">
            <v>BU-901</v>
          </cell>
          <cell r="H890" t="str">
            <v>CORPORATE LANDFILLS</v>
          </cell>
          <cell r="I890" t="str">
            <v>CORP LF</v>
          </cell>
          <cell r="J890" t="str">
            <v>CORPORATE LANDFILL DISTRICT</v>
          </cell>
          <cell r="K890" t="str">
            <v>CORPORATE</v>
          </cell>
          <cell r="L890" t="str">
            <v>CORPORATE</v>
          </cell>
        </row>
        <row r="891">
          <cell r="A891" t="str">
            <v>PI8</v>
          </cell>
          <cell r="B891" t="str">
            <v>PI8-10-A-AZ-03O-050</v>
          </cell>
          <cell r="C891">
            <v>976</v>
          </cell>
          <cell r="D891">
            <v>5407</v>
          </cell>
          <cell r="F891" t="str">
            <v>Corporate</v>
          </cell>
          <cell r="G891" t="str">
            <v>BU-901</v>
          </cell>
          <cell r="H891" t="str">
            <v>CORPORATE LANDFILLS</v>
          </cell>
          <cell r="I891" t="str">
            <v>CORP LF</v>
          </cell>
          <cell r="J891" t="str">
            <v>CORPORATE LANDFILL DISTRICT</v>
          </cell>
          <cell r="K891" t="str">
            <v>CORPORATE</v>
          </cell>
          <cell r="L891" t="str">
            <v>CORPORATE</v>
          </cell>
        </row>
        <row r="892">
          <cell r="A892" t="str">
            <v>PI9</v>
          </cell>
          <cell r="B892" t="str">
            <v>PI9-10-A-AZ-03O-050</v>
          </cell>
          <cell r="C892">
            <v>977</v>
          </cell>
          <cell r="D892">
            <v>5408</v>
          </cell>
          <cell r="F892" t="str">
            <v>CPI(ASWI-Pfohl/Luciano Site)</v>
          </cell>
          <cell r="G892" t="str">
            <v>BU-901</v>
          </cell>
          <cell r="H892" t="str">
            <v>CORPORATE LANDFILLS</v>
          </cell>
          <cell r="I892" t="str">
            <v>CORP LF</v>
          </cell>
          <cell r="J892" t="str">
            <v>CORPORATE LANDFILL DISTRICT</v>
          </cell>
          <cell r="K892" t="str">
            <v>CORPORATE</v>
          </cell>
          <cell r="L892" t="str">
            <v>CORPORATE</v>
          </cell>
        </row>
        <row r="893">
          <cell r="A893" t="str">
            <v>PJ0</v>
          </cell>
          <cell r="B893" t="str">
            <v>PJ0-10-A-AZ-03O-050</v>
          </cell>
          <cell r="C893">
            <v>978</v>
          </cell>
          <cell r="D893">
            <v>5409</v>
          </cell>
          <cell r="F893" t="str">
            <v>CPI (Bridgeton)</v>
          </cell>
          <cell r="G893" t="str">
            <v>BU-901</v>
          </cell>
          <cell r="H893" t="str">
            <v>CORPORATE LANDFILLS</v>
          </cell>
          <cell r="I893" t="str">
            <v>CORP LF</v>
          </cell>
          <cell r="J893" t="str">
            <v>CORPORATE LANDFILL DISTRICT</v>
          </cell>
          <cell r="K893" t="str">
            <v>CORPORATE</v>
          </cell>
          <cell r="L893" t="str">
            <v>CORPORATE</v>
          </cell>
        </row>
        <row r="894">
          <cell r="A894" t="str">
            <v>PJ4</v>
          </cell>
          <cell r="B894" t="str">
            <v>PJ4-10-A-AZ-03O-050</v>
          </cell>
          <cell r="C894">
            <v>979</v>
          </cell>
          <cell r="D894">
            <v>5410</v>
          </cell>
          <cell r="F894" t="str">
            <v>EMCON (field) Liability</v>
          </cell>
          <cell r="G894" t="str">
            <v>BU-901</v>
          </cell>
          <cell r="H894" t="str">
            <v>CORPORATE LANDFILLS</v>
          </cell>
          <cell r="I894" t="str">
            <v>CORP LF</v>
          </cell>
          <cell r="J894" t="str">
            <v>CORPORATE LANDFILL DISTRICT</v>
          </cell>
          <cell r="K894" t="str">
            <v>CORPORATE</v>
          </cell>
          <cell r="L894" t="str">
            <v>CORPORATE</v>
          </cell>
        </row>
        <row r="895">
          <cell r="A895" t="str">
            <v>PJ5</v>
          </cell>
          <cell r="B895" t="str">
            <v>PJ5-10-A-AZ-03O-050</v>
          </cell>
          <cell r="C895">
            <v>980</v>
          </cell>
          <cell r="D895">
            <v>5411</v>
          </cell>
          <cell r="F895" t="str">
            <v>Evergreen Scavenger (Liberty)</v>
          </cell>
          <cell r="G895" t="str">
            <v>BU-901</v>
          </cell>
          <cell r="H895" t="str">
            <v>CORPORATE LANDFILLS</v>
          </cell>
          <cell r="I895" t="str">
            <v>CORP LF</v>
          </cell>
          <cell r="J895" t="str">
            <v>CORPORATE LANDFILL DISTRICT</v>
          </cell>
          <cell r="K895" t="str">
            <v>CORPORATE</v>
          </cell>
          <cell r="L895" t="str">
            <v>CORPORATE</v>
          </cell>
        </row>
        <row r="896">
          <cell r="A896" t="str">
            <v>PJ9</v>
          </cell>
          <cell r="B896" t="str">
            <v>PJ9-10-A-AZ-03O-050</v>
          </cell>
          <cell r="C896">
            <v>981</v>
          </cell>
          <cell r="D896">
            <v>5412</v>
          </cell>
          <cell r="F896" t="str">
            <v>General/Legal</v>
          </cell>
          <cell r="G896" t="str">
            <v>BU-901</v>
          </cell>
          <cell r="H896" t="str">
            <v>CORPORATE LANDFILLS</v>
          </cell>
          <cell r="I896" t="str">
            <v>CORP LF</v>
          </cell>
          <cell r="J896" t="str">
            <v>CORPORATE LANDFILL DISTRICT</v>
          </cell>
          <cell r="K896" t="str">
            <v>CORPORATE</v>
          </cell>
          <cell r="L896" t="str">
            <v>CORPORATE</v>
          </cell>
        </row>
        <row r="897">
          <cell r="A897" t="str">
            <v>PK1</v>
          </cell>
          <cell r="B897" t="str">
            <v>PK1-10-A-AZ-03O-050</v>
          </cell>
          <cell r="C897">
            <v>982</v>
          </cell>
          <cell r="D897">
            <v>5413</v>
          </cell>
          <cell r="F897" t="str">
            <v>HWH Properties, FL</v>
          </cell>
          <cell r="G897" t="str">
            <v>BU-901</v>
          </cell>
          <cell r="H897" t="str">
            <v>CORPORATE LANDFILLS</v>
          </cell>
          <cell r="I897" t="str">
            <v>CORP LF</v>
          </cell>
          <cell r="J897" t="str">
            <v>CORPORATE LANDFILL DISTRICT</v>
          </cell>
          <cell r="K897" t="str">
            <v>CORPORATE</v>
          </cell>
          <cell r="L897" t="str">
            <v>CORPORATE</v>
          </cell>
        </row>
        <row r="898">
          <cell r="A898" t="str">
            <v>PK5</v>
          </cell>
          <cell r="B898" t="str">
            <v>PK5-10-A-AZ-03O-050</v>
          </cell>
          <cell r="C898">
            <v>983</v>
          </cell>
          <cell r="D898">
            <v>5414</v>
          </cell>
          <cell r="F898" t="str">
            <v>Keystone, PA</v>
          </cell>
          <cell r="G898" t="str">
            <v>BU-901</v>
          </cell>
          <cell r="H898" t="str">
            <v>CORPORATE LANDFILLS</v>
          </cell>
          <cell r="I898" t="str">
            <v>CORP LF</v>
          </cell>
          <cell r="J898" t="str">
            <v>CORPORATE LANDFILL DISTRICT</v>
          </cell>
          <cell r="K898" t="str">
            <v>CORPORATE</v>
          </cell>
          <cell r="L898" t="str">
            <v>CORPORATE</v>
          </cell>
        </row>
        <row r="899">
          <cell r="A899" t="str">
            <v>PL0</v>
          </cell>
          <cell r="B899" t="str">
            <v>PL0-10-A-AZ-03O-050</v>
          </cell>
          <cell r="C899">
            <v>984</v>
          </cell>
          <cell r="D899">
            <v>5415</v>
          </cell>
          <cell r="F899" t="str">
            <v>LFG-Livingston (ADSI)</v>
          </cell>
          <cell r="G899" t="str">
            <v>BU-901</v>
          </cell>
          <cell r="H899" t="str">
            <v>CORPORATE LANDFILLS</v>
          </cell>
          <cell r="I899" t="str">
            <v>CORP LF</v>
          </cell>
          <cell r="J899" t="str">
            <v>CORPORATE LANDFILL DISTRICT</v>
          </cell>
          <cell r="K899" t="str">
            <v>CORPORATE</v>
          </cell>
          <cell r="L899" t="str">
            <v>CORPORATE</v>
          </cell>
        </row>
        <row r="900">
          <cell r="A900" t="str">
            <v>PL1</v>
          </cell>
          <cell r="B900" t="str">
            <v>PL1-10-A-AZ-03O-050</v>
          </cell>
          <cell r="C900">
            <v>985</v>
          </cell>
          <cell r="D900">
            <v>5416</v>
          </cell>
          <cell r="F900" t="str">
            <v>LFG-Wheatland (ADSI)</v>
          </cell>
          <cell r="G900" t="str">
            <v>BU-901</v>
          </cell>
          <cell r="H900" t="str">
            <v>CORPORATE LANDFILLS</v>
          </cell>
          <cell r="I900" t="str">
            <v>CORP LF</v>
          </cell>
          <cell r="J900" t="str">
            <v>CORPORATE LANDFILL DISTRICT</v>
          </cell>
          <cell r="K900" t="str">
            <v>CORPORATE</v>
          </cell>
          <cell r="L900" t="str">
            <v>CORPORATE</v>
          </cell>
        </row>
        <row r="901">
          <cell r="A901" t="str">
            <v>PL4</v>
          </cell>
          <cell r="B901" t="str">
            <v>PL4-10-A-AZ-03O-050</v>
          </cell>
          <cell r="C901">
            <v>986</v>
          </cell>
          <cell r="D901">
            <v>5417</v>
          </cell>
          <cell r="F901" t="str">
            <v>Livingston (ADSI)</v>
          </cell>
          <cell r="G901" t="str">
            <v>BU-901</v>
          </cell>
          <cell r="H901" t="str">
            <v>CORPORATE LANDFILLS</v>
          </cell>
          <cell r="I901" t="str">
            <v>CORP LF</v>
          </cell>
          <cell r="J901" t="str">
            <v>CORPORATE LANDFILL DISTRICT</v>
          </cell>
          <cell r="K901" t="str">
            <v>CORPORATE</v>
          </cell>
          <cell r="L901" t="str">
            <v>CORPORATE</v>
          </cell>
        </row>
        <row r="902">
          <cell r="A902" t="str">
            <v>PL6</v>
          </cell>
          <cell r="B902" t="str">
            <v>PL6-10-A-AZ-03O-050</v>
          </cell>
          <cell r="C902">
            <v>987</v>
          </cell>
          <cell r="D902">
            <v>5418</v>
          </cell>
          <cell r="F902" t="str">
            <v>Miami County, OH</v>
          </cell>
          <cell r="G902" t="str">
            <v>BU-901</v>
          </cell>
          <cell r="H902" t="str">
            <v>CORPORATE LANDFILLS</v>
          </cell>
          <cell r="I902" t="str">
            <v>CORP LF</v>
          </cell>
          <cell r="J902" t="str">
            <v>CORPORATE LANDFILL DISTRICT</v>
          </cell>
          <cell r="K902" t="str">
            <v>CORPORATE</v>
          </cell>
          <cell r="L902" t="str">
            <v>CORPORATE</v>
          </cell>
        </row>
        <row r="903">
          <cell r="A903" t="str">
            <v>PL7</v>
          </cell>
          <cell r="B903" t="str">
            <v>PL7-10-A-AZ-03O-050</v>
          </cell>
          <cell r="C903">
            <v>988</v>
          </cell>
          <cell r="D903">
            <v>5419</v>
          </cell>
          <cell r="F903" t="str">
            <v>New 104E Assume 1</v>
          </cell>
          <cell r="G903" t="str">
            <v>BU-901</v>
          </cell>
          <cell r="H903" t="str">
            <v>CORPORATE LANDFILLS</v>
          </cell>
          <cell r="I903" t="str">
            <v>CORP LF</v>
          </cell>
          <cell r="J903" t="str">
            <v>CORPORATE LANDFILL DISTRICT</v>
          </cell>
          <cell r="K903" t="str">
            <v>CORPORATE</v>
          </cell>
          <cell r="L903" t="str">
            <v>CORPORATE</v>
          </cell>
        </row>
        <row r="904">
          <cell r="A904" t="str">
            <v>PL8</v>
          </cell>
          <cell r="B904" t="str">
            <v>PL8-10-A-AZ-03O-050</v>
          </cell>
          <cell r="C904">
            <v>989</v>
          </cell>
          <cell r="D904">
            <v>5420</v>
          </cell>
          <cell r="F904" t="str">
            <v>Norfolk/CRD</v>
          </cell>
          <cell r="G904" t="str">
            <v>BU-901</v>
          </cell>
          <cell r="H904" t="str">
            <v>CORPORATE LANDFILLS</v>
          </cell>
          <cell r="I904" t="str">
            <v>CORP LF</v>
          </cell>
          <cell r="J904" t="str">
            <v>CORPORATE LANDFILL DISTRICT</v>
          </cell>
          <cell r="K904" t="str">
            <v>CORPORATE</v>
          </cell>
          <cell r="L904" t="str">
            <v>CORPORATE</v>
          </cell>
        </row>
        <row r="905">
          <cell r="A905" t="str">
            <v>PL9</v>
          </cell>
          <cell r="B905" t="str">
            <v>PL9-10-A-AZ-03O-050</v>
          </cell>
          <cell r="C905">
            <v>990</v>
          </cell>
          <cell r="D905">
            <v>5421</v>
          </cell>
          <cell r="F905" t="str">
            <v>Northfork (ADSI)</v>
          </cell>
          <cell r="G905" t="str">
            <v>BU-901</v>
          </cell>
          <cell r="H905" t="str">
            <v>CORPORATE LANDFILLS</v>
          </cell>
          <cell r="I905" t="str">
            <v>CORP LF</v>
          </cell>
          <cell r="J905" t="str">
            <v>CORPORATE LANDFILL DISTRICT</v>
          </cell>
          <cell r="K905" t="str">
            <v>CORPORATE</v>
          </cell>
          <cell r="L905" t="str">
            <v>CORPORATE</v>
          </cell>
        </row>
        <row r="906">
          <cell r="A906" t="str">
            <v>PM4</v>
          </cell>
          <cell r="B906" t="str">
            <v>PM4-10-A-AZ-03O-050</v>
          </cell>
          <cell r="C906">
            <v>991</v>
          </cell>
          <cell r="D906">
            <v>5422</v>
          </cell>
          <cell r="F906" t="str">
            <v>Plainville</v>
          </cell>
          <cell r="G906" t="str">
            <v>BU-901</v>
          </cell>
          <cell r="H906" t="str">
            <v>CORPORATE LANDFILLS</v>
          </cell>
          <cell r="I906" t="str">
            <v>CORP LF</v>
          </cell>
          <cell r="J906" t="str">
            <v>CORPORATE LANDFILL DISTRICT</v>
          </cell>
          <cell r="K906" t="str">
            <v>CORPORATE</v>
          </cell>
          <cell r="L906" t="str">
            <v>CORPORATE</v>
          </cell>
        </row>
        <row r="907">
          <cell r="A907" t="str">
            <v>PM5</v>
          </cell>
          <cell r="B907" t="str">
            <v>PM5-10-A-AZ-03O-050</v>
          </cell>
          <cell r="C907">
            <v>992</v>
          </cell>
          <cell r="D907">
            <v>5423</v>
          </cell>
          <cell r="F907" t="str">
            <v>Plainville, MA</v>
          </cell>
          <cell r="G907" t="str">
            <v>BU-901</v>
          </cell>
          <cell r="H907" t="str">
            <v>CORPORATE LANDFILLS</v>
          </cell>
          <cell r="I907" t="str">
            <v>CORP LF</v>
          </cell>
          <cell r="J907" t="str">
            <v>CORPORATE LANDFILL DISTRICT</v>
          </cell>
          <cell r="K907" t="str">
            <v>CORPORATE</v>
          </cell>
          <cell r="L907" t="str">
            <v>CORPORATE</v>
          </cell>
        </row>
        <row r="908">
          <cell r="A908" t="str">
            <v>PM6</v>
          </cell>
          <cell r="B908" t="str">
            <v>PM6-10-A-AZ-03O-050</v>
          </cell>
          <cell r="C908">
            <v>993</v>
          </cell>
          <cell r="D908">
            <v>5424</v>
          </cell>
          <cell r="F908" t="str">
            <v>Powell Rd, OH</v>
          </cell>
          <cell r="G908" t="str">
            <v>BU-901</v>
          </cell>
          <cell r="H908" t="str">
            <v>CORPORATE LANDFILLS</v>
          </cell>
          <cell r="I908" t="str">
            <v>CORP LF</v>
          </cell>
          <cell r="J908" t="str">
            <v>CORPORATE LANDFILL DISTRICT</v>
          </cell>
          <cell r="K908" t="str">
            <v>CORPORATE</v>
          </cell>
          <cell r="L908" t="str">
            <v>CORPORATE</v>
          </cell>
        </row>
        <row r="909">
          <cell r="A909" t="str">
            <v>PN0</v>
          </cell>
          <cell r="B909" t="str">
            <v>PN0-10-A-AZ-03O-050</v>
          </cell>
          <cell r="C909">
            <v>994</v>
          </cell>
          <cell r="D909">
            <v>5425</v>
          </cell>
          <cell r="F909" t="str">
            <v>RC Miller (ADSI)</v>
          </cell>
          <cell r="G909" t="str">
            <v>BU-901</v>
          </cell>
          <cell r="H909" t="str">
            <v>CORPORATE LANDFILLS</v>
          </cell>
          <cell r="I909" t="str">
            <v>CORP LF</v>
          </cell>
          <cell r="J909" t="str">
            <v>CORPORATE LANDFILL DISTRICT</v>
          </cell>
          <cell r="K909" t="str">
            <v>CORPORATE</v>
          </cell>
          <cell r="L909" t="str">
            <v>CORPORATE</v>
          </cell>
        </row>
        <row r="910">
          <cell r="A910" t="str">
            <v>PN4</v>
          </cell>
          <cell r="B910" t="str">
            <v>PN4-10-A-AZ-03O-050</v>
          </cell>
          <cell r="C910">
            <v>995</v>
          </cell>
          <cell r="D910">
            <v>5426</v>
          </cell>
          <cell r="F910" t="str">
            <v>Rowley</v>
          </cell>
          <cell r="G910" t="str">
            <v>BU-901</v>
          </cell>
          <cell r="H910" t="str">
            <v>CORPORATE LANDFILLS</v>
          </cell>
          <cell r="I910" t="str">
            <v>CORP LF</v>
          </cell>
          <cell r="J910" t="str">
            <v>CORPORATE LANDFILL DISTRICT</v>
          </cell>
          <cell r="K910" t="str">
            <v>CORPORATE</v>
          </cell>
          <cell r="L910" t="str">
            <v>CORPORATE</v>
          </cell>
        </row>
        <row r="911">
          <cell r="A911" t="str">
            <v>PN5</v>
          </cell>
          <cell r="B911" t="str">
            <v>PN5-10-A-AZ-03O-050</v>
          </cell>
          <cell r="C911">
            <v>996</v>
          </cell>
          <cell r="D911">
            <v>5427</v>
          </cell>
          <cell r="F911" t="str">
            <v>Roxana (Cahokia Rd LF)</v>
          </cell>
          <cell r="G911" t="str">
            <v>BU-901</v>
          </cell>
          <cell r="H911" t="str">
            <v>CORPORATE LANDFILLS</v>
          </cell>
          <cell r="I911" t="str">
            <v>CORP LF</v>
          </cell>
          <cell r="J911" t="str">
            <v>CORPORATE LANDFILL DISTRICT</v>
          </cell>
          <cell r="K911" t="str">
            <v>CORPORATE</v>
          </cell>
          <cell r="L911" t="str">
            <v>CORPORATE</v>
          </cell>
        </row>
        <row r="912">
          <cell r="A912" t="str">
            <v>PN7</v>
          </cell>
          <cell r="B912" t="str">
            <v>PN7-10-A-AZ-03O-050</v>
          </cell>
          <cell r="C912">
            <v>997</v>
          </cell>
          <cell r="D912">
            <v>5428</v>
          </cell>
          <cell r="F912" t="str">
            <v>Saline Cty (Liberty)</v>
          </cell>
          <cell r="G912" t="str">
            <v>BU-901</v>
          </cell>
          <cell r="H912" t="str">
            <v>CORPORATE LANDFILLS</v>
          </cell>
          <cell r="I912" t="str">
            <v>CORP LF</v>
          </cell>
          <cell r="J912" t="str">
            <v>CORPORATE LANDFILL DISTRICT</v>
          </cell>
          <cell r="K912" t="str">
            <v>CORPORATE</v>
          </cell>
          <cell r="L912" t="str">
            <v>CORPORATE</v>
          </cell>
        </row>
        <row r="913">
          <cell r="A913" t="str">
            <v>PN8</v>
          </cell>
          <cell r="B913" t="str">
            <v>PN8-10-A-AZ-03O-050</v>
          </cell>
          <cell r="C913">
            <v>998</v>
          </cell>
          <cell r="D913">
            <v>5429</v>
          </cell>
          <cell r="F913" t="str">
            <v>Schaeffer, MA</v>
          </cell>
          <cell r="G913" t="str">
            <v>BU-901</v>
          </cell>
          <cell r="H913" t="str">
            <v>CORPORATE LANDFILLS</v>
          </cell>
          <cell r="I913" t="str">
            <v>CORP LF</v>
          </cell>
          <cell r="J913" t="str">
            <v>CORPORATE LANDFILL DISTRICT</v>
          </cell>
          <cell r="K913" t="str">
            <v>CORPORATE</v>
          </cell>
          <cell r="L913" t="str">
            <v>CORPORATE</v>
          </cell>
        </row>
        <row r="914">
          <cell r="A914" t="str">
            <v>PO1</v>
          </cell>
          <cell r="B914" t="str">
            <v>PO1-10-A-AZ-03O-050</v>
          </cell>
          <cell r="C914">
            <v>999</v>
          </cell>
          <cell r="D914">
            <v>5430</v>
          </cell>
          <cell r="F914" t="str">
            <v>Sinclair Paint (Commerce)</v>
          </cell>
          <cell r="G914" t="str">
            <v>BU-901</v>
          </cell>
          <cell r="H914" t="str">
            <v>CORPORATE LANDFILLS</v>
          </cell>
          <cell r="I914" t="str">
            <v>CORP LF</v>
          </cell>
          <cell r="J914" t="str">
            <v>CORPORATE LANDFILL DISTRICT</v>
          </cell>
          <cell r="K914" t="str">
            <v>CORPORATE</v>
          </cell>
          <cell r="L914" t="str">
            <v>CORPORATE</v>
          </cell>
        </row>
        <row r="915">
          <cell r="A915" t="str">
            <v>PO4</v>
          </cell>
          <cell r="B915" t="str">
            <v>PO4-10-A-AZ-03O-050</v>
          </cell>
          <cell r="C915">
            <v>1000</v>
          </cell>
          <cell r="D915">
            <v>5431</v>
          </cell>
          <cell r="F915" t="str">
            <v>Taylor Rd, FL</v>
          </cell>
          <cell r="G915" t="str">
            <v>BU-901</v>
          </cell>
          <cell r="H915" t="str">
            <v>CORPORATE LANDFILLS</v>
          </cell>
          <cell r="I915" t="str">
            <v>CORP LF</v>
          </cell>
          <cell r="J915" t="str">
            <v>CORPORATE LANDFILL DISTRICT</v>
          </cell>
          <cell r="K915" t="str">
            <v>CORPORATE</v>
          </cell>
          <cell r="L915" t="str">
            <v>CORPORATE</v>
          </cell>
        </row>
        <row r="916">
          <cell r="A916" t="str">
            <v>PO5</v>
          </cell>
          <cell r="B916" t="str">
            <v>PO5-10-A-AZ-03O-050</v>
          </cell>
          <cell r="C916">
            <v>1001</v>
          </cell>
          <cell r="D916">
            <v>5432</v>
          </cell>
          <cell r="F916" t="str">
            <v>Tri County (Laidlaw site)</v>
          </cell>
          <cell r="G916" t="str">
            <v>BU-901</v>
          </cell>
          <cell r="H916" t="str">
            <v>CORPORATE LANDFILLS</v>
          </cell>
          <cell r="I916" t="str">
            <v>CORP LF</v>
          </cell>
          <cell r="J916" t="str">
            <v>CORPORATE LANDFILL DISTRICT</v>
          </cell>
          <cell r="K916" t="str">
            <v>CORPORATE</v>
          </cell>
          <cell r="L916" t="str">
            <v>CORPORATE</v>
          </cell>
        </row>
        <row r="917">
          <cell r="A917" t="str">
            <v>PO8</v>
          </cell>
          <cell r="B917" t="str">
            <v>PO8-10-A-AZ-03O-050</v>
          </cell>
          <cell r="C917">
            <v>1002</v>
          </cell>
          <cell r="D917">
            <v>5433</v>
          </cell>
          <cell r="F917" t="str">
            <v>Wyandot (ADSI)</v>
          </cell>
          <cell r="G917" t="str">
            <v>BU-901</v>
          </cell>
          <cell r="H917" t="str">
            <v>CORPORATE LANDFILLS</v>
          </cell>
          <cell r="I917" t="str">
            <v>CORP LF</v>
          </cell>
          <cell r="J917" t="str">
            <v>CORPORATE LANDFILL DISTRICT</v>
          </cell>
          <cell r="K917" t="str">
            <v>CORPORATE</v>
          </cell>
          <cell r="L917" t="str">
            <v>CORPORATE</v>
          </cell>
        </row>
        <row r="918">
          <cell r="A918" t="str">
            <v>PO9</v>
          </cell>
          <cell r="B918" t="str">
            <v>PO9-10-A-AZ-03O-050</v>
          </cell>
          <cell r="C918">
            <v>1003</v>
          </cell>
          <cell r="D918">
            <v>5434</v>
          </cell>
          <cell r="F918" t="str">
            <v>Florida Petroleum Processors</v>
          </cell>
          <cell r="G918" t="str">
            <v>BU-901</v>
          </cell>
          <cell r="H918" t="str">
            <v>CORPORATE LANDFILLS</v>
          </cell>
          <cell r="I918" t="str">
            <v>CORP LF</v>
          </cell>
          <cell r="J918" t="str">
            <v>CORPORATE LANDFILL DISTRICT</v>
          </cell>
          <cell r="K918" t="str">
            <v>CORPORATE</v>
          </cell>
          <cell r="L918" t="str">
            <v>CORPORATE</v>
          </cell>
        </row>
        <row r="919">
          <cell r="A919" t="str">
            <v>PQ0</v>
          </cell>
          <cell r="B919" t="str">
            <v>PQ0-10-A-AZ-03O-050</v>
          </cell>
          <cell r="C919">
            <v>1004</v>
          </cell>
          <cell r="D919">
            <v>5435</v>
          </cell>
          <cell r="F919" t="str">
            <v>Pike Road</v>
          </cell>
          <cell r="G919" t="str">
            <v>BU-901</v>
          </cell>
          <cell r="H919" t="str">
            <v>CORPORATE LANDFILLS</v>
          </cell>
          <cell r="I919" t="str">
            <v>CORP LF</v>
          </cell>
          <cell r="J919" t="str">
            <v>CORPORATE LANDFILL DISTRICT</v>
          </cell>
          <cell r="K919" t="str">
            <v>CORPORATE</v>
          </cell>
          <cell r="L919" t="str">
            <v>CORPORATE</v>
          </cell>
        </row>
        <row r="920">
          <cell r="A920" t="str">
            <v>PQ1</v>
          </cell>
          <cell r="B920" t="str">
            <v>PQ1-10-A-AZ-03O-050</v>
          </cell>
          <cell r="C920">
            <v>1005</v>
          </cell>
          <cell r="D920">
            <v>5436</v>
          </cell>
          <cell r="F920" t="str">
            <v>Bi State Disposal (IL)</v>
          </cell>
          <cell r="G920" t="str">
            <v>BU-901</v>
          </cell>
          <cell r="H920" t="str">
            <v>CORPORATE LANDFILLS</v>
          </cell>
          <cell r="I920" t="str">
            <v>CORP LF</v>
          </cell>
          <cell r="J920" t="str">
            <v>CORPORATE LANDFILL DISTRICT</v>
          </cell>
          <cell r="K920" t="str">
            <v>CORPORATE</v>
          </cell>
          <cell r="L920" t="str">
            <v>CORPORATE</v>
          </cell>
        </row>
        <row r="921">
          <cell r="A921" t="str">
            <v>QT0</v>
          </cell>
          <cell r="B921" t="str">
            <v>QT0-10-A-AZ-3PO-050</v>
          </cell>
          <cell r="C921">
            <v>1201</v>
          </cell>
          <cell r="D921">
            <v>5437</v>
          </cell>
          <cell r="F921" t="str">
            <v>Folcroft Landfill</v>
          </cell>
          <cell r="G921" t="str">
            <v>BU-901</v>
          </cell>
          <cell r="H921" t="str">
            <v>CORPORATE LANDFILLS</v>
          </cell>
          <cell r="I921" t="str">
            <v>CORP LF</v>
          </cell>
          <cell r="J921" t="str">
            <v>CORPORATE LANDFILL DISTRICT</v>
          </cell>
          <cell r="K921" t="str">
            <v>CORPORATE</v>
          </cell>
          <cell r="L921" t="str">
            <v>CORPORATE</v>
          </cell>
        </row>
        <row r="922">
          <cell r="A922" t="str">
            <v>QT1</v>
          </cell>
          <cell r="B922" t="str">
            <v>QT1-10-A-AZ-3PO-050</v>
          </cell>
          <cell r="C922">
            <v>1202</v>
          </cell>
          <cell r="D922">
            <v>5438</v>
          </cell>
          <cell r="F922" t="str">
            <v>Alltift LF, NY</v>
          </cell>
          <cell r="G922" t="str">
            <v>BU-901</v>
          </cell>
          <cell r="H922" t="str">
            <v>CORPORATE LANDFILLS</v>
          </cell>
          <cell r="I922" t="str">
            <v>CORP LF</v>
          </cell>
          <cell r="J922" t="str">
            <v>CORPORATE LANDFILL DISTRICT</v>
          </cell>
          <cell r="K922" t="str">
            <v>CORPORATE</v>
          </cell>
          <cell r="L922" t="str">
            <v>CORPORATE</v>
          </cell>
        </row>
        <row r="923">
          <cell r="A923" t="str">
            <v>QT2</v>
          </cell>
          <cell r="B923" t="str">
            <v>QT2-10-A-AZ-3PO-050</v>
          </cell>
          <cell r="C923">
            <v>1203</v>
          </cell>
          <cell r="D923">
            <v>5439</v>
          </cell>
          <cell r="F923" t="str">
            <v>Burns Hill RD, NH</v>
          </cell>
          <cell r="G923" t="str">
            <v>BU-901</v>
          </cell>
          <cell r="H923" t="str">
            <v>CORPORATE LANDFILLS</v>
          </cell>
          <cell r="I923" t="str">
            <v>CORP LF</v>
          </cell>
          <cell r="J923" t="str">
            <v>CORPORATE LANDFILL DISTRICT</v>
          </cell>
          <cell r="K923" t="str">
            <v>CORPORATE</v>
          </cell>
          <cell r="L923" t="str">
            <v>CORPORATE</v>
          </cell>
        </row>
        <row r="924">
          <cell r="A924" t="str">
            <v>QT3</v>
          </cell>
          <cell r="B924" t="str">
            <v>QT3-10-A-AZ-3PO-050</v>
          </cell>
          <cell r="C924">
            <v>1204</v>
          </cell>
          <cell r="D924">
            <v>5440</v>
          </cell>
          <cell r="F924" t="str">
            <v>Center Hill, OH</v>
          </cell>
          <cell r="G924" t="str">
            <v>BU-901</v>
          </cell>
          <cell r="H924" t="str">
            <v>CORPORATE LANDFILLS</v>
          </cell>
          <cell r="I924" t="str">
            <v>CORP LF</v>
          </cell>
          <cell r="J924" t="str">
            <v>CORPORATE LANDFILL DISTRICT</v>
          </cell>
          <cell r="K924" t="str">
            <v>CORPORATE</v>
          </cell>
          <cell r="L924" t="str">
            <v>CORPORATE</v>
          </cell>
        </row>
        <row r="925">
          <cell r="A925" t="str">
            <v>QT4</v>
          </cell>
          <cell r="B925" t="str">
            <v>QT4-10-A-AZ-3PO-050</v>
          </cell>
          <cell r="C925">
            <v>1205</v>
          </cell>
          <cell r="D925">
            <v>5441</v>
          </cell>
          <cell r="F925" t="str">
            <v>Cercla Transaction (104e)</v>
          </cell>
          <cell r="G925" t="str">
            <v>BU-901</v>
          </cell>
          <cell r="H925" t="str">
            <v>CORPORATE LANDFILLS</v>
          </cell>
          <cell r="I925" t="str">
            <v>CORP LF</v>
          </cell>
          <cell r="J925" t="str">
            <v>CORPORATE LANDFILL DISTRICT</v>
          </cell>
          <cell r="K925" t="str">
            <v>CORPORATE</v>
          </cell>
          <cell r="L925" t="str">
            <v>CORPORATE</v>
          </cell>
        </row>
        <row r="926">
          <cell r="A926" t="str">
            <v>QT5</v>
          </cell>
          <cell r="B926" t="str">
            <v>QT5-10-A-AZ-3PO-050</v>
          </cell>
          <cell r="C926">
            <v>1206</v>
          </cell>
          <cell r="D926">
            <v>5442</v>
          </cell>
          <cell r="F926" t="str">
            <v>Combe LF North</v>
          </cell>
          <cell r="G926" t="str">
            <v>BU-901</v>
          </cell>
          <cell r="H926" t="str">
            <v>CORPORATE LANDFILLS</v>
          </cell>
          <cell r="I926" t="str">
            <v>CORP LF</v>
          </cell>
          <cell r="J926" t="str">
            <v>CORPORATE LANDFILL DISTRICT</v>
          </cell>
          <cell r="K926" t="str">
            <v>CORPORATE</v>
          </cell>
          <cell r="L926" t="str">
            <v>CORPORATE</v>
          </cell>
        </row>
        <row r="927">
          <cell r="A927" t="str">
            <v>QT6</v>
          </cell>
          <cell r="B927" t="str">
            <v>QT6-10-A-AZ-3PO-050</v>
          </cell>
          <cell r="C927">
            <v>1207</v>
          </cell>
          <cell r="D927">
            <v>5443</v>
          </cell>
          <cell r="F927" t="str">
            <v>Breslube</v>
          </cell>
          <cell r="G927" t="str">
            <v>BU-901</v>
          </cell>
          <cell r="H927" t="str">
            <v>CORPORATE LANDFILLS</v>
          </cell>
          <cell r="I927" t="str">
            <v>CORP LF</v>
          </cell>
          <cell r="J927" t="str">
            <v>CORPORATE LANDFILL DISTRICT</v>
          </cell>
          <cell r="K927" t="str">
            <v>CORPORATE</v>
          </cell>
          <cell r="L927" t="str">
            <v>CORPORATE</v>
          </cell>
        </row>
        <row r="928">
          <cell r="A928" t="str">
            <v>QT7</v>
          </cell>
          <cell r="B928" t="str">
            <v>QT7-10-A-AZ-3PO-050</v>
          </cell>
          <cell r="C928">
            <v>1208</v>
          </cell>
          <cell r="D928">
            <v>5444</v>
          </cell>
          <cell r="F928" t="str">
            <v>Crymes LF, GA</v>
          </cell>
          <cell r="G928" t="str">
            <v>BU-901</v>
          </cell>
          <cell r="H928" t="str">
            <v>CORPORATE LANDFILLS</v>
          </cell>
          <cell r="I928" t="str">
            <v>CORP LF</v>
          </cell>
          <cell r="J928" t="str">
            <v>CORPORATE LANDFILL DISTRICT</v>
          </cell>
          <cell r="K928" t="str">
            <v>CORPORATE</v>
          </cell>
          <cell r="L928" t="str">
            <v>CORPORATE</v>
          </cell>
        </row>
        <row r="929">
          <cell r="A929" t="str">
            <v>QT8</v>
          </cell>
          <cell r="B929" t="str">
            <v>QT8-10-A-AZ-3PO-050</v>
          </cell>
          <cell r="C929">
            <v>1209</v>
          </cell>
          <cell r="D929">
            <v>5445</v>
          </cell>
          <cell r="F929" t="str">
            <v>Danmark</v>
          </cell>
          <cell r="G929" t="str">
            <v>BU-901</v>
          </cell>
          <cell r="H929" t="str">
            <v>CORPORATE LANDFILLS</v>
          </cell>
          <cell r="I929" t="str">
            <v>CORP LF</v>
          </cell>
          <cell r="J929" t="str">
            <v>CORPORATE LANDFILL DISTRICT</v>
          </cell>
          <cell r="K929" t="str">
            <v>CORPORATE</v>
          </cell>
          <cell r="L929" t="str">
            <v>CORPORATE</v>
          </cell>
        </row>
        <row r="930">
          <cell r="A930" t="str">
            <v>QT9</v>
          </cell>
          <cell r="B930" t="str">
            <v>QT9-10-A-AZ-3PO-050</v>
          </cell>
          <cell r="C930">
            <v>1210</v>
          </cell>
          <cell r="D930">
            <v>5446</v>
          </cell>
          <cell r="F930" t="str">
            <v>Estes, AZ</v>
          </cell>
          <cell r="G930" t="str">
            <v>BU-901</v>
          </cell>
          <cell r="H930" t="str">
            <v>CORPORATE LANDFILLS</v>
          </cell>
          <cell r="I930" t="str">
            <v>CORP LF</v>
          </cell>
          <cell r="J930" t="str">
            <v>CORPORATE LANDFILL DISTRICT</v>
          </cell>
          <cell r="K930" t="str">
            <v>CORPORATE</v>
          </cell>
          <cell r="L930" t="str">
            <v>CORPORATE</v>
          </cell>
        </row>
        <row r="931">
          <cell r="A931" t="str">
            <v>QU0</v>
          </cell>
          <cell r="B931" t="str">
            <v>QU0-10-A-AZ-3PO-050</v>
          </cell>
          <cell r="C931">
            <v>1211</v>
          </cell>
          <cell r="D931">
            <v>5447</v>
          </cell>
          <cell r="F931" t="str">
            <v>Grace Mine</v>
          </cell>
          <cell r="G931" t="str">
            <v>BU-901</v>
          </cell>
          <cell r="H931" t="str">
            <v>CORPORATE LANDFILLS</v>
          </cell>
          <cell r="I931" t="str">
            <v>CORP LF</v>
          </cell>
          <cell r="J931" t="str">
            <v>CORPORATE LANDFILL DISTRICT</v>
          </cell>
          <cell r="K931" t="str">
            <v>CORPORATE</v>
          </cell>
          <cell r="L931" t="str">
            <v>CORPORATE</v>
          </cell>
        </row>
        <row r="932">
          <cell r="A932" t="str">
            <v>QU1</v>
          </cell>
          <cell r="B932" t="str">
            <v>QU1-10-A-AZ-3PO-050</v>
          </cell>
          <cell r="C932">
            <v>1212</v>
          </cell>
          <cell r="D932">
            <v>5448</v>
          </cell>
          <cell r="F932" t="str">
            <v>Pelham</v>
          </cell>
          <cell r="G932" t="str">
            <v>BU-901</v>
          </cell>
          <cell r="H932" t="str">
            <v>CORPORATE LANDFILLS</v>
          </cell>
          <cell r="I932" t="str">
            <v>CORP LF</v>
          </cell>
          <cell r="J932" t="str">
            <v>CORPORATE LANDFILL DISTRICT</v>
          </cell>
          <cell r="K932" t="str">
            <v>CORPORATE</v>
          </cell>
          <cell r="L932" t="str">
            <v>CORPORATE</v>
          </cell>
        </row>
        <row r="933">
          <cell r="A933" t="str">
            <v>QU2</v>
          </cell>
          <cell r="B933" t="str">
            <v>QU2-10-A-AZ-3PO-050</v>
          </cell>
          <cell r="C933">
            <v>1213</v>
          </cell>
          <cell r="D933">
            <v>5449</v>
          </cell>
          <cell r="F933" t="str">
            <v>Gems LF, NJ</v>
          </cell>
          <cell r="G933" t="str">
            <v>BU-901</v>
          </cell>
          <cell r="H933" t="str">
            <v>CORPORATE LANDFILLS</v>
          </cell>
          <cell r="I933" t="str">
            <v>CORP LF</v>
          </cell>
          <cell r="J933" t="str">
            <v>CORPORATE LANDFILL DISTRICT</v>
          </cell>
          <cell r="K933" t="str">
            <v>CORPORATE</v>
          </cell>
          <cell r="L933" t="str">
            <v>CORPORATE</v>
          </cell>
        </row>
        <row r="934">
          <cell r="A934" t="str">
            <v>QU3</v>
          </cell>
          <cell r="B934" t="str">
            <v>QU3-10-A-AZ-3PO-050</v>
          </cell>
          <cell r="C934">
            <v>1214</v>
          </cell>
          <cell r="D934">
            <v>5450</v>
          </cell>
          <cell r="F934" t="str">
            <v>Idaho Falls/Pocatella Props</v>
          </cell>
          <cell r="G934" t="str">
            <v>BU-901</v>
          </cell>
          <cell r="H934" t="str">
            <v>CORPORATE LANDFILLS</v>
          </cell>
          <cell r="I934" t="str">
            <v>CORP LF</v>
          </cell>
          <cell r="J934" t="str">
            <v>CORPORATE LANDFILL DISTRICT</v>
          </cell>
          <cell r="K934" t="str">
            <v>CORPORATE</v>
          </cell>
          <cell r="L934" t="str">
            <v>CORPORATE</v>
          </cell>
        </row>
        <row r="935">
          <cell r="A935" t="str">
            <v>QU4</v>
          </cell>
          <cell r="B935" t="str">
            <v>QU4-10-A-AZ-3PO-050</v>
          </cell>
          <cell r="C935">
            <v>1215</v>
          </cell>
          <cell r="D935">
            <v>5451</v>
          </cell>
          <cell r="F935" t="str">
            <v>Industrial Enterprises (Quad)</v>
          </cell>
          <cell r="G935" t="str">
            <v>BU-901</v>
          </cell>
          <cell r="H935" t="str">
            <v>CORPORATE LANDFILLS</v>
          </cell>
          <cell r="I935" t="str">
            <v>CORP LF</v>
          </cell>
          <cell r="J935" t="str">
            <v>CORPORATE LANDFILL DISTRICT</v>
          </cell>
          <cell r="K935" t="str">
            <v>CORPORATE</v>
          </cell>
          <cell r="L935" t="str">
            <v>CORPORATE</v>
          </cell>
        </row>
        <row r="936">
          <cell r="A936" t="str">
            <v>QU5</v>
          </cell>
          <cell r="B936" t="str">
            <v>QU5-10-A-AZ-3PO-050</v>
          </cell>
          <cell r="C936">
            <v>1216</v>
          </cell>
          <cell r="D936">
            <v>5452</v>
          </cell>
          <cell r="F936" t="str">
            <v>Orange Co., NY</v>
          </cell>
          <cell r="G936" t="str">
            <v>BU-901</v>
          </cell>
          <cell r="H936" t="str">
            <v>CORPORATE LANDFILLS</v>
          </cell>
          <cell r="I936" t="str">
            <v>CORP LF</v>
          </cell>
          <cell r="J936" t="str">
            <v>CORPORATE LANDFILL DISTRICT</v>
          </cell>
          <cell r="K936" t="str">
            <v>CORPORATE</v>
          </cell>
          <cell r="L936" t="str">
            <v>CORPORATE</v>
          </cell>
        </row>
        <row r="937">
          <cell r="A937" t="str">
            <v>QU6</v>
          </cell>
          <cell r="B937" t="str">
            <v>QU6-10-A-AZ-3PO-050</v>
          </cell>
          <cell r="C937">
            <v>1217</v>
          </cell>
          <cell r="D937">
            <v>5453</v>
          </cell>
          <cell r="F937" t="str">
            <v>SCP-Carlstadt, NJ</v>
          </cell>
          <cell r="G937" t="str">
            <v>BU-901</v>
          </cell>
          <cell r="H937" t="str">
            <v>CORPORATE LANDFILLS</v>
          </cell>
          <cell r="I937" t="str">
            <v>CORP LF</v>
          </cell>
          <cell r="J937" t="str">
            <v>CORPORATE LANDFILL DISTRICT</v>
          </cell>
          <cell r="K937" t="str">
            <v>CORPORATE</v>
          </cell>
          <cell r="L937" t="str">
            <v>CORPORATE</v>
          </cell>
        </row>
        <row r="938">
          <cell r="A938" t="str">
            <v>QU7</v>
          </cell>
          <cell r="B938" t="str">
            <v>QU7-10-A-AZ-3PO-050</v>
          </cell>
          <cell r="C938">
            <v>1218</v>
          </cell>
          <cell r="D938">
            <v>5454</v>
          </cell>
          <cell r="F938" t="str">
            <v>Doeboy, FL</v>
          </cell>
          <cell r="G938" t="str">
            <v>BU-901</v>
          </cell>
          <cell r="H938" t="str">
            <v>CORPORATE LANDFILLS</v>
          </cell>
          <cell r="I938" t="str">
            <v>CORP LF</v>
          </cell>
          <cell r="J938" t="str">
            <v>CORPORATE LANDFILL DISTRICT</v>
          </cell>
          <cell r="K938" t="str">
            <v>CORPORATE</v>
          </cell>
          <cell r="L938" t="str">
            <v>CORPORATE</v>
          </cell>
        </row>
        <row r="939">
          <cell r="A939" t="str">
            <v>QU8</v>
          </cell>
          <cell r="B939" t="str">
            <v>QU8-10-A-AZ-3PO-050</v>
          </cell>
          <cell r="C939">
            <v>1219</v>
          </cell>
          <cell r="D939">
            <v>5455</v>
          </cell>
          <cell r="F939" t="str">
            <v>Kim Stan LF</v>
          </cell>
          <cell r="G939" t="str">
            <v>BU-901</v>
          </cell>
          <cell r="H939" t="str">
            <v>CORPORATE LANDFILLS</v>
          </cell>
          <cell r="I939" t="str">
            <v>CORP LF</v>
          </cell>
          <cell r="J939" t="str">
            <v>CORPORATE LANDFILL DISTRICT</v>
          </cell>
          <cell r="K939" t="str">
            <v>CORPORATE</v>
          </cell>
          <cell r="L939" t="str">
            <v>CORPORATE</v>
          </cell>
        </row>
        <row r="940">
          <cell r="A940" t="str">
            <v>QU9</v>
          </cell>
          <cell r="B940" t="str">
            <v>QU9-10-A-AZ-3PO-050</v>
          </cell>
          <cell r="C940">
            <v>1220</v>
          </cell>
          <cell r="D940">
            <v>5456</v>
          </cell>
          <cell r="F940" t="str">
            <v>Mallard Lake Tort</v>
          </cell>
          <cell r="G940" t="str">
            <v>BU-901</v>
          </cell>
          <cell r="H940" t="str">
            <v>CORPORATE LANDFILLS</v>
          </cell>
          <cell r="I940" t="str">
            <v>CORP LF</v>
          </cell>
          <cell r="J940" t="str">
            <v>CORPORATE LANDFILL DISTRICT</v>
          </cell>
          <cell r="K940" t="str">
            <v>CORPORATE</v>
          </cell>
          <cell r="L940" t="str">
            <v>CORPORATE</v>
          </cell>
        </row>
        <row r="941">
          <cell r="A941" t="str">
            <v>QV0</v>
          </cell>
          <cell r="B941" t="str">
            <v>QV0-10-A-AZ-3PO-050</v>
          </cell>
          <cell r="C941">
            <v>1221</v>
          </cell>
          <cell r="D941">
            <v>5457</v>
          </cell>
          <cell r="F941" t="str">
            <v>NCR (Niagara Co Refuse) LF, NY</v>
          </cell>
          <cell r="G941" t="str">
            <v>BU-901</v>
          </cell>
          <cell r="H941" t="str">
            <v>CORPORATE LANDFILLS</v>
          </cell>
          <cell r="I941" t="str">
            <v>CORP LF</v>
          </cell>
          <cell r="J941" t="str">
            <v>CORPORATE LANDFILL DISTRICT</v>
          </cell>
          <cell r="K941" t="str">
            <v>CORPORATE</v>
          </cell>
          <cell r="L941" t="str">
            <v>CORPORATE</v>
          </cell>
        </row>
        <row r="942">
          <cell r="A942" t="str">
            <v>QV1</v>
          </cell>
          <cell r="B942" t="str">
            <v>QV1-10-A-AZ-3PO-050</v>
          </cell>
          <cell r="C942">
            <v>1222</v>
          </cell>
          <cell r="D942">
            <v>5458</v>
          </cell>
          <cell r="F942" t="str">
            <v>Oak Grove, LA</v>
          </cell>
          <cell r="G942" t="str">
            <v>BU-901</v>
          </cell>
          <cell r="H942" t="str">
            <v>CORPORATE LANDFILLS</v>
          </cell>
          <cell r="I942" t="str">
            <v>CORP LF</v>
          </cell>
          <cell r="J942" t="str">
            <v>CORPORATE LANDFILL DISTRICT</v>
          </cell>
          <cell r="K942" t="str">
            <v>CORPORATE</v>
          </cell>
          <cell r="L942" t="str">
            <v>CORPORATE</v>
          </cell>
        </row>
        <row r="943">
          <cell r="A943" t="str">
            <v>QV2</v>
          </cell>
          <cell r="B943" t="str">
            <v>QV2-10-A-AZ-3PO-050</v>
          </cell>
          <cell r="C943">
            <v>1223</v>
          </cell>
          <cell r="D943">
            <v>5459</v>
          </cell>
          <cell r="F943" t="str">
            <v>Pennsauken LF, NJ</v>
          </cell>
          <cell r="G943" t="str">
            <v>BU-901</v>
          </cell>
          <cell r="H943" t="str">
            <v>CORPORATE LANDFILLS</v>
          </cell>
          <cell r="I943" t="str">
            <v>CORP LF</v>
          </cell>
          <cell r="J943" t="str">
            <v>CORPORATE LANDFILL DISTRICT</v>
          </cell>
          <cell r="K943" t="str">
            <v>CORPORATE</v>
          </cell>
          <cell r="L943" t="str">
            <v>CORPORATE</v>
          </cell>
        </row>
        <row r="944">
          <cell r="A944" t="str">
            <v>QV3</v>
          </cell>
          <cell r="B944" t="str">
            <v>QV3-10-A-AZ-3PO-050</v>
          </cell>
          <cell r="C944">
            <v>1224</v>
          </cell>
          <cell r="D944">
            <v>5460</v>
          </cell>
          <cell r="F944" t="str">
            <v>Petroleum Products</v>
          </cell>
          <cell r="G944" t="str">
            <v>BU-901</v>
          </cell>
          <cell r="H944" t="str">
            <v>CORPORATE LANDFILLS</v>
          </cell>
          <cell r="I944" t="str">
            <v>CORP LF</v>
          </cell>
          <cell r="J944" t="str">
            <v>CORPORATE LANDFILL DISTRICT</v>
          </cell>
          <cell r="K944" t="str">
            <v>CORPORATE</v>
          </cell>
          <cell r="L944" t="str">
            <v>CORPORATE</v>
          </cell>
        </row>
        <row r="945">
          <cell r="A945" t="str">
            <v>QV4</v>
          </cell>
          <cell r="B945" t="str">
            <v>QV4-10-A-AZ-3PO-050</v>
          </cell>
          <cell r="C945">
            <v>1225</v>
          </cell>
          <cell r="D945">
            <v>5461</v>
          </cell>
          <cell r="F945" t="str">
            <v>Ponce</v>
          </cell>
          <cell r="G945" t="str">
            <v>BU-901</v>
          </cell>
          <cell r="H945" t="str">
            <v>CORPORATE LANDFILLS</v>
          </cell>
          <cell r="I945" t="str">
            <v>CORP LF</v>
          </cell>
          <cell r="J945" t="str">
            <v>CORPORATE LANDFILL DISTRICT</v>
          </cell>
          <cell r="K945" t="str">
            <v>CORPORATE</v>
          </cell>
          <cell r="L945" t="str">
            <v>CORPORATE</v>
          </cell>
        </row>
        <row r="946">
          <cell r="A946" t="str">
            <v>QV5</v>
          </cell>
          <cell r="B946" t="str">
            <v>QV5-10-A-AZ-3PO-050</v>
          </cell>
          <cell r="C946">
            <v>1226</v>
          </cell>
          <cell r="D946">
            <v>5462</v>
          </cell>
          <cell r="F946" t="str">
            <v>Pfohl Brothers - AW</v>
          </cell>
          <cell r="G946" t="str">
            <v>BU-901</v>
          </cell>
          <cell r="H946" t="str">
            <v>CORPORATE LANDFILLS</v>
          </cell>
          <cell r="I946" t="str">
            <v>CORP LF</v>
          </cell>
          <cell r="J946" t="str">
            <v>CORPORATE LANDFILL DISTRICT</v>
          </cell>
          <cell r="K946" t="str">
            <v>CORPORATE</v>
          </cell>
          <cell r="L946" t="str">
            <v>CORPORATE</v>
          </cell>
        </row>
        <row r="947">
          <cell r="A947" t="str">
            <v>QV6</v>
          </cell>
          <cell r="B947" t="str">
            <v>QV6-10-A-AZ-3PO-050</v>
          </cell>
          <cell r="C947">
            <v>1227</v>
          </cell>
          <cell r="D947">
            <v>5463</v>
          </cell>
          <cell r="F947" t="str">
            <v>Price, Roger Tort</v>
          </cell>
          <cell r="G947" t="str">
            <v>BU-901</v>
          </cell>
          <cell r="H947" t="str">
            <v>CORPORATE LANDFILLS</v>
          </cell>
          <cell r="I947" t="str">
            <v>CORP LF</v>
          </cell>
          <cell r="J947" t="str">
            <v>CORPORATE LANDFILL DISTRICT</v>
          </cell>
          <cell r="K947" t="str">
            <v>CORPORATE</v>
          </cell>
          <cell r="L947" t="str">
            <v>CORPORATE</v>
          </cell>
        </row>
        <row r="948">
          <cell r="A948" t="str">
            <v>QV7</v>
          </cell>
          <cell r="B948" t="str">
            <v>QV7-10-A-AZ-3PO-050</v>
          </cell>
          <cell r="C948">
            <v>1228</v>
          </cell>
          <cell r="D948">
            <v>5464</v>
          </cell>
          <cell r="F948" t="str">
            <v>Ramapo LF, NY</v>
          </cell>
          <cell r="G948" t="str">
            <v>BU-901</v>
          </cell>
          <cell r="H948" t="str">
            <v>CORPORATE LANDFILLS</v>
          </cell>
          <cell r="I948" t="str">
            <v>CORP LF</v>
          </cell>
          <cell r="J948" t="str">
            <v>CORPORATE LANDFILL DISTRICT</v>
          </cell>
          <cell r="K948" t="str">
            <v>CORPORATE</v>
          </cell>
          <cell r="L948" t="str">
            <v>CORPORATE</v>
          </cell>
        </row>
        <row r="949">
          <cell r="A949" t="str">
            <v>QV8</v>
          </cell>
          <cell r="B949" t="str">
            <v>QV8-10-A-AZ-3PO-050</v>
          </cell>
          <cell r="C949">
            <v>1229</v>
          </cell>
          <cell r="D949">
            <v>5465</v>
          </cell>
          <cell r="F949" t="str">
            <v>Wacondia Sand, IL</v>
          </cell>
          <cell r="G949" t="str">
            <v>BU-901</v>
          </cell>
          <cell r="H949" t="str">
            <v>CORPORATE LANDFILLS</v>
          </cell>
          <cell r="I949" t="str">
            <v>CORP LF</v>
          </cell>
          <cell r="J949" t="str">
            <v>CORPORATE LANDFILL DISTRICT</v>
          </cell>
          <cell r="K949" t="str">
            <v>CORPORATE</v>
          </cell>
          <cell r="L949" t="str">
            <v>CORPORATE</v>
          </cell>
        </row>
        <row r="950">
          <cell r="A950" t="str">
            <v>QV9</v>
          </cell>
          <cell r="B950" t="str">
            <v>QV9-10-A-AZ-3PO-050</v>
          </cell>
          <cell r="C950">
            <v>1230</v>
          </cell>
          <cell r="D950">
            <v>5466</v>
          </cell>
          <cell r="F950" t="str">
            <v>Rocco</v>
          </cell>
          <cell r="G950" t="str">
            <v>BU-901</v>
          </cell>
          <cell r="H950" t="str">
            <v>CORPORATE LANDFILLS</v>
          </cell>
          <cell r="I950" t="str">
            <v>CORP LF</v>
          </cell>
          <cell r="J950" t="str">
            <v>CORPORATE LANDFILL DISTRICT</v>
          </cell>
          <cell r="K950" t="str">
            <v>CORPORATE</v>
          </cell>
          <cell r="L950" t="str">
            <v>CORPORATE</v>
          </cell>
        </row>
        <row r="951">
          <cell r="A951" t="str">
            <v>QW0</v>
          </cell>
          <cell r="B951" t="str">
            <v>QW0-10-A-AZ-3PO-050</v>
          </cell>
          <cell r="C951">
            <v>1231</v>
          </cell>
          <cell r="D951">
            <v>5467</v>
          </cell>
          <cell r="F951" t="str">
            <v>Sand Creek(48th &amp; Holly), CO</v>
          </cell>
          <cell r="G951" t="str">
            <v>BU-901</v>
          </cell>
          <cell r="H951" t="str">
            <v>CORPORATE LANDFILLS</v>
          </cell>
          <cell r="I951" t="str">
            <v>CORP LF</v>
          </cell>
          <cell r="J951" t="str">
            <v>CORPORATE LANDFILL DISTRICT</v>
          </cell>
          <cell r="K951" t="str">
            <v>CORPORATE</v>
          </cell>
          <cell r="L951" t="str">
            <v>CORPORATE</v>
          </cell>
        </row>
        <row r="952">
          <cell r="A952" t="str">
            <v>QW1</v>
          </cell>
          <cell r="B952" t="str">
            <v>QW1-10-A-AZ-3PO-050</v>
          </cell>
          <cell r="C952">
            <v>1232</v>
          </cell>
          <cell r="D952">
            <v>5468</v>
          </cell>
          <cell r="F952" t="str">
            <v>Bayou Sorrell</v>
          </cell>
          <cell r="G952" t="str">
            <v>BU-901</v>
          </cell>
          <cell r="H952" t="str">
            <v>CORPORATE LANDFILLS</v>
          </cell>
          <cell r="I952" t="str">
            <v>CORP LF</v>
          </cell>
          <cell r="J952" t="str">
            <v>CORPORATE LANDFILL DISTRICT</v>
          </cell>
          <cell r="K952" t="str">
            <v>CORPORATE</v>
          </cell>
          <cell r="L952" t="str">
            <v>CORPORATE</v>
          </cell>
        </row>
        <row r="953">
          <cell r="A953" t="str">
            <v>QW2</v>
          </cell>
          <cell r="B953" t="str">
            <v>QW2-10-A-AZ-3PO-050</v>
          </cell>
          <cell r="C953">
            <v>1233</v>
          </cell>
          <cell r="D953">
            <v>5469</v>
          </cell>
          <cell r="F953" t="str">
            <v>Vega Baja</v>
          </cell>
          <cell r="G953" t="str">
            <v>BU-901</v>
          </cell>
          <cell r="H953" t="str">
            <v>CORPORATE LANDFILLS</v>
          </cell>
          <cell r="I953" t="str">
            <v>CORP LF</v>
          </cell>
          <cell r="J953" t="str">
            <v>CORPORATE LANDFILL DISTRICT</v>
          </cell>
          <cell r="K953" t="str">
            <v>CORPORATE</v>
          </cell>
          <cell r="L953" t="str">
            <v>CORPORATE</v>
          </cell>
        </row>
        <row r="954">
          <cell r="A954" t="str">
            <v>QW3</v>
          </cell>
          <cell r="B954" t="str">
            <v>QW3-10-A-AZ-3PO-050</v>
          </cell>
          <cell r="C954">
            <v>1234</v>
          </cell>
          <cell r="D954">
            <v>5470</v>
          </cell>
          <cell r="F954" t="str">
            <v>MacAllen Chemicals</v>
          </cell>
          <cell r="G954" t="str">
            <v>BU-901</v>
          </cell>
          <cell r="H954" t="str">
            <v>CORPORATE LANDFILLS</v>
          </cell>
          <cell r="I954" t="str">
            <v>CORP LF</v>
          </cell>
          <cell r="J954" t="str">
            <v>CORPORATE LANDFILL DISTRICT</v>
          </cell>
          <cell r="K954" t="str">
            <v>CORPORATE</v>
          </cell>
          <cell r="L954" t="str">
            <v>CORPORATE</v>
          </cell>
        </row>
        <row r="955">
          <cell r="A955" t="str">
            <v>QW4</v>
          </cell>
          <cell r="B955" t="str">
            <v>QW4-10-A-AZ-3PO-050</v>
          </cell>
          <cell r="C955">
            <v>1235</v>
          </cell>
          <cell r="D955">
            <v>5471</v>
          </cell>
          <cell r="F955" t="str">
            <v>Keystone Sanitation</v>
          </cell>
          <cell r="G955" t="str">
            <v>BU-901</v>
          </cell>
          <cell r="H955" t="str">
            <v>CORPORATE LANDFILLS</v>
          </cell>
          <cell r="I955" t="str">
            <v>CORP LF</v>
          </cell>
          <cell r="J955" t="str">
            <v>CORPORATE LANDFILL DISTRICT</v>
          </cell>
          <cell r="K955" t="str">
            <v>CORPORATE</v>
          </cell>
          <cell r="L955" t="str">
            <v>CORPORATE</v>
          </cell>
        </row>
        <row r="956">
          <cell r="A956" t="str">
            <v>QW5</v>
          </cell>
          <cell r="B956" t="str">
            <v>QW5-10-A-AZ-3PO-050</v>
          </cell>
          <cell r="C956">
            <v>1236</v>
          </cell>
          <cell r="D956">
            <v>5472</v>
          </cell>
          <cell r="F956" t="str">
            <v>Sand Park</v>
          </cell>
          <cell r="G956" t="str">
            <v>BU-901</v>
          </cell>
          <cell r="H956" t="str">
            <v>CORPORATE LANDFILLS</v>
          </cell>
          <cell r="I956" t="str">
            <v>CORP LF</v>
          </cell>
          <cell r="J956" t="str">
            <v>CORPORATE LANDFILL DISTRICT</v>
          </cell>
          <cell r="K956" t="str">
            <v>CORPORATE</v>
          </cell>
          <cell r="L956" t="str">
            <v>CORPORATE</v>
          </cell>
        </row>
        <row r="957">
          <cell r="A957" t="str">
            <v>QW6</v>
          </cell>
          <cell r="B957" t="str">
            <v>QW6-10-A-AZ-3PO-050</v>
          </cell>
          <cell r="C957">
            <v>1237</v>
          </cell>
          <cell r="D957">
            <v>5473</v>
          </cell>
          <cell r="F957" t="str">
            <v>Tect, Inc.</v>
          </cell>
          <cell r="G957" t="str">
            <v>BU-901</v>
          </cell>
          <cell r="H957" t="str">
            <v>CORPORATE LANDFILLS</v>
          </cell>
          <cell r="I957" t="str">
            <v>CORP LF</v>
          </cell>
          <cell r="J957" t="str">
            <v>CORPORATE LANDFILL DISTRICT</v>
          </cell>
          <cell r="K957" t="str">
            <v>CORPORATE</v>
          </cell>
          <cell r="L957" t="str">
            <v>CORPORATE</v>
          </cell>
        </row>
        <row r="958">
          <cell r="A958" t="str">
            <v>QW7</v>
          </cell>
          <cell r="B958" t="str">
            <v>QW7-10-A-AZ-3PO-050</v>
          </cell>
          <cell r="C958">
            <v>1238</v>
          </cell>
          <cell r="D958">
            <v>5474</v>
          </cell>
          <cell r="F958" t="str">
            <v>Ford Road, OH</v>
          </cell>
          <cell r="G958" t="str">
            <v>BU-901</v>
          </cell>
          <cell r="H958" t="str">
            <v>CORPORATE LANDFILLS</v>
          </cell>
          <cell r="I958" t="str">
            <v>CORP LF</v>
          </cell>
          <cell r="J958" t="str">
            <v>CORPORATE LANDFILL DISTRICT</v>
          </cell>
          <cell r="K958" t="str">
            <v>CORPORATE</v>
          </cell>
          <cell r="L958" t="str">
            <v>CORPORATE</v>
          </cell>
        </row>
        <row r="959">
          <cell r="A959" t="str">
            <v>QW8</v>
          </cell>
          <cell r="B959" t="str">
            <v>QW8-10-A-AZ-3PO-050</v>
          </cell>
          <cell r="C959">
            <v>1239</v>
          </cell>
          <cell r="D959">
            <v>5475</v>
          </cell>
          <cell r="F959" t="str">
            <v>Land Reclamation(AW vsHosmer)</v>
          </cell>
          <cell r="G959" t="str">
            <v>BU-901</v>
          </cell>
          <cell r="H959" t="str">
            <v>CORPORATE LANDFILLS</v>
          </cell>
          <cell r="I959" t="str">
            <v>CORP LF</v>
          </cell>
          <cell r="J959" t="str">
            <v>CORPORATE LANDFILL DISTRICT</v>
          </cell>
          <cell r="K959" t="str">
            <v>CORPORATE</v>
          </cell>
          <cell r="L959" t="str">
            <v>CORPORATE</v>
          </cell>
        </row>
        <row r="960">
          <cell r="A960" t="str">
            <v>QW9</v>
          </cell>
          <cell r="B960" t="str">
            <v>QW9-10-A-AZ-3PO-050</v>
          </cell>
          <cell r="C960">
            <v>1240</v>
          </cell>
          <cell r="D960">
            <v>5476</v>
          </cell>
          <cell r="F960" t="str">
            <v>Chemical Recovery Systems, OH</v>
          </cell>
          <cell r="G960" t="str">
            <v>BU-901</v>
          </cell>
          <cell r="H960" t="str">
            <v>CORPORATE LANDFILLS</v>
          </cell>
          <cell r="I960" t="str">
            <v>CORP LF</v>
          </cell>
          <cell r="J960" t="str">
            <v>CORPORATE LANDFILL DISTRICT</v>
          </cell>
          <cell r="K960" t="str">
            <v>CORPORATE</v>
          </cell>
          <cell r="L960" t="str">
            <v>CORPORATE</v>
          </cell>
        </row>
        <row r="961">
          <cell r="A961" t="str">
            <v>QX0</v>
          </cell>
          <cell r="B961" t="str">
            <v>QX0-10-A-AZ-3PO-050</v>
          </cell>
          <cell r="C961">
            <v>1241</v>
          </cell>
          <cell r="D961">
            <v>5477</v>
          </cell>
          <cell r="F961" t="str">
            <v>Tremont City LF, OH</v>
          </cell>
          <cell r="G961" t="str">
            <v>BU-901</v>
          </cell>
          <cell r="H961" t="str">
            <v>CORPORATE LANDFILLS</v>
          </cell>
          <cell r="I961" t="str">
            <v>CORP LF</v>
          </cell>
          <cell r="J961" t="str">
            <v>CORPORATE LANDFILL DISTRICT</v>
          </cell>
          <cell r="K961" t="str">
            <v>CORPORATE</v>
          </cell>
          <cell r="L961" t="str">
            <v>CORPORATE</v>
          </cell>
        </row>
        <row r="962">
          <cell r="A962" t="str">
            <v>QX1</v>
          </cell>
          <cell r="B962" t="str">
            <v>QX1-10-A-AZ-3PO-050</v>
          </cell>
          <cell r="C962">
            <v>1242</v>
          </cell>
          <cell r="D962">
            <v>5478</v>
          </cell>
          <cell r="F962" t="str">
            <v>Sampson Tank</v>
          </cell>
          <cell r="G962" t="str">
            <v>BU-901</v>
          </cell>
          <cell r="H962" t="str">
            <v>CORPORATE LANDFILLS</v>
          </cell>
          <cell r="I962" t="str">
            <v>CORP LF</v>
          </cell>
          <cell r="J962" t="str">
            <v>CORPORATE LANDFILL DISTRICT</v>
          </cell>
          <cell r="K962" t="str">
            <v>CORPORATE</v>
          </cell>
          <cell r="L962" t="str">
            <v>CORPORATE</v>
          </cell>
        </row>
        <row r="963">
          <cell r="A963" t="str">
            <v>QX2</v>
          </cell>
          <cell r="B963" t="str">
            <v>QX2-10-A-AZ-3PO-050</v>
          </cell>
          <cell r="C963">
            <v>1243</v>
          </cell>
          <cell r="D963">
            <v>5479</v>
          </cell>
          <cell r="F963" t="str">
            <v>Waterbury</v>
          </cell>
          <cell r="G963" t="str">
            <v>BU-901</v>
          </cell>
          <cell r="H963" t="str">
            <v>CORPORATE LANDFILLS</v>
          </cell>
          <cell r="I963" t="str">
            <v>CORP LF</v>
          </cell>
          <cell r="J963" t="str">
            <v>CORPORATE LANDFILL DISTRICT</v>
          </cell>
          <cell r="K963" t="str">
            <v>CORPORATE</v>
          </cell>
          <cell r="L963" t="str">
            <v>CORPORATE</v>
          </cell>
        </row>
        <row r="964">
          <cell r="A964" t="str">
            <v>QX3</v>
          </cell>
          <cell r="B964" t="str">
            <v>QX3-10-A-AZ-3PO-050</v>
          </cell>
          <cell r="C964">
            <v>1244</v>
          </cell>
          <cell r="D964">
            <v>5480</v>
          </cell>
          <cell r="F964" t="str">
            <v>Agriculture Street Landfill</v>
          </cell>
          <cell r="G964" t="str">
            <v>BU-901</v>
          </cell>
          <cell r="H964" t="str">
            <v>CORPORATE LANDFILLS</v>
          </cell>
          <cell r="I964" t="str">
            <v>CORP LF</v>
          </cell>
          <cell r="J964" t="str">
            <v>CORPORATE LANDFILL DISTRICT</v>
          </cell>
          <cell r="K964" t="str">
            <v>CORPORATE</v>
          </cell>
          <cell r="L964" t="str">
            <v>CORPORATE</v>
          </cell>
        </row>
        <row r="965">
          <cell r="A965" t="str">
            <v>QX4</v>
          </cell>
          <cell r="B965" t="str">
            <v>QX4-10-A-AZ-3PO-050</v>
          </cell>
          <cell r="C965">
            <v>1245</v>
          </cell>
          <cell r="D965">
            <v>5481</v>
          </cell>
          <cell r="F965" t="str">
            <v>Anglo Metals, Inc. (TX)</v>
          </cell>
          <cell r="G965" t="str">
            <v>BU-901</v>
          </cell>
          <cell r="H965" t="str">
            <v>CORPORATE LANDFILLS</v>
          </cell>
          <cell r="I965" t="str">
            <v>CORP LF</v>
          </cell>
          <cell r="J965" t="str">
            <v>CORPORATE LANDFILL DISTRICT</v>
          </cell>
          <cell r="K965" t="str">
            <v>CORPORATE</v>
          </cell>
          <cell r="L965" t="str">
            <v>CORPORATE</v>
          </cell>
        </row>
        <row r="966">
          <cell r="A966" t="str">
            <v>QX6</v>
          </cell>
          <cell r="B966" t="str">
            <v>QX6-10-A-AZ-3PO-050</v>
          </cell>
          <cell r="C966">
            <v>1246</v>
          </cell>
          <cell r="D966">
            <v>5482</v>
          </cell>
          <cell r="F966" t="str">
            <v>Mazzaro-McKees Rocks Landfill</v>
          </cell>
          <cell r="G966" t="str">
            <v>BU-901</v>
          </cell>
          <cell r="H966" t="str">
            <v>CORPORATE LANDFILLS</v>
          </cell>
          <cell r="I966" t="str">
            <v>CORP LF</v>
          </cell>
          <cell r="J966" t="str">
            <v>CORPORATE LANDFILL DISTRICT</v>
          </cell>
          <cell r="K966" t="str">
            <v>CORPORATE</v>
          </cell>
          <cell r="L966" t="str">
            <v>CORPORATE</v>
          </cell>
        </row>
        <row r="967">
          <cell r="A967" t="str">
            <v>QX7</v>
          </cell>
          <cell r="B967" t="str">
            <v>QX7-10-A-AZ-3PO-050</v>
          </cell>
          <cell r="C967">
            <v>1247</v>
          </cell>
          <cell r="D967">
            <v>5483</v>
          </cell>
          <cell r="F967" t="str">
            <v>Clarkstown LF (NY)</v>
          </cell>
          <cell r="G967" t="str">
            <v>BU-901</v>
          </cell>
          <cell r="H967" t="str">
            <v>CORPORATE LANDFILLS</v>
          </cell>
          <cell r="I967" t="str">
            <v>CORP LF</v>
          </cell>
          <cell r="J967" t="str">
            <v>CORPORATE LANDFILL DISTRICT</v>
          </cell>
          <cell r="K967" t="str">
            <v>CORPORATE</v>
          </cell>
          <cell r="L967" t="str">
            <v>CORPORATE</v>
          </cell>
        </row>
        <row r="968">
          <cell r="A968" t="str">
            <v>QX8</v>
          </cell>
          <cell r="B968" t="str">
            <v>QX8-10-A-AZ-3PO-050</v>
          </cell>
          <cell r="C968">
            <v>1248</v>
          </cell>
          <cell r="D968">
            <v>5484</v>
          </cell>
          <cell r="F968" t="str">
            <v>Diamond State Salvage (DE)</v>
          </cell>
          <cell r="G968" t="str">
            <v>BU-901</v>
          </cell>
          <cell r="H968" t="str">
            <v>CORPORATE LANDFILLS</v>
          </cell>
          <cell r="I968" t="str">
            <v>CORP LF</v>
          </cell>
          <cell r="J968" t="str">
            <v>CORPORATE LANDFILL DISTRICT</v>
          </cell>
          <cell r="K968" t="str">
            <v>CORPORATE</v>
          </cell>
          <cell r="L968" t="str">
            <v>CORPORATE</v>
          </cell>
        </row>
        <row r="969">
          <cell r="A969" t="str">
            <v>QX9</v>
          </cell>
          <cell r="B969" t="str">
            <v>QX9-10-A-AZ-3PO-050</v>
          </cell>
          <cell r="C969">
            <v>1249</v>
          </cell>
          <cell r="D969">
            <v>5485</v>
          </cell>
          <cell r="F969" t="str">
            <v>Dutchtown Refinery (LA)</v>
          </cell>
          <cell r="G969" t="str">
            <v>BU-901</v>
          </cell>
          <cell r="H969" t="str">
            <v>CORPORATE LANDFILLS</v>
          </cell>
          <cell r="I969" t="str">
            <v>CORP LF</v>
          </cell>
          <cell r="J969" t="str">
            <v>CORPORATE LANDFILL DISTRICT</v>
          </cell>
          <cell r="K969" t="str">
            <v>CORPORATE</v>
          </cell>
          <cell r="L969" t="str">
            <v>CORPORATE</v>
          </cell>
        </row>
        <row r="970">
          <cell r="A970" t="str">
            <v>QY0</v>
          </cell>
          <cell r="B970" t="str">
            <v>QY0-10-A-AZ-3PO-050</v>
          </cell>
          <cell r="C970">
            <v>1250</v>
          </cell>
          <cell r="D970">
            <v>5486</v>
          </cell>
          <cell r="F970" t="str">
            <v>Malvern TCE Site (PA)</v>
          </cell>
          <cell r="G970" t="str">
            <v>BU-901</v>
          </cell>
          <cell r="H970" t="str">
            <v>CORPORATE LANDFILLS</v>
          </cell>
          <cell r="I970" t="str">
            <v>CORP LF</v>
          </cell>
          <cell r="J970" t="str">
            <v>CORPORATE LANDFILL DISTRICT</v>
          </cell>
          <cell r="K970" t="str">
            <v>CORPORATE</v>
          </cell>
          <cell r="L970" t="str">
            <v>CORPORATE</v>
          </cell>
        </row>
        <row r="971">
          <cell r="A971" t="str">
            <v>QY1</v>
          </cell>
          <cell r="B971" t="str">
            <v>QY1-10-A-AZ-3PO-050</v>
          </cell>
          <cell r="C971">
            <v>1251</v>
          </cell>
          <cell r="D971">
            <v>5487</v>
          </cell>
          <cell r="F971" t="str">
            <v>General Oil (MI)</v>
          </cell>
          <cell r="G971" t="str">
            <v>BU-901</v>
          </cell>
          <cell r="H971" t="str">
            <v>CORPORATE LANDFILLS</v>
          </cell>
          <cell r="I971" t="str">
            <v>CORP LF</v>
          </cell>
          <cell r="J971" t="str">
            <v>CORPORATE LANDFILL DISTRICT</v>
          </cell>
          <cell r="K971" t="str">
            <v>CORPORATE</v>
          </cell>
          <cell r="L971" t="str">
            <v>CORPORATE</v>
          </cell>
        </row>
        <row r="972">
          <cell r="A972" t="str">
            <v>QY2</v>
          </cell>
          <cell r="B972" t="str">
            <v>QY2-10-A-AZ-3PO-050</v>
          </cell>
          <cell r="C972">
            <v>1252</v>
          </cell>
          <cell r="D972">
            <v>5488</v>
          </cell>
          <cell r="F972" t="str">
            <v>Harrison Avenue LF (NJ)</v>
          </cell>
          <cell r="G972" t="str">
            <v>BU-901</v>
          </cell>
          <cell r="H972" t="str">
            <v>CORPORATE LANDFILLS</v>
          </cell>
          <cell r="I972" t="str">
            <v>CORP LF</v>
          </cell>
          <cell r="J972" t="str">
            <v>CORPORATE LANDFILL DISTRICT</v>
          </cell>
          <cell r="K972" t="str">
            <v>CORPORATE</v>
          </cell>
          <cell r="L972" t="str">
            <v>CORPORATE</v>
          </cell>
        </row>
        <row r="973">
          <cell r="A973" t="str">
            <v>QY3</v>
          </cell>
          <cell r="B973" t="str">
            <v>QY3-10-A-AZ-3PO-050</v>
          </cell>
          <cell r="C973">
            <v>1253</v>
          </cell>
          <cell r="D973">
            <v>5489</v>
          </cell>
          <cell r="F973" t="str">
            <v>John Merritt Blvd Dump (TN)</v>
          </cell>
          <cell r="G973" t="str">
            <v>BU-901</v>
          </cell>
          <cell r="H973" t="str">
            <v>CORPORATE LANDFILLS</v>
          </cell>
          <cell r="I973" t="str">
            <v>CORP LF</v>
          </cell>
          <cell r="J973" t="str">
            <v>CORPORATE LANDFILL DISTRICT</v>
          </cell>
          <cell r="K973" t="str">
            <v>CORPORATE</v>
          </cell>
          <cell r="L973" t="str">
            <v>CORPORATE</v>
          </cell>
        </row>
        <row r="974">
          <cell r="A974" t="str">
            <v>D85</v>
          </cell>
          <cell r="B974" t="str">
            <v>D85-10-A-AZ-3PO-050</v>
          </cell>
          <cell r="C974">
            <v>512</v>
          </cell>
          <cell r="D974">
            <v>5490</v>
          </cell>
          <cell r="F974" t="str">
            <v>Other Sites - Non ERMI</v>
          </cell>
          <cell r="G974" t="str">
            <v>BU-901</v>
          </cell>
          <cell r="H974" t="str">
            <v>CORPORATE LANDFILLS</v>
          </cell>
          <cell r="I974" t="str">
            <v>CORP LF</v>
          </cell>
          <cell r="J974" t="str">
            <v>CORPORATE LANDFILL DISTRICT</v>
          </cell>
          <cell r="K974" t="str">
            <v>CORPORATE</v>
          </cell>
          <cell r="L974" t="str">
            <v>CORPORATE</v>
          </cell>
        </row>
        <row r="975">
          <cell r="A975" t="str">
            <v>D86</v>
          </cell>
          <cell r="B975" t="str">
            <v>D86-10-A-AZ-3PO-050</v>
          </cell>
          <cell r="C975">
            <v>513</v>
          </cell>
          <cell r="D975">
            <v>5491</v>
          </cell>
          <cell r="F975" t="str">
            <v>NonEMRI Remedial Sites</v>
          </cell>
          <cell r="G975" t="str">
            <v>BU-901</v>
          </cell>
          <cell r="H975" t="str">
            <v>CORPORATE LANDFILLS</v>
          </cell>
          <cell r="I975" t="str">
            <v>CORP LF</v>
          </cell>
          <cell r="J975" t="str">
            <v>CORPORATE LANDFILL DISTRICT</v>
          </cell>
          <cell r="K975" t="str">
            <v>CORPORATE</v>
          </cell>
          <cell r="L975" t="str">
            <v>CORPORATE</v>
          </cell>
        </row>
        <row r="976">
          <cell r="A976" t="str">
            <v>PH6</v>
          </cell>
          <cell r="B976" t="str">
            <v>PH6-10-A-AZ-03O-050</v>
          </cell>
          <cell r="C976">
            <v>969</v>
          </cell>
          <cell r="D976">
            <v>5492</v>
          </cell>
          <cell r="F976" t="str">
            <v>Bridgeton OU1 West Lake</v>
          </cell>
          <cell r="G976" t="str">
            <v>BU-901</v>
          </cell>
          <cell r="H976" t="str">
            <v>CORPORATE LANDFILLS</v>
          </cell>
          <cell r="I976" t="str">
            <v>CORP LF</v>
          </cell>
          <cell r="J976" t="str">
            <v>CORPORATE LANDFILL DISTRICT</v>
          </cell>
          <cell r="K976" t="str">
            <v>CORPORATE</v>
          </cell>
          <cell r="L976" t="str">
            <v>CORPORATE</v>
          </cell>
        </row>
        <row r="977">
          <cell r="A977" t="str">
            <v>QAA</v>
          </cell>
          <cell r="B977" t="str">
            <v>QAA-10-A-AZ-3PO-050</v>
          </cell>
          <cell r="C977">
            <v>1082</v>
          </cell>
          <cell r="D977">
            <v>5493</v>
          </cell>
          <cell r="F977" t="str">
            <v>Berry's Creek Study Area</v>
          </cell>
          <cell r="G977" t="str">
            <v>BU-901</v>
          </cell>
          <cell r="H977" t="str">
            <v>CORPORATE LANDFILLS</v>
          </cell>
          <cell r="I977" t="str">
            <v>CORP LF</v>
          </cell>
          <cell r="J977" t="str">
            <v>CORPORATE LANDFILL DISTRICT</v>
          </cell>
          <cell r="K977" t="str">
            <v>CORPORATE</v>
          </cell>
          <cell r="L977" t="str">
            <v>CORPORATE</v>
          </cell>
        </row>
        <row r="978">
          <cell r="A978" t="str">
            <v>QAB</v>
          </cell>
          <cell r="B978" t="str">
            <v>QAB-10-A-AZ-3PO-050</v>
          </cell>
          <cell r="C978">
            <v>1083</v>
          </cell>
          <cell r="D978">
            <v>5494</v>
          </cell>
          <cell r="F978" t="str">
            <v>Basin by Products</v>
          </cell>
          <cell r="G978" t="str">
            <v>BU-901</v>
          </cell>
          <cell r="H978" t="str">
            <v>CORPORATE LANDFILLS</v>
          </cell>
          <cell r="I978" t="str">
            <v>CORP LF</v>
          </cell>
          <cell r="J978" t="str">
            <v>CORPORATE LANDFILL DISTRICT</v>
          </cell>
          <cell r="K978" t="str">
            <v>CORPORATE</v>
          </cell>
          <cell r="L978" t="str">
            <v>CORPORATE</v>
          </cell>
        </row>
        <row r="979">
          <cell r="A979" t="str">
            <v>QAC</v>
          </cell>
          <cell r="B979" t="str">
            <v>QAC-10-A-AZ-3PO-050</v>
          </cell>
          <cell r="C979">
            <v>1084</v>
          </cell>
          <cell r="D979">
            <v>5495</v>
          </cell>
          <cell r="F979" t="str">
            <v>Sauer Dump Site</v>
          </cell>
          <cell r="G979" t="str">
            <v>BU-901</v>
          </cell>
          <cell r="H979" t="str">
            <v>CORPORATE LANDFILLS</v>
          </cell>
          <cell r="I979" t="str">
            <v>CORP LF</v>
          </cell>
          <cell r="J979" t="str">
            <v>CORPORATE LANDFILL DISTRICT</v>
          </cell>
          <cell r="K979" t="str">
            <v>CORPORATE</v>
          </cell>
          <cell r="L979" t="str">
            <v>CORPORATE</v>
          </cell>
        </row>
        <row r="980">
          <cell r="A980" t="str">
            <v>QAD</v>
          </cell>
          <cell r="B980" t="str">
            <v>QAD-10-A-AZ-3PO-050</v>
          </cell>
          <cell r="C980">
            <v>1085</v>
          </cell>
          <cell r="D980">
            <v>5496</v>
          </cell>
          <cell r="F980" t="str">
            <v>R&amp;H Oil</v>
          </cell>
          <cell r="G980" t="str">
            <v>BU-901</v>
          </cell>
          <cell r="H980" t="str">
            <v>CORPORATE LANDFILLS</v>
          </cell>
          <cell r="I980" t="str">
            <v>CORP LF</v>
          </cell>
          <cell r="J980" t="str">
            <v>CORPORATE LANDFILL DISTRICT</v>
          </cell>
          <cell r="K980" t="str">
            <v>CORPORATE</v>
          </cell>
          <cell r="L980" t="str">
            <v>CORPORATE</v>
          </cell>
        </row>
        <row r="981">
          <cell r="A981" t="str">
            <v>QAE</v>
          </cell>
          <cell r="B981" t="str">
            <v>QAE-10-A-AZ-3PO-050</v>
          </cell>
          <cell r="C981">
            <v>1086</v>
          </cell>
          <cell r="D981">
            <v>5497</v>
          </cell>
          <cell r="F981" t="str">
            <v>Lakeland FI LUST</v>
          </cell>
          <cell r="G981" t="str">
            <v>BU-901</v>
          </cell>
          <cell r="H981" t="str">
            <v>CORPORATE LANDFILLS</v>
          </cell>
          <cell r="I981" t="str">
            <v>CORP LF</v>
          </cell>
          <cell r="J981" t="str">
            <v>CORPORATE LANDFILL DISTRICT</v>
          </cell>
          <cell r="K981" t="str">
            <v>CORPORATE</v>
          </cell>
          <cell r="L981" t="str">
            <v>CORPORATE</v>
          </cell>
        </row>
        <row r="982">
          <cell r="A982" t="str">
            <v>QAF</v>
          </cell>
          <cell r="B982" t="str">
            <v>QAF-10-A-AZ-6LO-050</v>
          </cell>
          <cell r="C982">
            <v>1087</v>
          </cell>
          <cell r="D982">
            <v>5498</v>
          </cell>
          <cell r="F982" t="str">
            <v>French Limited</v>
          </cell>
          <cell r="G982" t="str">
            <v>BU-901</v>
          </cell>
          <cell r="H982" t="str">
            <v>CORPORATE LANDFILLS</v>
          </cell>
          <cell r="I982" t="str">
            <v>CORP LF</v>
          </cell>
          <cell r="J982" t="str">
            <v>CORPORATE LANDFILL DISTRICT</v>
          </cell>
          <cell r="K982" t="str">
            <v>CORPORATE</v>
          </cell>
          <cell r="L982" t="str">
            <v>CORPORATE</v>
          </cell>
        </row>
        <row r="983">
          <cell r="A983" t="str">
            <v>QAG</v>
          </cell>
          <cell r="B983" t="str">
            <v>QAG-10-A-NY-6CO-050</v>
          </cell>
          <cell r="C983">
            <v>1088</v>
          </cell>
          <cell r="D983">
            <v>5499</v>
          </cell>
          <cell r="F983" t="str">
            <v>Frontier Chemical</v>
          </cell>
          <cell r="G983" t="str">
            <v>BU-901</v>
          </cell>
          <cell r="H983" t="str">
            <v>CORPORATE LANDFILLS</v>
          </cell>
          <cell r="I983" t="str">
            <v>CORP LF</v>
          </cell>
          <cell r="J983" t="str">
            <v>CORPORATE LANDFILL DISTRICT</v>
          </cell>
          <cell r="K983" t="str">
            <v>CORPORATE</v>
          </cell>
          <cell r="L983" t="str">
            <v>CORPORATE</v>
          </cell>
        </row>
        <row r="984">
          <cell r="A984" t="str">
            <v>QAH</v>
          </cell>
          <cell r="B984" t="str">
            <v>QAH-10-A-OR-D6O-050</v>
          </cell>
          <cell r="C984">
            <v>1089</v>
          </cell>
          <cell r="D984">
            <v>5500</v>
          </cell>
          <cell r="F984" t="str">
            <v>Portland Harbor</v>
          </cell>
          <cell r="G984" t="str">
            <v>BU-901</v>
          </cell>
          <cell r="H984" t="str">
            <v>CORPORATE LANDFILLS</v>
          </cell>
          <cell r="I984" t="str">
            <v>CORP LF</v>
          </cell>
          <cell r="J984" t="str">
            <v>CORPORATE LANDFILL DISTRICT</v>
          </cell>
          <cell r="K984" t="str">
            <v>CORPORATE</v>
          </cell>
          <cell r="L984" t="str">
            <v>CORPORATE</v>
          </cell>
        </row>
        <row r="985">
          <cell r="A985" t="str">
            <v>QAI</v>
          </cell>
          <cell r="B985" t="str">
            <v>QAI-10-A-TX-5AO-050</v>
          </cell>
          <cell r="C985">
            <v>1090</v>
          </cell>
          <cell r="D985">
            <v>5501</v>
          </cell>
          <cell r="F985" t="str">
            <v>MALONE SERVICES</v>
          </cell>
          <cell r="G985" t="str">
            <v>BU-901</v>
          </cell>
          <cell r="H985" t="str">
            <v>CORPORATE LANDFILLS</v>
          </cell>
          <cell r="I985" t="str">
            <v>CORP LF</v>
          </cell>
          <cell r="J985" t="str">
            <v>CORPORATE LANDFILL DISTRICT</v>
          </cell>
          <cell r="K985" t="str">
            <v>CORPORATE</v>
          </cell>
          <cell r="L985" t="str">
            <v>CORPORATE</v>
          </cell>
        </row>
        <row r="986">
          <cell r="A986" t="str">
            <v>QAJ</v>
          </cell>
          <cell r="B986" t="str">
            <v>QAJ-10-A-AZ-13O-050</v>
          </cell>
          <cell r="C986">
            <v>1091</v>
          </cell>
          <cell r="D986">
            <v>5502</v>
          </cell>
          <cell r="F986" t="str">
            <v>Broadway Pantano LF</v>
          </cell>
          <cell r="G986" t="str">
            <v>BU-901</v>
          </cell>
          <cell r="H986" t="str">
            <v>CORPORATE LANDFILLS</v>
          </cell>
          <cell r="I986" t="str">
            <v>CORP LF</v>
          </cell>
          <cell r="J986" t="str">
            <v>CORPORATE LANDFILL DISTRICT</v>
          </cell>
          <cell r="K986" t="str">
            <v>CORPORATE</v>
          </cell>
          <cell r="L986" t="str">
            <v>CORPORATE</v>
          </cell>
        </row>
        <row r="987">
          <cell r="A987" t="str">
            <v>QAK</v>
          </cell>
          <cell r="B987" t="str">
            <v>QAK-10-A-VA-5RO-050</v>
          </cell>
          <cell r="C987">
            <v>1092</v>
          </cell>
          <cell r="D987">
            <v>5503</v>
          </cell>
          <cell r="F987" t="str">
            <v>Wingfield Pointe Buried Drum</v>
          </cell>
          <cell r="G987" t="str">
            <v>BU-901</v>
          </cell>
          <cell r="H987" t="str">
            <v>CORPORATE LANDFILLS</v>
          </cell>
          <cell r="I987" t="str">
            <v>CORP LF</v>
          </cell>
          <cell r="J987" t="str">
            <v>CORPORATE LANDFILL DISTRICT</v>
          </cell>
          <cell r="K987" t="str">
            <v>CORPORATE</v>
          </cell>
          <cell r="L987" t="str">
            <v>CORPORATE</v>
          </cell>
        </row>
        <row r="988">
          <cell r="A988" t="str">
            <v>QAM</v>
          </cell>
          <cell r="B988" t="str">
            <v>QAM-10-A-VA-5RO-050</v>
          </cell>
          <cell r="C988">
            <v>1093</v>
          </cell>
          <cell r="D988">
            <v>5504</v>
          </cell>
          <cell r="F988" t="str">
            <v>Hidden Lane</v>
          </cell>
          <cell r="G988" t="str">
            <v>BU-901</v>
          </cell>
          <cell r="H988" t="str">
            <v>CORPORATE LANDFILLS</v>
          </cell>
          <cell r="I988" t="str">
            <v>CORP LF</v>
          </cell>
          <cell r="J988" t="str">
            <v>CORPORATE LANDFILL DISTRICT</v>
          </cell>
          <cell r="K988" t="str">
            <v>CORPORATE</v>
          </cell>
          <cell r="L988" t="str">
            <v>CORPORATE</v>
          </cell>
        </row>
        <row r="989">
          <cell r="A989" t="str">
            <v>QAN</v>
          </cell>
          <cell r="B989" t="str">
            <v>QAN-10-A-IN-3PO-050</v>
          </cell>
          <cell r="C989">
            <v>1094</v>
          </cell>
          <cell r="D989">
            <v>5505</v>
          </cell>
          <cell r="F989" t="str">
            <v>MIDCO</v>
          </cell>
          <cell r="G989" t="str">
            <v>BU-901</v>
          </cell>
          <cell r="H989" t="str">
            <v>CORPORATE LANDFILLS</v>
          </cell>
          <cell r="I989" t="str">
            <v>CORP LF</v>
          </cell>
          <cell r="J989" t="str">
            <v>CORPORATE LANDFILL DISTRICT</v>
          </cell>
          <cell r="K989" t="str">
            <v>CORPORATE</v>
          </cell>
          <cell r="L989" t="str">
            <v>CORPORATE</v>
          </cell>
        </row>
        <row r="990">
          <cell r="A990" t="str">
            <v>QAO</v>
          </cell>
          <cell r="B990" t="str">
            <v>QAO-10-A-NY-50O-050</v>
          </cell>
          <cell r="C990">
            <v>1095</v>
          </cell>
          <cell r="D990">
            <v>5506</v>
          </cell>
          <cell r="F990" t="str">
            <v>Calverton Site - Island Waste</v>
          </cell>
          <cell r="G990" t="str">
            <v>BU-901</v>
          </cell>
          <cell r="H990" t="str">
            <v>CORPORATE LANDFILLS</v>
          </cell>
          <cell r="I990" t="str">
            <v>CORP LF</v>
          </cell>
          <cell r="J990" t="str">
            <v>CORPORATE LANDFILL DISTRICT</v>
          </cell>
          <cell r="K990" t="str">
            <v>CORPORATE</v>
          </cell>
          <cell r="L990" t="str">
            <v>CORPORATE</v>
          </cell>
        </row>
        <row r="991">
          <cell r="A991" t="str">
            <v>QAP</v>
          </cell>
          <cell r="B991" t="str">
            <v>QAP-10-A-WI-3PO-050</v>
          </cell>
          <cell r="C991">
            <v>1096</v>
          </cell>
          <cell r="D991">
            <v>5507</v>
          </cell>
          <cell r="F991" t="str">
            <v>Muskego Sanitary Landfill</v>
          </cell>
          <cell r="G991" t="str">
            <v>BU-901</v>
          </cell>
          <cell r="H991" t="str">
            <v>CORPORATE LANDFILLS</v>
          </cell>
          <cell r="I991" t="str">
            <v>CORP LF</v>
          </cell>
          <cell r="J991" t="str">
            <v>CORPORATE LANDFILL DISTRICT</v>
          </cell>
          <cell r="K991" t="str">
            <v>CORPORATE</v>
          </cell>
          <cell r="L991" t="str">
            <v>CORPORATE</v>
          </cell>
        </row>
        <row r="992">
          <cell r="A992" t="str">
            <v>QAQ</v>
          </cell>
          <cell r="B992" t="str">
            <v>QAQ-10-A-KY-6CO-050</v>
          </cell>
          <cell r="C992">
            <v>1097</v>
          </cell>
          <cell r="D992">
            <v>5508</v>
          </cell>
          <cell r="F992" t="str">
            <v>LWD - Calvert City, KY</v>
          </cell>
          <cell r="G992" t="str">
            <v>BU-901</v>
          </cell>
          <cell r="H992" t="str">
            <v>CORPORATE LANDFILLS</v>
          </cell>
          <cell r="I992" t="str">
            <v>CORP LF</v>
          </cell>
          <cell r="J992" t="str">
            <v>CORPORATE LANDFILL DISTRICT</v>
          </cell>
          <cell r="K992" t="str">
            <v>CORPORATE</v>
          </cell>
          <cell r="L992" t="str">
            <v>CORPORATE</v>
          </cell>
        </row>
        <row r="993">
          <cell r="A993" t="str">
            <v>QY4</v>
          </cell>
          <cell r="B993" t="str">
            <v>QY4-10-A-AZ-3PO-050</v>
          </cell>
          <cell r="C993">
            <v>1254</v>
          </cell>
          <cell r="D993">
            <v>5509</v>
          </cell>
          <cell r="F993" t="str">
            <v>Henry Harris Landfill</v>
          </cell>
          <cell r="G993" t="str">
            <v>BU-901</v>
          </cell>
          <cell r="H993" t="str">
            <v>CORPORATE LANDFILLS</v>
          </cell>
          <cell r="I993" t="str">
            <v>CORP LF</v>
          </cell>
          <cell r="J993" t="str">
            <v>CORPORATE LANDFILL DISTRICT</v>
          </cell>
          <cell r="K993" t="str">
            <v>CORPORATE</v>
          </cell>
          <cell r="L993" t="str">
            <v>CORPORATE</v>
          </cell>
        </row>
        <row r="994">
          <cell r="A994" t="str">
            <v>QY5</v>
          </cell>
          <cell r="B994" t="str">
            <v>QY5-10-A-AZ-3PO-050</v>
          </cell>
          <cell r="C994">
            <v>1255</v>
          </cell>
          <cell r="D994">
            <v>5510</v>
          </cell>
          <cell r="F994" t="str">
            <v>Holliston</v>
          </cell>
          <cell r="G994" t="str">
            <v>BU-901</v>
          </cell>
          <cell r="H994" t="str">
            <v>CORPORATE LANDFILLS</v>
          </cell>
          <cell r="I994" t="str">
            <v>CORP LF</v>
          </cell>
          <cell r="J994" t="str">
            <v>CORPORATE LANDFILL DISTRICT</v>
          </cell>
          <cell r="K994" t="str">
            <v>CORPORATE</v>
          </cell>
          <cell r="L994" t="str">
            <v>CORPORATE</v>
          </cell>
        </row>
        <row r="995">
          <cell r="A995" t="str">
            <v>QY7</v>
          </cell>
          <cell r="B995" t="str">
            <v>QY7-10-A-AZ-3PO-050</v>
          </cell>
          <cell r="C995">
            <v>1256</v>
          </cell>
          <cell r="D995">
            <v>5511</v>
          </cell>
          <cell r="F995" t="str">
            <v>NAACP</v>
          </cell>
          <cell r="G995" t="str">
            <v>BU-901</v>
          </cell>
          <cell r="H995" t="str">
            <v>CORPORATE LANDFILLS</v>
          </cell>
          <cell r="I995" t="str">
            <v>CORP LF</v>
          </cell>
          <cell r="J995" t="str">
            <v>CORPORATE LANDFILL DISTRICT</v>
          </cell>
          <cell r="K995" t="str">
            <v>CORPORATE</v>
          </cell>
          <cell r="L995" t="str">
            <v>CORPORATE</v>
          </cell>
        </row>
        <row r="996">
          <cell r="A996" t="str">
            <v>QY8</v>
          </cell>
          <cell r="B996" t="str">
            <v>QY8-10-A-AZ-3PO-050</v>
          </cell>
          <cell r="C996">
            <v>1257</v>
          </cell>
          <cell r="D996">
            <v>5512</v>
          </cell>
          <cell r="F996" t="str">
            <v>Solley Rd</v>
          </cell>
          <cell r="G996" t="str">
            <v>BU-901</v>
          </cell>
          <cell r="H996" t="str">
            <v>CORPORATE LANDFILLS</v>
          </cell>
          <cell r="I996" t="str">
            <v>CORP LF</v>
          </cell>
          <cell r="J996" t="str">
            <v>CORPORATE LANDFILL DISTRICT</v>
          </cell>
          <cell r="K996" t="str">
            <v>CORPORATE</v>
          </cell>
          <cell r="L996" t="str">
            <v>CORPORATE</v>
          </cell>
        </row>
        <row r="997">
          <cell r="A997" t="str">
            <v>QY9</v>
          </cell>
          <cell r="B997" t="str">
            <v>QY9-10-A-AZ-3PO-050</v>
          </cell>
          <cell r="C997">
            <v>1258</v>
          </cell>
          <cell r="D997">
            <v>5513</v>
          </cell>
          <cell r="F997" t="str">
            <v>USA v NCH</v>
          </cell>
          <cell r="G997" t="str">
            <v>BU-901</v>
          </cell>
          <cell r="H997" t="str">
            <v>CORPORATE LANDFILLS</v>
          </cell>
          <cell r="I997" t="str">
            <v>CORP LF</v>
          </cell>
          <cell r="J997" t="str">
            <v>CORPORATE LANDFILL DISTRICT</v>
          </cell>
          <cell r="K997" t="str">
            <v>CORPORATE</v>
          </cell>
          <cell r="L997" t="str">
            <v>CORPORATE</v>
          </cell>
        </row>
        <row r="998">
          <cell r="A998" t="str">
            <v>QZ2</v>
          </cell>
          <cell r="B998" t="str">
            <v>QZ2-10-A-AZ-3PO-050</v>
          </cell>
          <cell r="C998">
            <v>1259</v>
          </cell>
          <cell r="D998">
            <v>5514</v>
          </cell>
          <cell r="F998" t="str">
            <v>HawkRidge</v>
          </cell>
          <cell r="G998" t="str">
            <v>BU-901</v>
          </cell>
          <cell r="H998" t="str">
            <v>CORPORATE LANDFILLS</v>
          </cell>
          <cell r="I998" t="str">
            <v>CORP LF</v>
          </cell>
          <cell r="J998" t="str">
            <v>CORPORATE LANDFILL DISTRICT</v>
          </cell>
          <cell r="K998" t="str">
            <v>CORPORATE</v>
          </cell>
          <cell r="L998" t="str">
            <v>CORPORATE</v>
          </cell>
        </row>
        <row r="999">
          <cell r="A999" t="str">
            <v>QZ3</v>
          </cell>
          <cell r="B999" t="str">
            <v>QZ3-10-A-AZ-3PO-050</v>
          </cell>
          <cell r="C999">
            <v>1260</v>
          </cell>
          <cell r="D999">
            <v>5515</v>
          </cell>
          <cell r="F999" t="str">
            <v>EDI Old Bridge</v>
          </cell>
          <cell r="G999" t="str">
            <v>BU-901</v>
          </cell>
          <cell r="H999" t="str">
            <v>CORPORATE LANDFILLS</v>
          </cell>
          <cell r="I999" t="str">
            <v>CORP LF</v>
          </cell>
          <cell r="J999" t="str">
            <v>CORPORATE LANDFILL DISTRICT</v>
          </cell>
          <cell r="K999" t="str">
            <v>CORPORATE</v>
          </cell>
          <cell r="L999" t="str">
            <v>CORPORATE</v>
          </cell>
        </row>
        <row r="1000">
          <cell r="A1000" t="str">
            <v>QZ4</v>
          </cell>
          <cell r="B1000" t="str">
            <v>QZ4-10-A-AZ-3PO-050</v>
          </cell>
          <cell r="C1000">
            <v>1261</v>
          </cell>
          <cell r="D1000">
            <v>5516</v>
          </cell>
          <cell r="F1000" t="str">
            <v>Lake Calumet Cluster Site, IL</v>
          </cell>
          <cell r="G1000" t="str">
            <v>BU-901</v>
          </cell>
          <cell r="H1000" t="str">
            <v>CORPORATE LANDFILLS</v>
          </cell>
          <cell r="I1000" t="str">
            <v>CORP LF</v>
          </cell>
          <cell r="J1000" t="str">
            <v>CORPORATE LANDFILL DISTRICT</v>
          </cell>
          <cell r="K1000" t="str">
            <v>CORPORATE</v>
          </cell>
          <cell r="L1000" t="str">
            <v>CORPORATE</v>
          </cell>
        </row>
        <row r="1001">
          <cell r="A1001" t="str">
            <v>QZ5</v>
          </cell>
          <cell r="B1001" t="str">
            <v>QZ5-10-A-AZ-3PO-050</v>
          </cell>
          <cell r="C1001">
            <v>1262</v>
          </cell>
          <cell r="D1001">
            <v>5517</v>
          </cell>
          <cell r="F1001" t="str">
            <v>Ottawa River NRD Claim</v>
          </cell>
          <cell r="G1001" t="str">
            <v>BU-901</v>
          </cell>
          <cell r="H1001" t="str">
            <v>CORPORATE LANDFILLS</v>
          </cell>
          <cell r="I1001" t="str">
            <v>CORP LF</v>
          </cell>
          <cell r="J1001" t="str">
            <v>CORPORATE LANDFILL DISTRICT</v>
          </cell>
          <cell r="K1001" t="str">
            <v>CORPORATE</v>
          </cell>
          <cell r="L1001" t="str">
            <v>CORPORATE</v>
          </cell>
        </row>
        <row r="1002">
          <cell r="A1002" t="str">
            <v>QZ7</v>
          </cell>
          <cell r="B1002" t="str">
            <v>QZ7-10-A-AZ-3PO-050</v>
          </cell>
          <cell r="C1002">
            <v>1263</v>
          </cell>
          <cell r="D1002">
            <v>5518</v>
          </cell>
          <cell r="F1002" t="str">
            <v>Quanta Edgewater, NJ Site.</v>
          </cell>
          <cell r="G1002" t="str">
            <v>BU-901</v>
          </cell>
          <cell r="H1002" t="str">
            <v>CORPORATE LANDFILLS</v>
          </cell>
          <cell r="I1002" t="str">
            <v>CORP LF</v>
          </cell>
          <cell r="J1002" t="str">
            <v>CORPORATE LANDFILL DISTRICT</v>
          </cell>
          <cell r="K1002" t="str">
            <v>CORPORATE</v>
          </cell>
          <cell r="L1002" t="str">
            <v>CORPORATE</v>
          </cell>
        </row>
        <row r="1003">
          <cell r="A1003" t="str">
            <v>QZ8</v>
          </cell>
          <cell r="B1003" t="str">
            <v>QZ8-10-A-AZ-5NO-050</v>
          </cell>
          <cell r="C1003">
            <v>1264</v>
          </cell>
          <cell r="D1003">
            <v>5519</v>
          </cell>
          <cell r="F1003" t="str">
            <v>Florence L/F</v>
          </cell>
          <cell r="G1003" t="str">
            <v>BU-901</v>
          </cell>
          <cell r="H1003" t="str">
            <v>CORPORATE LANDFILLS</v>
          </cell>
          <cell r="I1003" t="str">
            <v>CORP LF</v>
          </cell>
          <cell r="J1003" t="str">
            <v>CORPORATE LANDFILL DISTRICT</v>
          </cell>
          <cell r="K1003" t="str">
            <v>CORPORATE</v>
          </cell>
          <cell r="L1003" t="str">
            <v>CORPORATE</v>
          </cell>
        </row>
        <row r="1004">
          <cell r="A1004" t="str">
            <v>QZ9</v>
          </cell>
          <cell r="B1004" t="str">
            <v>QZ9-10-A-AZ-5NO-050</v>
          </cell>
          <cell r="C1004">
            <v>1265</v>
          </cell>
          <cell r="D1004">
            <v>5520</v>
          </cell>
          <cell r="F1004" t="str">
            <v>Ringwood</v>
          </cell>
          <cell r="G1004" t="str">
            <v>BU-901</v>
          </cell>
          <cell r="H1004" t="str">
            <v>CORPORATE LANDFILLS</v>
          </cell>
          <cell r="I1004" t="str">
            <v>CORP LF</v>
          </cell>
          <cell r="J1004" t="str">
            <v>CORPORATE LANDFILL DISTRICT</v>
          </cell>
          <cell r="K1004" t="str">
            <v>CORPORATE</v>
          </cell>
          <cell r="L1004" t="str">
            <v>CORPORATE</v>
          </cell>
        </row>
        <row r="1005">
          <cell r="A1005" t="str">
            <v>KB2</v>
          </cell>
          <cell r="B1005" t="str">
            <v>KB2-10-A-AZ-03O-050</v>
          </cell>
          <cell r="C1005">
            <v>801</v>
          </cell>
          <cell r="D1005">
            <v>6001</v>
          </cell>
          <cell r="F1005" t="str">
            <v>Calcasieu</v>
          </cell>
          <cell r="G1005" t="str">
            <v>BU-901</v>
          </cell>
          <cell r="H1005" t="str">
            <v>CORPORATE LANDFILLS</v>
          </cell>
          <cell r="I1005" t="str">
            <v>CORP LF</v>
          </cell>
          <cell r="J1005" t="str">
            <v>CORPORATE LANDFILL DISTRICT</v>
          </cell>
          <cell r="K1005" t="str">
            <v>CORPORATE</v>
          </cell>
          <cell r="L1005" t="str">
            <v>CORPORATE</v>
          </cell>
        </row>
        <row r="1006">
          <cell r="A1006" t="str">
            <v>X44</v>
          </cell>
          <cell r="B1006" t="str">
            <v>X44-10-A-MT-03O-050</v>
          </cell>
          <cell r="C1006">
            <v>1763</v>
          </cell>
          <cell r="D1006">
            <v>6002</v>
          </cell>
          <cell r="F1006" t="str">
            <v>Missoula - Bridge</v>
          </cell>
          <cell r="G1006" t="str">
            <v>BU-901</v>
          </cell>
          <cell r="H1006" t="str">
            <v>CORPORATE LANDFILLS</v>
          </cell>
          <cell r="I1006" t="str">
            <v>CORP LF</v>
          </cell>
          <cell r="J1006" t="str">
            <v>CORPORATE LANDFILL DISTRICT</v>
          </cell>
          <cell r="K1006" t="str">
            <v>CORPORATE</v>
          </cell>
          <cell r="L1006" t="str">
            <v>CORPORATE</v>
          </cell>
        </row>
        <row r="1007">
          <cell r="A1007" t="str">
            <v>I31</v>
          </cell>
          <cell r="B1007" t="str">
            <v>I31-10-A-MI-03O-050</v>
          </cell>
          <cell r="C1007">
            <v>685</v>
          </cell>
          <cell r="D1007">
            <v>6003</v>
          </cell>
          <cell r="F1007" t="str">
            <v>Milford Road L/F - Bridge</v>
          </cell>
          <cell r="G1007" t="str">
            <v>BU-901</v>
          </cell>
          <cell r="H1007" t="str">
            <v>CORPORATE LANDFILLS</v>
          </cell>
          <cell r="I1007" t="str">
            <v>CORP LF</v>
          </cell>
          <cell r="J1007" t="str">
            <v>CORPORATE LANDFILL DISTRICT</v>
          </cell>
          <cell r="K1007" t="str">
            <v>CORPORATE</v>
          </cell>
          <cell r="L1007" t="str">
            <v>CORPORATE</v>
          </cell>
        </row>
        <row r="1008">
          <cell r="A1008" t="str">
            <v>I36</v>
          </cell>
          <cell r="B1008" t="str">
            <v>I36-10-A-PA-03O-050</v>
          </cell>
          <cell r="C1008">
            <v>690</v>
          </cell>
          <cell r="D1008">
            <v>6004</v>
          </cell>
          <cell r="F1008" t="str">
            <v>Mon Valley L/F - Bridge</v>
          </cell>
          <cell r="G1008" t="str">
            <v>BU-901</v>
          </cell>
          <cell r="H1008" t="str">
            <v>CORPORATE LANDFILLS</v>
          </cell>
          <cell r="I1008" t="str">
            <v>CORP LF</v>
          </cell>
          <cell r="J1008" t="str">
            <v>CORPORATE LANDFILL DISTRICT</v>
          </cell>
          <cell r="K1008" t="str">
            <v>CORPORATE</v>
          </cell>
          <cell r="L1008" t="str">
            <v>CORPORATE</v>
          </cell>
        </row>
        <row r="1009">
          <cell r="A1009" t="str">
            <v>I59</v>
          </cell>
          <cell r="B1009" t="str">
            <v>I59-10-A-TN-03O-050</v>
          </cell>
          <cell r="C1009">
            <v>713</v>
          </cell>
          <cell r="D1009">
            <v>6005</v>
          </cell>
          <cell r="F1009" t="str">
            <v>Twin Oaks L/F - Bridge</v>
          </cell>
          <cell r="G1009" t="str">
            <v>BU-901</v>
          </cell>
          <cell r="H1009" t="str">
            <v>CORPORATE LANDFILLS</v>
          </cell>
          <cell r="I1009" t="str">
            <v>CORP LF</v>
          </cell>
          <cell r="J1009" t="str">
            <v>CORPORATE LANDFILL DISTRICT</v>
          </cell>
          <cell r="K1009" t="str">
            <v>CORPORATE</v>
          </cell>
          <cell r="L1009" t="str">
            <v>CORPORATE</v>
          </cell>
        </row>
        <row r="1010">
          <cell r="A1010" t="str">
            <v>X41</v>
          </cell>
          <cell r="B1010" t="str">
            <v>X41-10-A-OH-03O-050</v>
          </cell>
          <cell r="C1010">
            <v>1760</v>
          </cell>
          <cell r="D1010">
            <v>6006</v>
          </cell>
          <cell r="F1010" t="str">
            <v>Lorain County - Bridge</v>
          </cell>
          <cell r="G1010" t="str">
            <v>BU-901</v>
          </cell>
          <cell r="H1010" t="str">
            <v>CORPORATE LANDFILLS</v>
          </cell>
          <cell r="I1010" t="str">
            <v>CORP LF</v>
          </cell>
          <cell r="J1010" t="str">
            <v>CORPORATE LANDFILL DISTRICT</v>
          </cell>
          <cell r="K1010" t="str">
            <v>CORPORATE</v>
          </cell>
          <cell r="L1010" t="str">
            <v>CORPORATE</v>
          </cell>
        </row>
        <row r="1011">
          <cell r="A1011" t="str">
            <v>X10</v>
          </cell>
          <cell r="B1011" t="str">
            <v>X10-10-A-MI-03O-050</v>
          </cell>
          <cell r="C1011">
            <v>1729</v>
          </cell>
          <cell r="D1011">
            <v>6007</v>
          </cell>
          <cell r="F1011" t="str">
            <v>C &amp; C - Bridge</v>
          </cell>
          <cell r="G1011" t="str">
            <v>BU-901</v>
          </cell>
          <cell r="H1011" t="str">
            <v>CORPORATE LANDFILLS</v>
          </cell>
          <cell r="I1011" t="str">
            <v>CORP LF</v>
          </cell>
          <cell r="J1011" t="str">
            <v>CORPORATE LANDFILL DISTRICT</v>
          </cell>
          <cell r="K1011" t="str">
            <v>CORPORATE</v>
          </cell>
          <cell r="L1011" t="str">
            <v>CORPORATE</v>
          </cell>
        </row>
        <row r="1012">
          <cell r="A1012" t="str">
            <v>X59</v>
          </cell>
          <cell r="B1012" t="str">
            <v>X59-10-A-MO-03O-050</v>
          </cell>
          <cell r="C1012">
            <v>1778</v>
          </cell>
          <cell r="D1012">
            <v>6008</v>
          </cell>
          <cell r="F1012" t="str">
            <v>Springfield - Bridge</v>
          </cell>
          <cell r="G1012" t="str">
            <v>BU-901</v>
          </cell>
          <cell r="H1012" t="str">
            <v>CORPORATE LANDFILLS</v>
          </cell>
          <cell r="I1012" t="str">
            <v>CORP LF</v>
          </cell>
          <cell r="J1012" t="str">
            <v>CORPORATE LANDFILL DISTRICT</v>
          </cell>
          <cell r="K1012" t="str">
            <v>CORPORATE</v>
          </cell>
          <cell r="L1012" t="str">
            <v>CORPORATE</v>
          </cell>
        </row>
        <row r="1013">
          <cell r="A1013" t="str">
            <v>X22</v>
          </cell>
          <cell r="B1013" t="str">
            <v>X22-10-A-KS-03O-050</v>
          </cell>
          <cell r="C1013">
            <v>1741</v>
          </cell>
          <cell r="D1013">
            <v>6009</v>
          </cell>
          <cell r="F1013" t="str">
            <v>Finney County - Bridge</v>
          </cell>
          <cell r="G1013" t="str">
            <v>BU-901</v>
          </cell>
          <cell r="H1013" t="str">
            <v>CORPORATE LANDFILLS</v>
          </cell>
          <cell r="I1013" t="str">
            <v>CORP LF</v>
          </cell>
          <cell r="J1013" t="str">
            <v>CORPORATE LANDFILL DISTRICT</v>
          </cell>
          <cell r="K1013" t="str">
            <v>CORPORATE</v>
          </cell>
          <cell r="L1013" t="str">
            <v>CORPORATE</v>
          </cell>
        </row>
        <row r="1014">
          <cell r="A1014" t="str">
            <v>X14</v>
          </cell>
          <cell r="B1014" t="str">
            <v>X14-10-A-NC-03O-050</v>
          </cell>
          <cell r="C1014">
            <v>1733</v>
          </cell>
          <cell r="D1014">
            <v>6010</v>
          </cell>
          <cell r="F1014" t="str">
            <v>Charlotte Motor Spdwy-Bridge</v>
          </cell>
          <cell r="G1014" t="str">
            <v>BU-901</v>
          </cell>
          <cell r="H1014" t="str">
            <v>CORPORATE LANDFILLS</v>
          </cell>
          <cell r="I1014" t="str">
            <v>CORP LF</v>
          </cell>
          <cell r="J1014" t="str">
            <v>CORPORATE LANDFILL DISTRICT</v>
          </cell>
          <cell r="K1014" t="str">
            <v>CORPORATE</v>
          </cell>
          <cell r="L1014" t="str">
            <v>CORPORATE</v>
          </cell>
        </row>
        <row r="1015">
          <cell r="A1015" t="str">
            <v>X68</v>
          </cell>
          <cell r="B1015" t="str">
            <v>X68-10-A-WI-03O-050</v>
          </cell>
          <cell r="C1015">
            <v>1787</v>
          </cell>
          <cell r="D1015">
            <v>6011</v>
          </cell>
          <cell r="F1015" t="str">
            <v>Lake Area 2054 L/F (Closed)</v>
          </cell>
          <cell r="G1015" t="str">
            <v>BU-901</v>
          </cell>
          <cell r="H1015" t="str">
            <v>CORPORATE LANDFILLS</v>
          </cell>
          <cell r="I1015" t="str">
            <v>CORP LF</v>
          </cell>
          <cell r="J1015" t="str">
            <v>CORPORATE LANDFILL DISTRICT</v>
          </cell>
          <cell r="K1015" t="str">
            <v>CORPORATE</v>
          </cell>
          <cell r="L1015" t="str">
            <v>CORPORATE</v>
          </cell>
        </row>
        <row r="1016">
          <cell r="A1016" t="str">
            <v>X69</v>
          </cell>
          <cell r="B1016" t="str">
            <v>X69-10-A-WI-03O-050</v>
          </cell>
          <cell r="C1016">
            <v>1788</v>
          </cell>
          <cell r="D1016">
            <v>6012</v>
          </cell>
          <cell r="F1016" t="str">
            <v>Lake Area South Expansion Clsd</v>
          </cell>
          <cell r="G1016" t="str">
            <v>BU-901</v>
          </cell>
          <cell r="H1016" t="str">
            <v>CORPORATE LANDFILLS</v>
          </cell>
          <cell r="I1016" t="str">
            <v>CORP LF</v>
          </cell>
          <cell r="J1016" t="str">
            <v>CORPORATE LANDFILL DISTRICT</v>
          </cell>
          <cell r="K1016" t="str">
            <v>CORPORATE</v>
          </cell>
          <cell r="L1016" t="str">
            <v>CORPORATE</v>
          </cell>
        </row>
        <row r="1017">
          <cell r="A1017" t="str">
            <v>X70</v>
          </cell>
          <cell r="B1017" t="str">
            <v>X70-10-A-TX-03O-050</v>
          </cell>
          <cell r="C1017">
            <v>1789</v>
          </cell>
          <cell r="D1017">
            <v>6013</v>
          </cell>
          <cell r="F1017" t="str">
            <v>Galveston County L/F (Closed)</v>
          </cell>
          <cell r="G1017" t="str">
            <v>BU-901</v>
          </cell>
          <cell r="H1017" t="str">
            <v>CORPORATE LANDFILLS</v>
          </cell>
          <cell r="I1017" t="str">
            <v>CORP LF</v>
          </cell>
          <cell r="J1017" t="str">
            <v>CORPORATE LANDFILL DISTRICT</v>
          </cell>
          <cell r="K1017" t="str">
            <v>CORPORATE</v>
          </cell>
          <cell r="L1017" t="str">
            <v>CORPORATE</v>
          </cell>
        </row>
        <row r="1018">
          <cell r="A1018" t="str">
            <v>I04</v>
          </cell>
          <cell r="B1018" t="str">
            <v>I04-10-A-CA-03O-050</v>
          </cell>
          <cell r="C1018">
            <v>658</v>
          </cell>
          <cell r="D1018">
            <v>6014</v>
          </cell>
          <cell r="F1018" t="str">
            <v>Azusa L/F - Bridge</v>
          </cell>
          <cell r="G1018" t="str">
            <v>BU-901</v>
          </cell>
          <cell r="H1018" t="str">
            <v>CORPORATE LANDFILLS</v>
          </cell>
          <cell r="I1018" t="str">
            <v>CORP LF</v>
          </cell>
          <cell r="J1018" t="str">
            <v>CORPORATE LANDFILL DISTRICT</v>
          </cell>
          <cell r="K1018" t="str">
            <v>CORPORATE</v>
          </cell>
          <cell r="L1018" t="str">
            <v>CORPORATE</v>
          </cell>
        </row>
        <row r="1019">
          <cell r="A1019" t="str">
            <v>I48</v>
          </cell>
          <cell r="B1019" t="str">
            <v>I48-10-A-MA-03O-050</v>
          </cell>
          <cell r="C1019">
            <v>702</v>
          </cell>
          <cell r="D1019">
            <v>6015</v>
          </cell>
          <cell r="F1019" t="str">
            <v>Randolph L/F - Bridge</v>
          </cell>
          <cell r="G1019" t="str">
            <v>BU-901</v>
          </cell>
          <cell r="H1019" t="str">
            <v>CORPORATE LANDFILLS</v>
          </cell>
          <cell r="I1019" t="str">
            <v>CORP LF</v>
          </cell>
          <cell r="J1019" t="str">
            <v>CORPORATE LANDFILL DISTRICT</v>
          </cell>
          <cell r="K1019" t="str">
            <v>CORPORATE</v>
          </cell>
          <cell r="L1019" t="str">
            <v>CORPORATE</v>
          </cell>
        </row>
        <row r="1020">
          <cell r="A1020" t="str">
            <v>I14</v>
          </cell>
          <cell r="B1020" t="str">
            <v>I14-10-A-MA-03O-050</v>
          </cell>
          <cell r="C1020">
            <v>668</v>
          </cell>
          <cell r="D1020">
            <v>6016</v>
          </cell>
          <cell r="F1020" t="str">
            <v>East Bridgewater L/F - Bridge</v>
          </cell>
          <cell r="G1020" t="str">
            <v>BU-901</v>
          </cell>
          <cell r="H1020" t="str">
            <v>CORPORATE LANDFILLS</v>
          </cell>
          <cell r="I1020" t="str">
            <v>CORP LF</v>
          </cell>
          <cell r="J1020" t="str">
            <v>CORPORATE LANDFILL DISTRICT</v>
          </cell>
          <cell r="K1020" t="str">
            <v>CORPORATE</v>
          </cell>
          <cell r="L1020" t="str">
            <v>CORPORATE</v>
          </cell>
        </row>
        <row r="1021">
          <cell r="A1021" t="str">
            <v>I23</v>
          </cell>
          <cell r="B1021" t="str">
            <v>I23-10-A-MA-03O-050</v>
          </cell>
          <cell r="C1021">
            <v>677</v>
          </cell>
          <cell r="D1021">
            <v>6017</v>
          </cell>
          <cell r="F1021" t="str">
            <v>Halifax L/F - Bridge</v>
          </cell>
          <cell r="G1021" t="str">
            <v>BU-901</v>
          </cell>
          <cell r="H1021" t="str">
            <v>CORPORATE LANDFILLS</v>
          </cell>
          <cell r="I1021" t="str">
            <v>CORP LF</v>
          </cell>
          <cell r="J1021" t="str">
            <v>CORPORATE LANDFILL DISTRICT</v>
          </cell>
          <cell r="K1021" t="str">
            <v>CORPORATE</v>
          </cell>
          <cell r="L1021" t="str">
            <v>CORPORATE</v>
          </cell>
        </row>
        <row r="1022">
          <cell r="A1022" t="str">
            <v>I11</v>
          </cell>
          <cell r="B1022" t="str">
            <v>I11-10-A-MA-03O-050</v>
          </cell>
          <cell r="C1022">
            <v>665</v>
          </cell>
          <cell r="D1022">
            <v>6018</v>
          </cell>
          <cell r="F1022" t="str">
            <v>Chicopee L/F - Bridge</v>
          </cell>
          <cell r="G1022" t="str">
            <v>BU-901</v>
          </cell>
          <cell r="H1022" t="str">
            <v>CORPORATE LANDFILLS</v>
          </cell>
          <cell r="I1022" t="str">
            <v>CORP LF</v>
          </cell>
          <cell r="J1022" t="str">
            <v>CORPORATE LANDFILL DISTRICT</v>
          </cell>
          <cell r="K1022" t="str">
            <v>CORPORATE</v>
          </cell>
          <cell r="L1022" t="str">
            <v>CORPORATE</v>
          </cell>
        </row>
        <row r="1023">
          <cell r="A1023" t="str">
            <v>I50</v>
          </cell>
          <cell r="B1023" t="str">
            <v>I50-10-A-VA-03O-050</v>
          </cell>
          <cell r="C1023">
            <v>704</v>
          </cell>
          <cell r="D1023">
            <v>6020</v>
          </cell>
          <cell r="F1023" t="str">
            <v>Richmond L/F - Bridge</v>
          </cell>
          <cell r="G1023" t="str">
            <v>BU-901</v>
          </cell>
          <cell r="H1023" t="str">
            <v>CORPORATE LANDFILLS</v>
          </cell>
          <cell r="I1023" t="str">
            <v>CORP LF</v>
          </cell>
          <cell r="J1023" t="str">
            <v>CORPORATE LANDFILL DISTRICT</v>
          </cell>
          <cell r="K1023" t="str">
            <v>CORPORATE</v>
          </cell>
          <cell r="L1023" t="str">
            <v>CORPORATE</v>
          </cell>
        </row>
        <row r="1024">
          <cell r="A1024" t="str">
            <v>I21</v>
          </cell>
          <cell r="B1024" t="str">
            <v>I21-10-A-MS-03O-050</v>
          </cell>
          <cell r="C1024">
            <v>675</v>
          </cell>
          <cell r="D1024">
            <v>6021</v>
          </cell>
          <cell r="F1024" t="str">
            <v>Gulf Pines L/F - Bridge</v>
          </cell>
          <cell r="G1024" t="str">
            <v>BU-901</v>
          </cell>
          <cell r="H1024" t="str">
            <v>CORPORATE LANDFILLS</v>
          </cell>
          <cell r="I1024" t="str">
            <v>CORP LF</v>
          </cell>
          <cell r="J1024" t="str">
            <v>CORPORATE LANDFILL DISTRICT</v>
          </cell>
          <cell r="K1024" t="str">
            <v>CORPORATE</v>
          </cell>
          <cell r="L1024" t="str">
            <v>CORPORATE</v>
          </cell>
        </row>
        <row r="1025">
          <cell r="A1025" t="str">
            <v>I24</v>
          </cell>
          <cell r="B1025" t="str">
            <v>I24-10-A-TX-03O-050</v>
          </cell>
          <cell r="C1025">
            <v>678</v>
          </cell>
          <cell r="D1025">
            <v>6022</v>
          </cell>
          <cell r="F1025" t="str">
            <v>Hutchins L/F - Bridge</v>
          </cell>
          <cell r="G1025" t="str">
            <v>BU-901</v>
          </cell>
          <cell r="H1025" t="str">
            <v>CORPORATE LANDFILLS</v>
          </cell>
          <cell r="I1025" t="str">
            <v>CORP LF</v>
          </cell>
          <cell r="J1025" t="str">
            <v>CORPORATE LANDFILL DISTRICT</v>
          </cell>
          <cell r="K1025" t="str">
            <v>CORPORATE</v>
          </cell>
          <cell r="L1025" t="str">
            <v>CORPORATE</v>
          </cell>
        </row>
        <row r="1026">
          <cell r="A1026" t="str">
            <v>I52</v>
          </cell>
          <cell r="B1026" t="str">
            <v>I52-10-A-IL-03O-050</v>
          </cell>
          <cell r="C1026">
            <v>706</v>
          </cell>
          <cell r="D1026">
            <v>6023</v>
          </cell>
          <cell r="F1026" t="str">
            <v>South Barrington L/F - Bridge</v>
          </cell>
          <cell r="G1026" t="str">
            <v>BU-901</v>
          </cell>
          <cell r="H1026" t="str">
            <v>CORPORATE LANDFILLS</v>
          </cell>
          <cell r="I1026" t="str">
            <v>CORP LF</v>
          </cell>
          <cell r="J1026" t="str">
            <v>CORPORATE LANDFILL DISTRICT</v>
          </cell>
          <cell r="K1026" t="str">
            <v>CORPORATE</v>
          </cell>
          <cell r="L1026" t="str">
            <v>CORPORATE</v>
          </cell>
        </row>
        <row r="1027">
          <cell r="A1027" t="str">
            <v>I58</v>
          </cell>
          <cell r="B1027" t="str">
            <v>I58-10-A-WI-03O-050</v>
          </cell>
          <cell r="C1027">
            <v>712</v>
          </cell>
          <cell r="D1027">
            <v>6024</v>
          </cell>
          <cell r="F1027" t="str">
            <v>Troy L/F - Bridge</v>
          </cell>
          <cell r="G1027" t="str">
            <v>BU-901</v>
          </cell>
          <cell r="H1027" t="str">
            <v>CORPORATE LANDFILLS</v>
          </cell>
          <cell r="I1027" t="str">
            <v>CORP LF</v>
          </cell>
          <cell r="J1027" t="str">
            <v>CORPORATE LANDFILL DISTRICT</v>
          </cell>
          <cell r="K1027" t="str">
            <v>CORPORATE</v>
          </cell>
          <cell r="L1027" t="str">
            <v>CORPORATE</v>
          </cell>
        </row>
        <row r="1028">
          <cell r="A1028" t="str">
            <v>KA4</v>
          </cell>
          <cell r="B1028" t="str">
            <v>KA4-10-A-AZ-03O-050</v>
          </cell>
          <cell r="C1028">
            <v>798</v>
          </cell>
          <cell r="D1028">
            <v>6025</v>
          </cell>
          <cell r="F1028" t="str">
            <v>Siegen Lane</v>
          </cell>
          <cell r="G1028" t="str">
            <v>BU-901</v>
          </cell>
          <cell r="H1028" t="str">
            <v>CORPORATE LANDFILLS</v>
          </cell>
          <cell r="I1028" t="str">
            <v>CORP LF</v>
          </cell>
          <cell r="J1028" t="str">
            <v>CORPORATE LANDFILL DISTRICT</v>
          </cell>
          <cell r="K1028" t="str">
            <v>CORPORATE</v>
          </cell>
          <cell r="L1028" t="str">
            <v>CORPORATE</v>
          </cell>
        </row>
        <row r="1029">
          <cell r="A1029" t="str">
            <v>I29</v>
          </cell>
          <cell r="B1029" t="str">
            <v>I29-10-A-TX-03O-050</v>
          </cell>
          <cell r="C1029">
            <v>683</v>
          </cell>
          <cell r="D1029">
            <v>6026</v>
          </cell>
          <cell r="F1029" t="str">
            <v>Laporte L/F - Bridge</v>
          </cell>
          <cell r="G1029" t="str">
            <v>BU-901</v>
          </cell>
          <cell r="H1029" t="str">
            <v>CORPORATE LANDFILLS</v>
          </cell>
          <cell r="I1029" t="str">
            <v>CORP LF</v>
          </cell>
          <cell r="J1029" t="str">
            <v>CORPORATE LANDFILL DISTRICT</v>
          </cell>
          <cell r="K1029" t="str">
            <v>CORPORATE</v>
          </cell>
          <cell r="L1029" t="str">
            <v>CORPORATE</v>
          </cell>
        </row>
        <row r="1030">
          <cell r="A1030" t="str">
            <v>KA1</v>
          </cell>
          <cell r="B1030" t="str">
            <v>KA1-10-A-AZ-03O-050</v>
          </cell>
          <cell r="C1030">
            <v>795</v>
          </cell>
          <cell r="D1030">
            <v>6027</v>
          </cell>
          <cell r="F1030" t="str">
            <v>Carlyss</v>
          </cell>
          <cell r="G1030" t="str">
            <v>BU-901</v>
          </cell>
          <cell r="H1030" t="str">
            <v>CORPORATE LANDFILLS</v>
          </cell>
          <cell r="I1030" t="str">
            <v>CORP LF</v>
          </cell>
          <cell r="J1030" t="str">
            <v>CORPORATE LANDFILL DISTRICT</v>
          </cell>
          <cell r="K1030" t="str">
            <v>CORPORATE</v>
          </cell>
          <cell r="L1030" t="str">
            <v>CORPORATE</v>
          </cell>
        </row>
        <row r="1031">
          <cell r="A1031" t="str">
            <v>KA2</v>
          </cell>
          <cell r="B1031" t="str">
            <v>KA2-10-A-AZ-03O-050</v>
          </cell>
          <cell r="C1031">
            <v>796</v>
          </cell>
          <cell r="D1031">
            <v>6028</v>
          </cell>
          <cell r="F1031" t="str">
            <v>E Palestine</v>
          </cell>
          <cell r="G1031" t="str">
            <v>BU-901</v>
          </cell>
          <cell r="H1031" t="str">
            <v>CORPORATE LANDFILLS</v>
          </cell>
          <cell r="I1031" t="str">
            <v>CORP LF</v>
          </cell>
          <cell r="J1031" t="str">
            <v>CORPORATE LANDFILL DISTRICT</v>
          </cell>
          <cell r="K1031" t="str">
            <v>CORPORATE</v>
          </cell>
          <cell r="L1031" t="str">
            <v>CORPORATE</v>
          </cell>
        </row>
        <row r="1032">
          <cell r="A1032" t="str">
            <v>I41</v>
          </cell>
          <cell r="B1032" t="str">
            <v>I41-10-A-NH-03O-050</v>
          </cell>
          <cell r="C1032">
            <v>695</v>
          </cell>
          <cell r="D1032">
            <v>6029</v>
          </cell>
          <cell r="F1032" t="str">
            <v>Pelham L/F - Bridge</v>
          </cell>
          <cell r="G1032" t="str">
            <v>BU-901</v>
          </cell>
          <cell r="H1032" t="str">
            <v>CORPORATE LANDFILLS</v>
          </cell>
          <cell r="I1032" t="str">
            <v>CORP LF</v>
          </cell>
          <cell r="J1032" t="str">
            <v>CORPORATE LANDFILL DISTRICT</v>
          </cell>
          <cell r="K1032" t="str">
            <v>CORPORATE</v>
          </cell>
          <cell r="L1032" t="str">
            <v>CORPORATE</v>
          </cell>
        </row>
        <row r="1033">
          <cell r="A1033" t="str">
            <v>I39</v>
          </cell>
          <cell r="B1033" t="str">
            <v>I39-10-A-NY-03O-050</v>
          </cell>
          <cell r="C1033">
            <v>693</v>
          </cell>
          <cell r="D1033">
            <v>6031</v>
          </cell>
          <cell r="F1033" t="str">
            <v>Niagara L/F - Bridge</v>
          </cell>
          <cell r="G1033" t="str">
            <v>BU-901</v>
          </cell>
          <cell r="H1033" t="str">
            <v>CORPORATE LANDFILLS</v>
          </cell>
          <cell r="I1033" t="str">
            <v>CORP LF</v>
          </cell>
          <cell r="J1033" t="str">
            <v>CORPORATE LANDFILL DISTRICT</v>
          </cell>
          <cell r="K1033" t="str">
            <v>CORPORATE</v>
          </cell>
          <cell r="L1033" t="str">
            <v>CORPORATE</v>
          </cell>
        </row>
        <row r="1034">
          <cell r="A1034" t="str">
            <v>I28</v>
          </cell>
          <cell r="B1034" t="str">
            <v>I28-10-A-NY-03O-050</v>
          </cell>
          <cell r="C1034">
            <v>682</v>
          </cell>
          <cell r="D1034">
            <v>6032</v>
          </cell>
          <cell r="F1034" t="str">
            <v>Land Rec L/F - Bridge</v>
          </cell>
          <cell r="G1034" t="str">
            <v>BU-901</v>
          </cell>
          <cell r="H1034" t="str">
            <v>CORPORATE LANDFILLS</v>
          </cell>
          <cell r="I1034" t="str">
            <v>CORP LF</v>
          </cell>
          <cell r="J1034" t="str">
            <v>CORPORATE LANDFILL DISTRICT</v>
          </cell>
          <cell r="K1034" t="str">
            <v>CORPORATE</v>
          </cell>
          <cell r="L1034" t="str">
            <v>CORPORATE</v>
          </cell>
        </row>
        <row r="1035">
          <cell r="A1035" t="str">
            <v>I02</v>
          </cell>
          <cell r="B1035" t="str">
            <v>I02-10-A-NY-03O-050</v>
          </cell>
          <cell r="C1035">
            <v>656</v>
          </cell>
          <cell r="D1035">
            <v>6033</v>
          </cell>
          <cell r="F1035" t="str">
            <v>Amsterdam L/F - Bridge</v>
          </cell>
          <cell r="G1035" t="str">
            <v>BU-901</v>
          </cell>
          <cell r="H1035" t="str">
            <v>CORPORATE LANDFILLS</v>
          </cell>
          <cell r="I1035" t="str">
            <v>CORP LF</v>
          </cell>
          <cell r="J1035" t="str">
            <v>CORPORATE LANDFILL DISTRICT</v>
          </cell>
          <cell r="K1035" t="str">
            <v>CORPORATE</v>
          </cell>
          <cell r="L1035" t="str">
            <v>CORPORATE</v>
          </cell>
        </row>
        <row r="1036">
          <cell r="A1036" t="str">
            <v>I37</v>
          </cell>
          <cell r="B1036" t="str">
            <v>I37-10-A-NJ-03O-050</v>
          </cell>
          <cell r="C1036">
            <v>691</v>
          </cell>
          <cell r="D1036">
            <v>6034</v>
          </cell>
          <cell r="F1036" t="str">
            <v>Monroe L/F - Bridge</v>
          </cell>
          <cell r="G1036" t="str">
            <v>BU-901</v>
          </cell>
          <cell r="H1036" t="str">
            <v>CORPORATE LANDFILLS</v>
          </cell>
          <cell r="I1036" t="str">
            <v>CORP LF</v>
          </cell>
          <cell r="J1036" t="str">
            <v>CORPORATE LANDFILL DISTRICT</v>
          </cell>
          <cell r="K1036" t="str">
            <v>CORPORATE</v>
          </cell>
          <cell r="L1036" t="str">
            <v>CORPORATE</v>
          </cell>
        </row>
        <row r="1037">
          <cell r="A1037" t="str">
            <v>I53</v>
          </cell>
          <cell r="B1037" t="str">
            <v>I53-10-A-NJ-03O-050</v>
          </cell>
          <cell r="C1037">
            <v>707</v>
          </cell>
          <cell r="D1037">
            <v>6035</v>
          </cell>
          <cell r="F1037" t="str">
            <v>South Brunswick L/F - Bridge</v>
          </cell>
          <cell r="G1037" t="str">
            <v>BU-901</v>
          </cell>
          <cell r="H1037" t="str">
            <v>CORPORATE LANDFILLS</v>
          </cell>
          <cell r="I1037" t="str">
            <v>CORP LF</v>
          </cell>
          <cell r="J1037" t="str">
            <v>CORPORATE LANDFILL DISTRICT</v>
          </cell>
          <cell r="K1037" t="str">
            <v>CORPORATE</v>
          </cell>
          <cell r="L1037" t="str">
            <v>CORPORATE</v>
          </cell>
        </row>
        <row r="1038">
          <cell r="A1038" t="str">
            <v>I40</v>
          </cell>
          <cell r="B1038" t="str">
            <v>I40-10-A-MD-03O-050</v>
          </cell>
          <cell r="C1038">
            <v>694</v>
          </cell>
          <cell r="D1038">
            <v>6036</v>
          </cell>
          <cell r="F1038" t="str">
            <v>Norris L/F - Bridge</v>
          </cell>
          <cell r="G1038" t="str">
            <v>BU-901</v>
          </cell>
          <cell r="H1038" t="str">
            <v>CORPORATE LANDFILLS</v>
          </cell>
          <cell r="I1038" t="str">
            <v>CORP LF</v>
          </cell>
          <cell r="J1038" t="str">
            <v>CORPORATE LANDFILL DISTRICT</v>
          </cell>
          <cell r="K1038" t="str">
            <v>CORPORATE</v>
          </cell>
          <cell r="L1038" t="str">
            <v>CORPORATE</v>
          </cell>
        </row>
        <row r="1039">
          <cell r="A1039" t="str">
            <v>I57</v>
          </cell>
          <cell r="B1039" t="str">
            <v>I57-10-A-VA-03O-050</v>
          </cell>
          <cell r="C1039">
            <v>711</v>
          </cell>
          <cell r="D1039">
            <v>6037</v>
          </cell>
          <cell r="F1039" t="str">
            <v>Telegraph L/F - Bridge</v>
          </cell>
          <cell r="G1039" t="str">
            <v>BU-901</v>
          </cell>
          <cell r="H1039" t="str">
            <v>CORPORATE LANDFILLS</v>
          </cell>
          <cell r="I1039" t="str">
            <v>CORP LF</v>
          </cell>
          <cell r="J1039" t="str">
            <v>CORPORATE LANDFILL DISTRICT</v>
          </cell>
          <cell r="K1039" t="str">
            <v>CORPORATE</v>
          </cell>
          <cell r="L1039" t="str">
            <v>CORPORATE</v>
          </cell>
        </row>
        <row r="1040">
          <cell r="A1040" t="str">
            <v>I19</v>
          </cell>
          <cell r="B1040" t="str">
            <v>I19-10-A-PA-03O-050</v>
          </cell>
          <cell r="C1040">
            <v>673</v>
          </cell>
          <cell r="D1040">
            <v>6038</v>
          </cell>
          <cell r="F1040" t="str">
            <v>Forest Lawn L/F - Bridge</v>
          </cell>
          <cell r="G1040" t="str">
            <v>BU-901</v>
          </cell>
          <cell r="H1040" t="str">
            <v>CORPORATE LANDFILLS</v>
          </cell>
          <cell r="I1040" t="str">
            <v>CORP LF</v>
          </cell>
          <cell r="J1040" t="str">
            <v>CORPORATE LANDFILL DISTRICT</v>
          </cell>
          <cell r="K1040" t="str">
            <v>CORPORATE</v>
          </cell>
          <cell r="L1040" t="str">
            <v>CORPORATE</v>
          </cell>
        </row>
        <row r="1041">
          <cell r="A1041" t="str">
            <v>I17</v>
          </cell>
          <cell r="B1041" t="str">
            <v>I17-10-A-MN-03O-050</v>
          </cell>
          <cell r="C1041">
            <v>671</v>
          </cell>
          <cell r="D1041">
            <v>6039</v>
          </cell>
          <cell r="F1041" t="str">
            <v>Flying Cloud L/F - Bridge</v>
          </cell>
          <cell r="G1041" t="str">
            <v>BU-901</v>
          </cell>
          <cell r="H1041" t="str">
            <v>CORPORATE LANDFILLS</v>
          </cell>
          <cell r="I1041" t="str">
            <v>CORP LF</v>
          </cell>
          <cell r="J1041" t="str">
            <v>CORPORATE LANDFILL DISTRICT</v>
          </cell>
          <cell r="K1041" t="str">
            <v>CORPORATE</v>
          </cell>
          <cell r="L1041" t="str">
            <v>CORPORATE</v>
          </cell>
        </row>
        <row r="1042">
          <cell r="A1042" t="str">
            <v>I49</v>
          </cell>
          <cell r="B1042" t="str">
            <v>I49-10-A-MO-03O-050</v>
          </cell>
          <cell r="C1042">
            <v>703</v>
          </cell>
          <cell r="D1042">
            <v>6040</v>
          </cell>
          <cell r="F1042" t="str">
            <v>Red Bird L/F - Bridge</v>
          </cell>
          <cell r="G1042" t="str">
            <v>BU-901</v>
          </cell>
          <cell r="H1042" t="str">
            <v>CORPORATE LANDFILLS</v>
          </cell>
          <cell r="I1042" t="str">
            <v>CORP LF</v>
          </cell>
          <cell r="J1042" t="str">
            <v>CORPORATE LANDFILL DISTRICT</v>
          </cell>
          <cell r="K1042" t="str">
            <v>CORPORATE</v>
          </cell>
          <cell r="L1042" t="str">
            <v>CORPORATE</v>
          </cell>
        </row>
        <row r="1043">
          <cell r="A1043" t="str">
            <v>I33</v>
          </cell>
          <cell r="B1043" t="str">
            <v>I33-10-A-MO-03O-050</v>
          </cell>
          <cell r="C1043">
            <v>687</v>
          </cell>
          <cell r="D1043">
            <v>6041</v>
          </cell>
          <cell r="F1043" t="str">
            <v>Missouri City L/F - Bridge</v>
          </cell>
          <cell r="G1043" t="str">
            <v>BU-901</v>
          </cell>
          <cell r="H1043" t="str">
            <v>CORPORATE LANDFILLS</v>
          </cell>
          <cell r="I1043" t="str">
            <v>CORP LF</v>
          </cell>
          <cell r="J1043" t="str">
            <v>CORPORATE LANDFILL DISTRICT</v>
          </cell>
          <cell r="K1043" t="str">
            <v>CORPORATE</v>
          </cell>
          <cell r="L1043" t="str">
            <v>CORPORATE</v>
          </cell>
        </row>
        <row r="1044">
          <cell r="A1044" t="str">
            <v>I30</v>
          </cell>
          <cell r="B1044" t="str">
            <v>I30-10-A-OH-03O-050</v>
          </cell>
          <cell r="C1044">
            <v>684</v>
          </cell>
          <cell r="D1044">
            <v>6042</v>
          </cell>
          <cell r="F1044" t="str">
            <v>Lorain Co 1 L/F - Bridge</v>
          </cell>
          <cell r="G1044" t="str">
            <v>BU-901</v>
          </cell>
          <cell r="H1044" t="str">
            <v>CORPORATE LANDFILLS</v>
          </cell>
          <cell r="I1044" t="str">
            <v>CORP LF</v>
          </cell>
          <cell r="J1044" t="str">
            <v>CORPORATE LANDFILL DISTRICT</v>
          </cell>
          <cell r="K1044" t="str">
            <v>CORPORATE</v>
          </cell>
          <cell r="L1044" t="str">
            <v>CORPORATE</v>
          </cell>
        </row>
        <row r="1045">
          <cell r="A1045" t="str">
            <v>I38</v>
          </cell>
          <cell r="B1045" t="str">
            <v>I38-10-A-IL-03O-050</v>
          </cell>
          <cell r="C1045">
            <v>692</v>
          </cell>
          <cell r="D1045">
            <v>6043</v>
          </cell>
          <cell r="F1045" t="str">
            <v>North Chicago L/F</v>
          </cell>
          <cell r="G1045" t="str">
            <v>BU-901</v>
          </cell>
          <cell r="H1045" t="str">
            <v>CORPORATE LANDFILLS</v>
          </cell>
          <cell r="I1045" t="str">
            <v>CORP LF</v>
          </cell>
          <cell r="J1045" t="str">
            <v>CORPORATE LANDFILL DISTRICT</v>
          </cell>
          <cell r="K1045" t="str">
            <v>CORPORATE</v>
          </cell>
          <cell r="L1045" t="str">
            <v>CORPORATE</v>
          </cell>
        </row>
        <row r="1046">
          <cell r="A1046" t="str">
            <v>I18</v>
          </cell>
          <cell r="B1046" t="str">
            <v>I18-10-A-OH-03O-050</v>
          </cell>
          <cell r="C1046">
            <v>672</v>
          </cell>
          <cell r="D1046">
            <v>6044</v>
          </cell>
          <cell r="F1046" t="str">
            <v>Ford Road L/F - Bridge</v>
          </cell>
          <cell r="G1046" t="str">
            <v>BU-901</v>
          </cell>
          <cell r="H1046" t="str">
            <v>CORPORATE LANDFILLS</v>
          </cell>
          <cell r="I1046" t="str">
            <v>CORP LF</v>
          </cell>
          <cell r="J1046" t="str">
            <v>CORPORATE LANDFILL DISTRICT</v>
          </cell>
          <cell r="K1046" t="str">
            <v>CORPORATE</v>
          </cell>
          <cell r="L1046" t="str">
            <v>CORPORATE</v>
          </cell>
        </row>
        <row r="1047">
          <cell r="A1047" t="str">
            <v>I13</v>
          </cell>
          <cell r="B1047" t="str">
            <v>I13-10-A-OH-03O-050</v>
          </cell>
          <cell r="C1047">
            <v>667</v>
          </cell>
          <cell r="D1047">
            <v>6045</v>
          </cell>
          <cell r="F1047" t="str">
            <v>Duck Creek L/F - Bridge</v>
          </cell>
          <cell r="G1047" t="str">
            <v>BU-901</v>
          </cell>
          <cell r="H1047" t="str">
            <v>CORPORATE LANDFILLS</v>
          </cell>
          <cell r="I1047" t="str">
            <v>CORP LF</v>
          </cell>
          <cell r="J1047" t="str">
            <v>CORPORATE LANDFILL DISTRICT</v>
          </cell>
          <cell r="K1047" t="str">
            <v>CORPORATE</v>
          </cell>
          <cell r="L1047" t="str">
            <v>CORPORATE</v>
          </cell>
        </row>
        <row r="1048">
          <cell r="A1048" t="str">
            <v>I45</v>
          </cell>
          <cell r="B1048" t="str">
            <v>I45-10-A-MO-03O-050</v>
          </cell>
          <cell r="C1048">
            <v>699</v>
          </cell>
          <cell r="D1048">
            <v>6046</v>
          </cell>
          <cell r="F1048" t="str">
            <v>Plattco L/F - Bridge</v>
          </cell>
          <cell r="G1048" t="str">
            <v>BU-901</v>
          </cell>
          <cell r="H1048" t="str">
            <v>CORPORATE LANDFILLS</v>
          </cell>
          <cell r="I1048" t="str">
            <v>CORP LF</v>
          </cell>
          <cell r="J1048" t="str">
            <v>CORPORATE LANDFILL DISTRICT</v>
          </cell>
          <cell r="K1048" t="str">
            <v>CORPORATE</v>
          </cell>
          <cell r="L1048" t="str">
            <v>CORPORATE</v>
          </cell>
        </row>
        <row r="1049">
          <cell r="A1049" t="str">
            <v>I15</v>
          </cell>
          <cell r="B1049" t="str">
            <v>I15-10-A-LA-03O-050</v>
          </cell>
          <cell r="C1049">
            <v>669</v>
          </cell>
          <cell r="D1049">
            <v>6047</v>
          </cell>
          <cell r="F1049" t="str">
            <v>East St Charles L/F - Bridge</v>
          </cell>
          <cell r="G1049" t="str">
            <v>BU-901</v>
          </cell>
          <cell r="H1049" t="str">
            <v>CORPORATE LANDFILLS</v>
          </cell>
          <cell r="I1049" t="str">
            <v>CORP LF</v>
          </cell>
          <cell r="J1049" t="str">
            <v>CORPORATE LANDFILL DISTRICT</v>
          </cell>
          <cell r="K1049" t="str">
            <v>CORPORATE</v>
          </cell>
          <cell r="L1049" t="str">
            <v>CORPORATE</v>
          </cell>
        </row>
        <row r="1050">
          <cell r="A1050" t="str">
            <v>I26</v>
          </cell>
          <cell r="B1050" t="str">
            <v>I26-10-A-SC-03O-050</v>
          </cell>
          <cell r="C1050">
            <v>680</v>
          </cell>
          <cell r="D1050">
            <v>6048</v>
          </cell>
          <cell r="F1050" t="str">
            <v>Jedburg L/F - Bridge</v>
          </cell>
          <cell r="G1050" t="str">
            <v>BU-901</v>
          </cell>
          <cell r="H1050" t="str">
            <v>CORPORATE LANDFILLS</v>
          </cell>
          <cell r="I1050" t="str">
            <v>CORP LF</v>
          </cell>
          <cell r="J1050" t="str">
            <v>CORPORATE LANDFILL DISTRICT</v>
          </cell>
          <cell r="K1050" t="str">
            <v>CORPORATE</v>
          </cell>
          <cell r="L1050" t="str">
            <v>CORPORATE</v>
          </cell>
        </row>
        <row r="1051">
          <cell r="A1051" t="str">
            <v>I61</v>
          </cell>
          <cell r="B1051" t="str">
            <v>I61-10-A-GA-03O-050</v>
          </cell>
          <cell r="C1051">
            <v>715</v>
          </cell>
          <cell r="D1051">
            <v>6049</v>
          </cell>
          <cell r="F1051" t="str">
            <v>Watts Road L/F - Bridge</v>
          </cell>
          <cell r="G1051" t="str">
            <v>BU-901</v>
          </cell>
          <cell r="H1051" t="str">
            <v>CORPORATE LANDFILLS</v>
          </cell>
          <cell r="I1051" t="str">
            <v>CORP LF</v>
          </cell>
          <cell r="J1051" t="str">
            <v>CORPORATE LANDFILL DISTRICT</v>
          </cell>
          <cell r="K1051" t="str">
            <v>CORPORATE</v>
          </cell>
          <cell r="L1051" t="str">
            <v>CORPORATE</v>
          </cell>
        </row>
        <row r="1052">
          <cell r="A1052" t="str">
            <v>I60</v>
          </cell>
          <cell r="B1052" t="str">
            <v>I60-10-A-LA-03O-050</v>
          </cell>
          <cell r="C1052">
            <v>714</v>
          </cell>
          <cell r="D1052">
            <v>6050</v>
          </cell>
          <cell r="F1052" t="str">
            <v>West St Charles L/F - Bridge</v>
          </cell>
          <cell r="G1052" t="str">
            <v>BU-901</v>
          </cell>
          <cell r="H1052" t="str">
            <v>CORPORATE LANDFILLS</v>
          </cell>
          <cell r="I1052" t="str">
            <v>CORP LF</v>
          </cell>
          <cell r="J1052" t="str">
            <v>CORPORATE LANDFILL DISTRICT</v>
          </cell>
          <cell r="K1052" t="str">
            <v>CORPORATE</v>
          </cell>
          <cell r="L1052" t="str">
            <v>CORPORATE</v>
          </cell>
        </row>
        <row r="1053">
          <cell r="A1053" t="str">
            <v>I62</v>
          </cell>
          <cell r="B1053" t="str">
            <v>I62-10-A-CA-03O-050</v>
          </cell>
          <cell r="C1053">
            <v>716</v>
          </cell>
          <cell r="D1053">
            <v>6051</v>
          </cell>
          <cell r="F1053" t="str">
            <v>White Oak L/F - Bridge</v>
          </cell>
          <cell r="G1053" t="str">
            <v>BU-901</v>
          </cell>
          <cell r="H1053" t="str">
            <v>CORPORATE LANDFILLS</v>
          </cell>
          <cell r="I1053" t="str">
            <v>CORP LF</v>
          </cell>
          <cell r="J1053" t="str">
            <v>CORPORATE LANDFILL DISTRICT</v>
          </cell>
          <cell r="K1053" t="str">
            <v>CORPORATE</v>
          </cell>
          <cell r="L1053" t="str">
            <v>CORPORATE</v>
          </cell>
        </row>
        <row r="1054">
          <cell r="A1054" t="str">
            <v>I01</v>
          </cell>
          <cell r="B1054" t="str">
            <v>I01-10-A-OK-03O-050</v>
          </cell>
          <cell r="C1054">
            <v>655</v>
          </cell>
          <cell r="D1054">
            <v>6052</v>
          </cell>
          <cell r="F1054" t="str">
            <v>51st Street LF - Bridge</v>
          </cell>
          <cell r="G1054" t="str">
            <v>BU-901</v>
          </cell>
          <cell r="H1054" t="str">
            <v>CORPORATE LANDFILLS</v>
          </cell>
          <cell r="I1054" t="str">
            <v>CORP LF</v>
          </cell>
          <cell r="J1054" t="str">
            <v>CORPORATE LANDFILL DISTRICT</v>
          </cell>
          <cell r="K1054" t="str">
            <v>CORPORATE</v>
          </cell>
          <cell r="L1054" t="str">
            <v>CORPORATE</v>
          </cell>
        </row>
        <row r="1055">
          <cell r="A1055" t="str">
            <v>I07</v>
          </cell>
          <cell r="B1055" t="str">
            <v>I07-10-A-CO-03O-050</v>
          </cell>
          <cell r="C1055">
            <v>661</v>
          </cell>
          <cell r="D1055">
            <v>6053</v>
          </cell>
          <cell r="F1055" t="str">
            <v>Boulder L/F - Bridge</v>
          </cell>
          <cell r="G1055" t="str">
            <v>BU-901</v>
          </cell>
          <cell r="H1055" t="str">
            <v>CORPORATE LANDFILLS</v>
          </cell>
          <cell r="I1055" t="str">
            <v>CORP LF</v>
          </cell>
          <cell r="J1055" t="str">
            <v>CORPORATE LANDFILL DISTRICT</v>
          </cell>
          <cell r="K1055" t="str">
            <v>CORPORATE</v>
          </cell>
          <cell r="L1055" t="str">
            <v>CORPORATE</v>
          </cell>
        </row>
        <row r="1056">
          <cell r="A1056" t="str">
            <v>I10</v>
          </cell>
          <cell r="B1056" t="str">
            <v>I10-10-A-CA-03O-050</v>
          </cell>
          <cell r="C1056">
            <v>664</v>
          </cell>
          <cell r="D1056">
            <v>6054</v>
          </cell>
          <cell r="F1056" t="str">
            <v>Chestnut Avenue L/F - Bridge</v>
          </cell>
          <cell r="G1056" t="str">
            <v>BU-901</v>
          </cell>
          <cell r="H1056" t="str">
            <v>CORPORATE LANDFILLS</v>
          </cell>
          <cell r="I1056" t="str">
            <v>CORP LF</v>
          </cell>
          <cell r="J1056" t="str">
            <v>CORPORATE LANDFILL DISTRICT</v>
          </cell>
          <cell r="K1056" t="str">
            <v>CORPORATE</v>
          </cell>
          <cell r="L1056" t="str">
            <v>CORPORATE</v>
          </cell>
        </row>
        <row r="1057">
          <cell r="A1057" t="str">
            <v>I16</v>
          </cell>
          <cell r="B1057" t="str">
            <v>I16-10-A-OK-03O-050</v>
          </cell>
          <cell r="C1057">
            <v>670</v>
          </cell>
          <cell r="D1057">
            <v>6055</v>
          </cell>
          <cell r="F1057" t="str">
            <v>Fillsand L/F - Bridge</v>
          </cell>
          <cell r="G1057" t="str">
            <v>BU-901</v>
          </cell>
          <cell r="H1057" t="str">
            <v>CORPORATE LANDFILLS</v>
          </cell>
          <cell r="I1057" t="str">
            <v>CORP LF</v>
          </cell>
          <cell r="J1057" t="str">
            <v>CORPORATE LANDFILL DISTRICT</v>
          </cell>
          <cell r="K1057" t="str">
            <v>CORPORATE</v>
          </cell>
          <cell r="L1057" t="str">
            <v>CORPORATE</v>
          </cell>
        </row>
        <row r="1058">
          <cell r="A1058" t="str">
            <v>I27</v>
          </cell>
          <cell r="B1058" t="str">
            <v>I27-10-A-CO-03O-050</v>
          </cell>
          <cell r="C1058">
            <v>681</v>
          </cell>
          <cell r="D1058">
            <v>6056</v>
          </cell>
          <cell r="F1058" t="str">
            <v>Jeffco 1 L/F - Bridge</v>
          </cell>
          <cell r="G1058" t="str">
            <v>BU-901</v>
          </cell>
          <cell r="H1058" t="str">
            <v>CORPORATE LANDFILLS</v>
          </cell>
          <cell r="I1058" t="str">
            <v>CORP LF</v>
          </cell>
          <cell r="J1058" t="str">
            <v>CORPORATE LANDFILL DISTRICT</v>
          </cell>
          <cell r="K1058" t="str">
            <v>CORPORATE</v>
          </cell>
          <cell r="L1058" t="str">
            <v>CORPORATE</v>
          </cell>
        </row>
        <row r="1059">
          <cell r="A1059" t="str">
            <v>I42</v>
          </cell>
          <cell r="B1059" t="str">
            <v>I42-10-A-OK-03O-050</v>
          </cell>
          <cell r="C1059">
            <v>696</v>
          </cell>
          <cell r="D1059">
            <v>6057</v>
          </cell>
          <cell r="F1059" t="str">
            <v>Perkins L/F - Bridge</v>
          </cell>
          <cell r="G1059" t="str">
            <v>BU-901</v>
          </cell>
          <cell r="H1059" t="str">
            <v>CORPORATE LANDFILLS</v>
          </cell>
          <cell r="I1059" t="str">
            <v>CORP LF</v>
          </cell>
          <cell r="J1059" t="str">
            <v>CORPORATE LANDFILL DISTRICT</v>
          </cell>
          <cell r="K1059" t="str">
            <v>CORPORATE</v>
          </cell>
          <cell r="L1059" t="str">
            <v>CORPORATE</v>
          </cell>
        </row>
        <row r="1060">
          <cell r="A1060" t="str">
            <v>I43</v>
          </cell>
          <cell r="B1060" t="str">
            <v>I43-10-A-TX-03O-050</v>
          </cell>
          <cell r="C1060">
            <v>697</v>
          </cell>
          <cell r="D1060">
            <v>6058</v>
          </cell>
          <cell r="F1060" t="str">
            <v>Pinn 1 L/F - Bridge</v>
          </cell>
          <cell r="G1060" t="str">
            <v>BU-901</v>
          </cell>
          <cell r="H1060" t="str">
            <v>CORPORATE LANDFILLS</v>
          </cell>
          <cell r="I1060" t="str">
            <v>CORP LF</v>
          </cell>
          <cell r="J1060" t="str">
            <v>CORPORATE LANDFILL DISTRICT</v>
          </cell>
          <cell r="K1060" t="str">
            <v>CORPORATE</v>
          </cell>
          <cell r="L1060" t="str">
            <v>CORPORATE</v>
          </cell>
        </row>
        <row r="1061">
          <cell r="A1061" t="str">
            <v>I44</v>
          </cell>
          <cell r="B1061" t="str">
            <v>I44-10-A-TX-03O-050</v>
          </cell>
          <cell r="C1061">
            <v>698</v>
          </cell>
          <cell r="D1061">
            <v>6059</v>
          </cell>
          <cell r="F1061" t="str">
            <v>Pinn 2 L/F - Bridge</v>
          </cell>
          <cell r="G1061" t="str">
            <v>BU-901</v>
          </cell>
          <cell r="H1061" t="str">
            <v>CORPORATE LANDFILLS</v>
          </cell>
          <cell r="I1061" t="str">
            <v>CORP LF</v>
          </cell>
          <cell r="J1061" t="str">
            <v>CORPORATE LANDFILL DISTRICT</v>
          </cell>
          <cell r="K1061" t="str">
            <v>CORPORATE</v>
          </cell>
          <cell r="L1061" t="str">
            <v>CORPORATE</v>
          </cell>
        </row>
        <row r="1062">
          <cell r="A1062" t="str">
            <v>I46</v>
          </cell>
          <cell r="B1062" t="str">
            <v>I46-10-A-TX-03O-050</v>
          </cell>
          <cell r="C1062">
            <v>700</v>
          </cell>
          <cell r="D1062">
            <v>6060</v>
          </cell>
          <cell r="F1062" t="str">
            <v>Quail Canyon L/F - Bridge</v>
          </cell>
          <cell r="G1062" t="str">
            <v>BU-901</v>
          </cell>
          <cell r="H1062" t="str">
            <v>CORPORATE LANDFILLS</v>
          </cell>
          <cell r="I1062" t="str">
            <v>CORP LF</v>
          </cell>
          <cell r="J1062" t="str">
            <v>CORPORATE LANDFILL DISTRICT</v>
          </cell>
          <cell r="K1062" t="str">
            <v>CORPORATE</v>
          </cell>
          <cell r="L1062" t="str">
            <v>CORPORATE</v>
          </cell>
        </row>
        <row r="1063">
          <cell r="A1063" t="str">
            <v>I08</v>
          </cell>
          <cell r="B1063" t="str">
            <v>I08-10-A-TX-03O-050</v>
          </cell>
          <cell r="C1063">
            <v>662</v>
          </cell>
          <cell r="D1063">
            <v>6061</v>
          </cell>
          <cell r="F1063" t="str">
            <v>Bridge City L/F - Bridge</v>
          </cell>
          <cell r="G1063" t="str">
            <v>BU-901</v>
          </cell>
          <cell r="H1063" t="str">
            <v>CORPORATE LANDFILLS</v>
          </cell>
          <cell r="I1063" t="str">
            <v>CORP LF</v>
          </cell>
          <cell r="J1063" t="str">
            <v>CORPORATE LANDFILL DISTRICT</v>
          </cell>
          <cell r="K1063" t="str">
            <v>CORPORATE</v>
          </cell>
          <cell r="L1063" t="str">
            <v>CORPORATE</v>
          </cell>
        </row>
        <row r="1064">
          <cell r="A1064" t="str">
            <v>I22</v>
          </cell>
          <cell r="B1064" t="str">
            <v>I22-10-A-LA-03O-050</v>
          </cell>
          <cell r="C1064">
            <v>676</v>
          </cell>
          <cell r="D1064">
            <v>6062</v>
          </cell>
          <cell r="F1064" t="str">
            <v>Hackberry L/F - Bridge</v>
          </cell>
          <cell r="G1064" t="str">
            <v>BU-901</v>
          </cell>
          <cell r="H1064" t="str">
            <v>CORPORATE LANDFILLS</v>
          </cell>
          <cell r="I1064" t="str">
            <v>CORP LF</v>
          </cell>
          <cell r="J1064" t="str">
            <v>CORPORATE LANDFILL DISTRICT</v>
          </cell>
          <cell r="K1064" t="str">
            <v>CORPORATE</v>
          </cell>
          <cell r="L1064" t="str">
            <v>CORPORATE</v>
          </cell>
        </row>
        <row r="1065">
          <cell r="A1065" t="str">
            <v>I65</v>
          </cell>
          <cell r="B1065" t="str">
            <v>I65-10-A-LA-03O-050</v>
          </cell>
          <cell r="C1065">
            <v>719</v>
          </cell>
          <cell r="D1065">
            <v>6063</v>
          </cell>
          <cell r="F1065" t="str">
            <v>Woodland Hills L/F - Bridge</v>
          </cell>
          <cell r="G1065" t="str">
            <v>BU-901</v>
          </cell>
          <cell r="H1065" t="str">
            <v>CORPORATE LANDFILLS</v>
          </cell>
          <cell r="I1065" t="str">
            <v>CORP LF</v>
          </cell>
          <cell r="J1065" t="str">
            <v>CORPORATE LANDFILL DISTRICT</v>
          </cell>
          <cell r="K1065" t="str">
            <v>CORPORATE</v>
          </cell>
          <cell r="L1065" t="str">
            <v>CORPORATE</v>
          </cell>
        </row>
        <row r="1066">
          <cell r="A1066" t="str">
            <v>I05</v>
          </cell>
          <cell r="B1066" t="str">
            <v>I05-10-A-VA-03O-050</v>
          </cell>
          <cell r="C1066">
            <v>659</v>
          </cell>
          <cell r="D1066">
            <v>6064</v>
          </cell>
          <cell r="F1066" t="str">
            <v>Berryville L/F - Bridge</v>
          </cell>
          <cell r="G1066" t="str">
            <v>BU-901</v>
          </cell>
          <cell r="H1066" t="str">
            <v>CORPORATE LANDFILLS</v>
          </cell>
          <cell r="I1066" t="str">
            <v>CORP LF</v>
          </cell>
          <cell r="J1066" t="str">
            <v>CORPORATE LANDFILL DISTRICT</v>
          </cell>
          <cell r="K1066" t="str">
            <v>CORPORATE</v>
          </cell>
          <cell r="L1066" t="str">
            <v>CORPORATE</v>
          </cell>
        </row>
        <row r="1067">
          <cell r="A1067" t="str">
            <v>I47</v>
          </cell>
          <cell r="B1067" t="str">
            <v>I47-10-A-MD-03O-050</v>
          </cell>
          <cell r="C1067">
            <v>701</v>
          </cell>
          <cell r="D1067">
            <v>6065</v>
          </cell>
          <cell r="F1067" t="str">
            <v>Quarantine L/F - Bridge</v>
          </cell>
          <cell r="G1067" t="str">
            <v>BU-901</v>
          </cell>
          <cell r="H1067" t="str">
            <v>CORPORATE LANDFILLS</v>
          </cell>
          <cell r="I1067" t="str">
            <v>CORP LF</v>
          </cell>
          <cell r="J1067" t="str">
            <v>CORPORATE LANDFILL DISTRICT</v>
          </cell>
          <cell r="K1067" t="str">
            <v>CORPORATE</v>
          </cell>
          <cell r="L1067" t="str">
            <v>CORPORATE</v>
          </cell>
        </row>
        <row r="1068">
          <cell r="A1068" t="str">
            <v>I54</v>
          </cell>
          <cell r="B1068" t="str">
            <v>I54-10-A-MD-03O-050</v>
          </cell>
          <cell r="C1068">
            <v>708</v>
          </cell>
          <cell r="D1068">
            <v>6066</v>
          </cell>
          <cell r="F1068" t="str">
            <v>Solley Road L/F - Bridge</v>
          </cell>
          <cell r="G1068" t="str">
            <v>BU-901</v>
          </cell>
          <cell r="H1068" t="str">
            <v>CORPORATE LANDFILLS</v>
          </cell>
          <cell r="I1068" t="str">
            <v>CORP LF</v>
          </cell>
          <cell r="J1068" t="str">
            <v>CORPORATE LANDFILL DISTRICT</v>
          </cell>
          <cell r="K1068" t="str">
            <v>CORPORATE</v>
          </cell>
          <cell r="L1068" t="str">
            <v>CORPORATE</v>
          </cell>
        </row>
        <row r="1069">
          <cell r="A1069" t="str">
            <v>I55</v>
          </cell>
          <cell r="B1069" t="str">
            <v>I55-10-A-MO-03O-050</v>
          </cell>
          <cell r="C1069">
            <v>709</v>
          </cell>
          <cell r="D1069">
            <v>6067</v>
          </cell>
          <cell r="F1069" t="str">
            <v>St Louis Jeffco L/F - Bridge</v>
          </cell>
          <cell r="G1069" t="str">
            <v>BU-901</v>
          </cell>
          <cell r="H1069" t="str">
            <v>CORPORATE LANDFILLS</v>
          </cell>
          <cell r="I1069" t="str">
            <v>CORP LF</v>
          </cell>
          <cell r="J1069" t="str">
            <v>CORPORATE LANDFILL DISTRICT</v>
          </cell>
          <cell r="K1069" t="str">
            <v>CORPORATE</v>
          </cell>
          <cell r="L1069" t="str">
            <v>CORPORATE</v>
          </cell>
        </row>
        <row r="1070">
          <cell r="A1070" t="str">
            <v>KA3</v>
          </cell>
          <cell r="B1070" t="str">
            <v>KA3-10-A-AZ-03O-050</v>
          </cell>
          <cell r="C1070">
            <v>797</v>
          </cell>
          <cell r="D1070">
            <v>6068</v>
          </cell>
          <cell r="F1070" t="str">
            <v>Geismar</v>
          </cell>
          <cell r="G1070" t="str">
            <v>BU-901</v>
          </cell>
          <cell r="H1070" t="str">
            <v>CORPORATE LANDFILLS</v>
          </cell>
          <cell r="I1070" t="str">
            <v>CORP LF</v>
          </cell>
          <cell r="J1070" t="str">
            <v>CORPORATE LANDFILL DISTRICT</v>
          </cell>
          <cell r="K1070" t="str">
            <v>CORPORATE</v>
          </cell>
          <cell r="L1070" t="str">
            <v>CORPORATE</v>
          </cell>
        </row>
        <row r="1071">
          <cell r="A1071" t="str">
            <v>I56</v>
          </cell>
          <cell r="B1071" t="str">
            <v>I56-10-A-TN-03O-050</v>
          </cell>
          <cell r="C1071">
            <v>710</v>
          </cell>
          <cell r="D1071">
            <v>6069</v>
          </cell>
          <cell r="F1071" t="str">
            <v>Sykes L/F - Bridge</v>
          </cell>
          <cell r="G1071" t="str">
            <v>BU-901</v>
          </cell>
          <cell r="H1071" t="str">
            <v>CORPORATE LANDFILLS</v>
          </cell>
          <cell r="I1071" t="str">
            <v>CORP LF</v>
          </cell>
          <cell r="J1071" t="str">
            <v>CORPORATE LANDFILL DISTRICT</v>
          </cell>
          <cell r="K1071" t="str">
            <v>CORPORATE</v>
          </cell>
          <cell r="L1071" t="str">
            <v>CORPORATE</v>
          </cell>
        </row>
        <row r="1072">
          <cell r="A1072" t="str">
            <v>KB4</v>
          </cell>
          <cell r="B1072" t="str">
            <v>KB4-10-A-AZ-03O-050</v>
          </cell>
          <cell r="C1072">
            <v>803</v>
          </cell>
          <cell r="D1072">
            <v>6070</v>
          </cell>
          <cell r="F1072" t="str">
            <v>Niagara</v>
          </cell>
          <cell r="G1072" t="str">
            <v>BU-901</v>
          </cell>
          <cell r="H1072" t="str">
            <v>CORPORATE LANDFILLS</v>
          </cell>
          <cell r="I1072" t="str">
            <v>CORP LF</v>
          </cell>
          <cell r="J1072" t="str">
            <v>CORPORATE LANDFILL DISTRICT</v>
          </cell>
          <cell r="K1072" t="str">
            <v>CORPORATE</v>
          </cell>
          <cell r="L1072" t="str">
            <v>CORPORATE</v>
          </cell>
        </row>
        <row r="1073">
          <cell r="A1073" t="str">
            <v>KB1</v>
          </cell>
          <cell r="B1073" t="str">
            <v>KB1-10-A-AZ-03O-050</v>
          </cell>
          <cell r="C1073">
            <v>800</v>
          </cell>
          <cell r="D1073">
            <v>6071</v>
          </cell>
          <cell r="F1073" t="str">
            <v>Aber Road</v>
          </cell>
          <cell r="G1073" t="str">
            <v>BU-901</v>
          </cell>
          <cell r="H1073" t="str">
            <v>CORPORATE LANDFILLS</v>
          </cell>
          <cell r="I1073" t="str">
            <v>CORP LF</v>
          </cell>
          <cell r="J1073" t="str">
            <v>CORPORATE LANDFILL DISTRICT</v>
          </cell>
          <cell r="K1073" t="str">
            <v>CORPORATE</v>
          </cell>
          <cell r="L1073" t="str">
            <v>CORPORATE</v>
          </cell>
        </row>
        <row r="1074">
          <cell r="A1074" t="str">
            <v>KB3</v>
          </cell>
          <cell r="B1074" t="str">
            <v>KB3-10-A-AZ-03O-050</v>
          </cell>
          <cell r="C1074">
            <v>802</v>
          </cell>
          <cell r="D1074">
            <v>6072</v>
          </cell>
          <cell r="F1074" t="str">
            <v>Livingston</v>
          </cell>
          <cell r="G1074" t="str">
            <v>BU-901</v>
          </cell>
          <cell r="H1074" t="str">
            <v>CORPORATE LANDFILLS</v>
          </cell>
          <cell r="I1074" t="str">
            <v>CORP LF</v>
          </cell>
          <cell r="J1074" t="str">
            <v>CORPORATE LANDFILL DISTRICT</v>
          </cell>
          <cell r="K1074" t="str">
            <v>CORPORATE</v>
          </cell>
          <cell r="L1074" t="str">
            <v>CORPORATE</v>
          </cell>
        </row>
        <row r="1075">
          <cell r="A1075" t="str">
            <v>X21</v>
          </cell>
          <cell r="B1075" t="str">
            <v>X21-10-A-MA-03O-050</v>
          </cell>
          <cell r="C1075">
            <v>1740</v>
          </cell>
          <cell r="D1075">
            <v>6073</v>
          </cell>
          <cell r="F1075" t="str">
            <v>Fall River - Bridge</v>
          </cell>
          <cell r="G1075" t="str">
            <v>BU-901</v>
          </cell>
          <cell r="H1075" t="str">
            <v>CORPORATE LANDFILLS</v>
          </cell>
          <cell r="I1075" t="str">
            <v>CORP LF</v>
          </cell>
          <cell r="J1075" t="str">
            <v>CORPORATE LANDFILL DISTRICT</v>
          </cell>
          <cell r="K1075" t="str">
            <v>CORPORATE</v>
          </cell>
          <cell r="L1075" t="str">
            <v>CORPORATE</v>
          </cell>
        </row>
        <row r="1076">
          <cell r="A1076" t="str">
            <v>X65</v>
          </cell>
          <cell r="B1076" t="str">
            <v>X65-10-A-MI-03O-050</v>
          </cell>
          <cell r="C1076">
            <v>1784</v>
          </cell>
          <cell r="D1076">
            <v>6074</v>
          </cell>
          <cell r="F1076" t="str">
            <v>Vienna Junction - Bridge</v>
          </cell>
          <cell r="G1076" t="str">
            <v>BU-901</v>
          </cell>
          <cell r="H1076" t="str">
            <v>CORPORATE LANDFILLS</v>
          </cell>
          <cell r="I1076" t="str">
            <v>CORP LF</v>
          </cell>
          <cell r="J1076" t="str">
            <v>CORPORATE LANDFILL DISTRICT</v>
          </cell>
          <cell r="K1076" t="str">
            <v>CORPORATE</v>
          </cell>
          <cell r="L1076" t="str">
            <v>CORPORATE</v>
          </cell>
        </row>
        <row r="1077">
          <cell r="A1077" t="str">
            <v>X49</v>
          </cell>
          <cell r="B1077" t="str">
            <v>X49-10-A-OH-03O-050</v>
          </cell>
          <cell r="C1077">
            <v>1768</v>
          </cell>
          <cell r="D1077">
            <v>6075</v>
          </cell>
          <cell r="F1077" t="str">
            <v>Ohio Demo - Bridge</v>
          </cell>
          <cell r="G1077" t="str">
            <v>BU-901</v>
          </cell>
          <cell r="H1077" t="str">
            <v>CORPORATE LANDFILLS</v>
          </cell>
          <cell r="I1077" t="str">
            <v>CORP LF</v>
          </cell>
          <cell r="J1077" t="str">
            <v>CORPORATE LANDFILL DISTRICT</v>
          </cell>
          <cell r="K1077" t="str">
            <v>CORPORATE</v>
          </cell>
          <cell r="L1077" t="str">
            <v>CORPORATE</v>
          </cell>
        </row>
        <row r="1078">
          <cell r="A1078" t="str">
            <v>X12</v>
          </cell>
          <cell r="B1078" t="str">
            <v>X12-10-A-OH-03O-050</v>
          </cell>
          <cell r="C1078">
            <v>1731</v>
          </cell>
          <cell r="D1078">
            <v>6076</v>
          </cell>
          <cell r="F1078" t="str">
            <v>Carbon Limestone - Bridge</v>
          </cell>
          <cell r="G1078" t="str">
            <v>BU-901</v>
          </cell>
          <cell r="H1078" t="str">
            <v>CORPORATE LANDFILLS</v>
          </cell>
          <cell r="I1078" t="str">
            <v>CORP LF</v>
          </cell>
          <cell r="J1078" t="str">
            <v>CORPORATE LANDFILL DISTRICT</v>
          </cell>
          <cell r="K1078" t="str">
            <v>CORPORATE</v>
          </cell>
          <cell r="L1078" t="str">
            <v>CORPORATE</v>
          </cell>
        </row>
        <row r="1079">
          <cell r="A1079" t="str">
            <v>X06</v>
          </cell>
          <cell r="B1079" t="str">
            <v>X06-10-A-OH-03O-050</v>
          </cell>
          <cell r="C1079">
            <v>1725</v>
          </cell>
          <cell r="D1079">
            <v>6077</v>
          </cell>
          <cell r="F1079" t="str">
            <v>Big Foot Run - Bridge</v>
          </cell>
          <cell r="G1079" t="str">
            <v>BU-901</v>
          </cell>
          <cell r="H1079" t="str">
            <v>CORPORATE LANDFILLS</v>
          </cell>
          <cell r="I1079" t="str">
            <v>CORP LF</v>
          </cell>
          <cell r="J1079" t="str">
            <v>CORPORATE LANDFILL DISTRICT</v>
          </cell>
          <cell r="K1079" t="str">
            <v>CORPORATE</v>
          </cell>
          <cell r="L1079" t="str">
            <v>CORPORATE</v>
          </cell>
        </row>
        <row r="1080">
          <cell r="A1080" t="str">
            <v>X08</v>
          </cell>
          <cell r="B1080" t="str">
            <v>X08-10-A-OH-03O-050</v>
          </cell>
          <cell r="C1080">
            <v>1727</v>
          </cell>
          <cell r="D1080">
            <v>6078</v>
          </cell>
          <cell r="F1080" t="str">
            <v>Bobmeyer - Bridge</v>
          </cell>
          <cell r="G1080" t="str">
            <v>BU-901</v>
          </cell>
          <cell r="H1080" t="str">
            <v>CORPORATE LANDFILLS</v>
          </cell>
          <cell r="I1080" t="str">
            <v>CORP LF</v>
          </cell>
          <cell r="J1080" t="str">
            <v>CORPORATE LANDFILL DISTRICT</v>
          </cell>
          <cell r="K1080" t="str">
            <v>CORPORATE</v>
          </cell>
          <cell r="L1080" t="str">
            <v>CORPORATE</v>
          </cell>
        </row>
        <row r="1081">
          <cell r="A1081" t="str">
            <v>I06</v>
          </cell>
          <cell r="B1081" t="str">
            <v>I06-10-A-OH-03O-050</v>
          </cell>
          <cell r="C1081">
            <v>660</v>
          </cell>
          <cell r="D1081">
            <v>6079</v>
          </cell>
          <cell r="F1081" t="str">
            <v>Bobmeyer Road L/F - Bridge</v>
          </cell>
          <cell r="G1081" t="str">
            <v>BU-901</v>
          </cell>
          <cell r="H1081" t="str">
            <v>CORPORATE LANDFILLS</v>
          </cell>
          <cell r="I1081" t="str">
            <v>CORP LF</v>
          </cell>
          <cell r="J1081" t="str">
            <v>CORPORATE LANDFILL DISTRICT</v>
          </cell>
          <cell r="K1081" t="str">
            <v>CORPORATE</v>
          </cell>
          <cell r="L1081" t="str">
            <v>CORPORATE</v>
          </cell>
        </row>
        <row r="1082">
          <cell r="A1082" t="str">
            <v>I20</v>
          </cell>
          <cell r="B1082" t="str">
            <v>I20-10-A-OH-03O-050</v>
          </cell>
          <cell r="C1082">
            <v>674</v>
          </cell>
          <cell r="D1082">
            <v>6080</v>
          </cell>
          <cell r="F1082" t="str">
            <v>Glenwillow L/F - Bridge</v>
          </cell>
          <cell r="G1082" t="str">
            <v>BU-901</v>
          </cell>
          <cell r="H1082" t="str">
            <v>CORPORATE LANDFILLS</v>
          </cell>
          <cell r="I1082" t="str">
            <v>CORP LF</v>
          </cell>
          <cell r="J1082" t="str">
            <v>CORPORATE LANDFILL DISTRICT</v>
          </cell>
          <cell r="K1082" t="str">
            <v>CORPORATE</v>
          </cell>
          <cell r="L1082" t="str">
            <v>CORPORATE</v>
          </cell>
        </row>
        <row r="1083">
          <cell r="A1083" t="str">
            <v>X17</v>
          </cell>
          <cell r="B1083" t="str">
            <v>X17-10-A-PA-03O-050</v>
          </cell>
          <cell r="C1083">
            <v>1736</v>
          </cell>
          <cell r="D1083">
            <v>6081</v>
          </cell>
          <cell r="F1083" t="str">
            <v>Conestoga - Bridge</v>
          </cell>
          <cell r="G1083" t="str">
            <v>BU-901</v>
          </cell>
          <cell r="H1083" t="str">
            <v>CORPORATE LANDFILLS</v>
          </cell>
          <cell r="I1083" t="str">
            <v>CORP LF</v>
          </cell>
          <cell r="J1083" t="str">
            <v>CORPORATE LANDFILL DISTRICT</v>
          </cell>
          <cell r="K1083" t="str">
            <v>CORPORATE</v>
          </cell>
          <cell r="L1083" t="str">
            <v>CORPORATE</v>
          </cell>
        </row>
        <row r="1084">
          <cell r="A1084" t="str">
            <v>I63</v>
          </cell>
          <cell r="B1084" t="str">
            <v>I63-10-A-OH-03O-050</v>
          </cell>
          <cell r="C1084">
            <v>717</v>
          </cell>
          <cell r="D1084">
            <v>6082</v>
          </cell>
          <cell r="F1084" t="str">
            <v>Willow Creek L/F - Bridge</v>
          </cell>
          <cell r="G1084" t="str">
            <v>BU-901</v>
          </cell>
          <cell r="H1084" t="str">
            <v>CORPORATE LANDFILLS</v>
          </cell>
          <cell r="I1084" t="str">
            <v>CORP LF</v>
          </cell>
          <cell r="J1084" t="str">
            <v>CORPORATE LANDFILL DISTRICT</v>
          </cell>
          <cell r="K1084" t="str">
            <v>CORPORATE</v>
          </cell>
          <cell r="L1084" t="str">
            <v>CORPORATE</v>
          </cell>
        </row>
        <row r="1085">
          <cell r="A1085" t="str">
            <v>X30</v>
          </cell>
          <cell r="B1085" t="str">
            <v>X30-10-A-PA-03O-050</v>
          </cell>
          <cell r="C1085">
            <v>1749</v>
          </cell>
          <cell r="D1085">
            <v>6083</v>
          </cell>
          <cell r="F1085" t="str">
            <v>Imperial - Bridge</v>
          </cell>
          <cell r="G1085" t="str">
            <v>BU-901</v>
          </cell>
          <cell r="H1085" t="str">
            <v>CORPORATE LANDFILLS</v>
          </cell>
          <cell r="I1085" t="str">
            <v>CORP LF</v>
          </cell>
          <cell r="J1085" t="str">
            <v>CORPORATE LANDFILL DISTRICT</v>
          </cell>
          <cell r="K1085" t="str">
            <v>CORPORATE</v>
          </cell>
          <cell r="L1085" t="str">
            <v>CORPORATE</v>
          </cell>
        </row>
        <row r="1086">
          <cell r="A1086" t="str">
            <v>X51</v>
          </cell>
          <cell r="B1086" t="str">
            <v>X51-10-A-OH-03O-050</v>
          </cell>
          <cell r="C1086">
            <v>1770</v>
          </cell>
          <cell r="D1086">
            <v>6084</v>
          </cell>
          <cell r="F1086" t="str">
            <v>Ottawa County - Bridge</v>
          </cell>
          <cell r="G1086" t="str">
            <v>BU-901</v>
          </cell>
          <cell r="H1086" t="str">
            <v>CORPORATE LANDFILLS</v>
          </cell>
          <cell r="I1086" t="str">
            <v>CORP LF</v>
          </cell>
          <cell r="J1086" t="str">
            <v>CORPORATE LANDFILL DISTRICT</v>
          </cell>
          <cell r="K1086" t="str">
            <v>CORPORATE</v>
          </cell>
          <cell r="L1086" t="str">
            <v>CORPORATE</v>
          </cell>
        </row>
        <row r="1087">
          <cell r="A1087" t="str">
            <v>X50</v>
          </cell>
          <cell r="B1087" t="str">
            <v>X50-10-A-VA-03O-050</v>
          </cell>
          <cell r="C1087">
            <v>1769</v>
          </cell>
          <cell r="D1087">
            <v>6085</v>
          </cell>
          <cell r="F1087" t="str">
            <v>Old Dominion - Bridge</v>
          </cell>
          <cell r="G1087" t="str">
            <v>BU-901</v>
          </cell>
          <cell r="H1087" t="str">
            <v>CORPORATE LANDFILLS</v>
          </cell>
          <cell r="I1087" t="str">
            <v>CORP LF</v>
          </cell>
          <cell r="J1087" t="str">
            <v>CORPORATE LANDFILL DISTRICT</v>
          </cell>
          <cell r="K1087" t="str">
            <v>CORPORATE</v>
          </cell>
          <cell r="L1087" t="str">
            <v>CORPORATE</v>
          </cell>
        </row>
        <row r="1088">
          <cell r="A1088" t="str">
            <v>X34</v>
          </cell>
          <cell r="B1088" t="str">
            <v>X34-10-A-VA-03O-050</v>
          </cell>
          <cell r="C1088">
            <v>1753</v>
          </cell>
          <cell r="D1088">
            <v>6086</v>
          </cell>
          <cell r="F1088" t="str">
            <v>King &amp; Queen - Bridge</v>
          </cell>
          <cell r="G1088" t="str">
            <v>BU-901</v>
          </cell>
          <cell r="H1088" t="str">
            <v>CORPORATE LANDFILLS</v>
          </cell>
          <cell r="I1088" t="str">
            <v>CORP LF</v>
          </cell>
          <cell r="J1088" t="str">
            <v>CORPORATE LANDFILL DISTRICT</v>
          </cell>
          <cell r="K1088" t="str">
            <v>CORPORATE</v>
          </cell>
          <cell r="L1088" t="str">
            <v>CORPORATE</v>
          </cell>
        </row>
        <row r="1089">
          <cell r="A1089" t="str">
            <v>X55</v>
          </cell>
          <cell r="B1089" t="str">
            <v>X55-10-A-GA-03O-050</v>
          </cell>
          <cell r="C1089">
            <v>1774</v>
          </cell>
          <cell r="D1089">
            <v>6087</v>
          </cell>
          <cell r="F1089" t="str">
            <v>Richland Creek - Bridge</v>
          </cell>
          <cell r="G1089" t="str">
            <v>BU-901</v>
          </cell>
          <cell r="H1089" t="str">
            <v>CORPORATE LANDFILLS</v>
          </cell>
          <cell r="I1089" t="str">
            <v>CORP LF</v>
          </cell>
          <cell r="J1089" t="str">
            <v>CORPORATE LANDFILL DISTRICT</v>
          </cell>
          <cell r="K1089" t="str">
            <v>CORPORATE</v>
          </cell>
          <cell r="L1089" t="str">
            <v>CORPORATE</v>
          </cell>
        </row>
        <row r="1090">
          <cell r="A1090" t="str">
            <v>X27</v>
          </cell>
          <cell r="B1090" t="str">
            <v>X27-10-A-GA-03O-050</v>
          </cell>
          <cell r="C1090">
            <v>1746</v>
          </cell>
          <cell r="D1090">
            <v>6088</v>
          </cell>
          <cell r="F1090" t="str">
            <v>Hickory Ridge - Bridge</v>
          </cell>
          <cell r="G1090" t="str">
            <v>BU-901</v>
          </cell>
          <cell r="H1090" t="str">
            <v>CORPORATE LANDFILLS</v>
          </cell>
          <cell r="I1090" t="str">
            <v>CORP LF</v>
          </cell>
          <cell r="J1090" t="str">
            <v>CORPORATE LANDFILL DISTRICT</v>
          </cell>
          <cell r="K1090" t="str">
            <v>CORPORATE</v>
          </cell>
          <cell r="L1090" t="str">
            <v>CORPORATE</v>
          </cell>
        </row>
        <row r="1091">
          <cell r="A1091" t="str">
            <v>X20</v>
          </cell>
          <cell r="B1091" t="str">
            <v>X20-10-A-GA-03O-050</v>
          </cell>
          <cell r="C1091">
            <v>1739</v>
          </cell>
          <cell r="D1091">
            <v>6089</v>
          </cell>
          <cell r="F1091" t="str">
            <v>East Dekalb C&amp;D - Bridge</v>
          </cell>
          <cell r="G1091" t="str">
            <v>BU-901</v>
          </cell>
          <cell r="H1091" t="str">
            <v>CORPORATE LANDFILLS</v>
          </cell>
          <cell r="I1091" t="str">
            <v>CORP LF</v>
          </cell>
          <cell r="J1091" t="str">
            <v>CORPORATE LANDFILL DISTRICT</v>
          </cell>
          <cell r="K1091" t="str">
            <v>CORPORATE</v>
          </cell>
          <cell r="L1091" t="str">
            <v>CORPORATE</v>
          </cell>
        </row>
        <row r="1092">
          <cell r="A1092" t="str">
            <v>I51</v>
          </cell>
          <cell r="B1092" t="str">
            <v>I51-10-A-GA-03O-050</v>
          </cell>
          <cell r="C1092">
            <v>705</v>
          </cell>
          <cell r="D1092">
            <v>6090</v>
          </cell>
          <cell r="F1092" t="str">
            <v>Roberts Road L/F - Bridge</v>
          </cell>
          <cell r="G1092" t="str">
            <v>BU-901</v>
          </cell>
          <cell r="H1092" t="str">
            <v>CORPORATE LANDFILLS</v>
          </cell>
          <cell r="I1092" t="str">
            <v>CORP LF</v>
          </cell>
          <cell r="J1092" t="str">
            <v>CORPORATE LANDFILL DISTRICT</v>
          </cell>
          <cell r="K1092" t="str">
            <v>CORPORATE</v>
          </cell>
          <cell r="L1092" t="str">
            <v>CORPORATE</v>
          </cell>
        </row>
        <row r="1093">
          <cell r="A1093" t="str">
            <v>X53</v>
          </cell>
          <cell r="B1093" t="str">
            <v>X53-10-A-AL-03O-050</v>
          </cell>
          <cell r="C1093">
            <v>1772</v>
          </cell>
          <cell r="D1093">
            <v>6091</v>
          </cell>
          <cell r="F1093" t="str">
            <v>Pineview - Bridge</v>
          </cell>
          <cell r="G1093" t="str">
            <v>BU-901</v>
          </cell>
          <cell r="H1093" t="str">
            <v>CORPORATE LANDFILLS</v>
          </cell>
          <cell r="I1093" t="str">
            <v>CORP LF</v>
          </cell>
          <cell r="J1093" t="str">
            <v>CORPORATE LANDFILL DISTRICT</v>
          </cell>
          <cell r="K1093" t="str">
            <v>CORPORATE</v>
          </cell>
          <cell r="L1093" t="str">
            <v>CORPORATE</v>
          </cell>
        </row>
        <row r="1094">
          <cell r="A1094" t="str">
            <v>X63</v>
          </cell>
          <cell r="B1094" t="str">
            <v>X63-10-A-AL-03O-050</v>
          </cell>
          <cell r="C1094">
            <v>1782</v>
          </cell>
          <cell r="D1094">
            <v>6092</v>
          </cell>
          <cell r="F1094" t="str">
            <v>Timberlands - Bridge</v>
          </cell>
          <cell r="G1094" t="str">
            <v>BU-901</v>
          </cell>
          <cell r="H1094" t="str">
            <v>CORPORATE LANDFILLS</v>
          </cell>
          <cell r="I1094" t="str">
            <v>CORP LF</v>
          </cell>
          <cell r="J1094" t="str">
            <v>CORPORATE LANDFILL DISTRICT</v>
          </cell>
          <cell r="K1094" t="str">
            <v>CORPORATE</v>
          </cell>
          <cell r="L1094" t="str">
            <v>CORPORATE</v>
          </cell>
        </row>
        <row r="1095">
          <cell r="A1095" t="str">
            <v>X57</v>
          </cell>
          <cell r="B1095" t="str">
            <v>X57-10-A-NC-03O-050</v>
          </cell>
          <cell r="C1095">
            <v>1776</v>
          </cell>
          <cell r="D1095">
            <v>6093</v>
          </cell>
          <cell r="F1095" t="str">
            <v>Sampson County - Bridge</v>
          </cell>
          <cell r="G1095" t="str">
            <v>BU-901</v>
          </cell>
          <cell r="H1095" t="str">
            <v>CORPORATE LANDFILLS</v>
          </cell>
          <cell r="I1095" t="str">
            <v>CORP LF</v>
          </cell>
          <cell r="J1095" t="str">
            <v>CORPORATE LANDFILL DISTRICT</v>
          </cell>
          <cell r="K1095" t="str">
            <v>CORPORATE</v>
          </cell>
          <cell r="L1095" t="str">
            <v>CORPORATE</v>
          </cell>
        </row>
        <row r="1096">
          <cell r="A1096" t="str">
            <v>X28</v>
          </cell>
          <cell r="B1096" t="str">
            <v>X28-10-A-NC-03O-050</v>
          </cell>
          <cell r="C1096">
            <v>1747</v>
          </cell>
          <cell r="D1096">
            <v>6094</v>
          </cell>
          <cell r="F1096" t="str">
            <v>Holly Springs - Bridge</v>
          </cell>
          <cell r="G1096" t="str">
            <v>BU-901</v>
          </cell>
          <cell r="H1096" t="str">
            <v>CORPORATE LANDFILLS</v>
          </cell>
          <cell r="I1096" t="str">
            <v>CORP LF</v>
          </cell>
          <cell r="J1096" t="str">
            <v>CORPORATE LANDFILL DISTRICT</v>
          </cell>
          <cell r="K1096" t="str">
            <v>CORPORATE</v>
          </cell>
          <cell r="L1096" t="str">
            <v>CORPORATE</v>
          </cell>
        </row>
        <row r="1097">
          <cell r="A1097" t="str">
            <v>X33</v>
          </cell>
          <cell r="B1097" t="str">
            <v>X33-10-A-FL-03O-050</v>
          </cell>
          <cell r="C1097">
            <v>1752</v>
          </cell>
          <cell r="D1097">
            <v>6095</v>
          </cell>
          <cell r="F1097" t="str">
            <v>Jones Road - Bridge</v>
          </cell>
          <cell r="G1097" t="str">
            <v>BU-901</v>
          </cell>
          <cell r="H1097" t="str">
            <v>CORPORATE LANDFILLS</v>
          </cell>
          <cell r="I1097" t="str">
            <v>CORP LF</v>
          </cell>
          <cell r="J1097" t="str">
            <v>CORPORATE LANDFILL DISTRICT</v>
          </cell>
          <cell r="K1097" t="str">
            <v>CORPORATE</v>
          </cell>
          <cell r="L1097" t="str">
            <v>CORPORATE</v>
          </cell>
        </row>
        <row r="1098">
          <cell r="A1098" t="str">
            <v>X46</v>
          </cell>
          <cell r="B1098" t="str">
            <v>X46-10-A-FL-03O-050</v>
          </cell>
          <cell r="C1098">
            <v>1765</v>
          </cell>
          <cell r="D1098">
            <v>6096</v>
          </cell>
          <cell r="F1098" t="str">
            <v>Nassau - Bridge</v>
          </cell>
          <cell r="G1098" t="str">
            <v>BU-901</v>
          </cell>
          <cell r="H1098" t="str">
            <v>CORPORATE LANDFILLS</v>
          </cell>
          <cell r="I1098" t="str">
            <v>CORP LF</v>
          </cell>
          <cell r="J1098" t="str">
            <v>CORPORATE LANDFILL DISTRICT</v>
          </cell>
          <cell r="K1098" t="str">
            <v>CORPORATE</v>
          </cell>
          <cell r="L1098" t="str">
            <v>CORPORATE</v>
          </cell>
        </row>
        <row r="1099">
          <cell r="A1099" t="str">
            <v>X16</v>
          </cell>
          <cell r="B1099" t="str">
            <v>X16-10-A-FL-03O-050</v>
          </cell>
          <cell r="C1099">
            <v>1735</v>
          </cell>
          <cell r="D1099">
            <v>6097</v>
          </cell>
          <cell r="F1099" t="str">
            <v>Cone Road - Bridge</v>
          </cell>
          <cell r="G1099" t="str">
            <v>BU-901</v>
          </cell>
          <cell r="H1099" t="str">
            <v>CORPORATE LANDFILLS</v>
          </cell>
          <cell r="I1099" t="str">
            <v>CORP LF</v>
          </cell>
          <cell r="J1099" t="str">
            <v>CORPORATE LANDFILL DISTRICT</v>
          </cell>
          <cell r="K1099" t="str">
            <v>CORPORATE</v>
          </cell>
          <cell r="L1099" t="str">
            <v>CORPORATE</v>
          </cell>
        </row>
        <row r="1100">
          <cell r="A1100" t="str">
            <v>X15</v>
          </cell>
          <cell r="B1100" t="str">
            <v>X15-10-A-LA-03O-050</v>
          </cell>
          <cell r="C1100">
            <v>1734</v>
          </cell>
          <cell r="D1100">
            <v>6098</v>
          </cell>
          <cell r="F1100" t="str">
            <v>Colonial - Bridge</v>
          </cell>
          <cell r="G1100" t="str">
            <v>BU-901</v>
          </cell>
          <cell r="H1100" t="str">
            <v>CORPORATE LANDFILLS</v>
          </cell>
          <cell r="I1100" t="str">
            <v>CORP LF</v>
          </cell>
          <cell r="J1100" t="str">
            <v>CORPORATE LANDFILL DISTRICT</v>
          </cell>
          <cell r="K1100" t="str">
            <v>CORPORATE</v>
          </cell>
          <cell r="L1100" t="str">
            <v>CORPORATE</v>
          </cell>
        </row>
        <row r="1101">
          <cell r="A1101" t="str">
            <v>I03</v>
          </cell>
          <cell r="B1101" t="str">
            <v>I03-10-A-LA-03O-050</v>
          </cell>
          <cell r="C1101">
            <v>657</v>
          </cell>
          <cell r="D1101">
            <v>6099</v>
          </cell>
          <cell r="F1101" t="str">
            <v>Area 90 L/F - Bridge</v>
          </cell>
          <cell r="G1101" t="str">
            <v>BU-901</v>
          </cell>
          <cell r="H1101" t="str">
            <v>CORPORATE LANDFILLS</v>
          </cell>
          <cell r="I1101" t="str">
            <v>CORP LF</v>
          </cell>
          <cell r="J1101" t="str">
            <v>CORPORATE LANDFILL DISTRICT</v>
          </cell>
          <cell r="K1101" t="str">
            <v>CORPORATE</v>
          </cell>
          <cell r="L1101" t="str">
            <v>CORPORATE</v>
          </cell>
        </row>
        <row r="1102">
          <cell r="A1102" t="str">
            <v>I12</v>
          </cell>
          <cell r="B1102" t="str">
            <v>I12-10-A-LA-03O-050</v>
          </cell>
          <cell r="C1102">
            <v>666</v>
          </cell>
          <cell r="D1102">
            <v>6100</v>
          </cell>
          <cell r="F1102" t="str">
            <v>Crescent Acres L/F - Bridge</v>
          </cell>
          <cell r="G1102" t="str">
            <v>BU-901</v>
          </cell>
          <cell r="H1102" t="str">
            <v>CORPORATE LANDFILLS</v>
          </cell>
          <cell r="I1102" t="str">
            <v>CORP LF</v>
          </cell>
          <cell r="J1102" t="str">
            <v>CORPORATE LANDFILL DISTRICT</v>
          </cell>
          <cell r="K1102" t="str">
            <v>CORPORATE</v>
          </cell>
          <cell r="L1102" t="str">
            <v>CORPORATE</v>
          </cell>
        </row>
        <row r="1103">
          <cell r="A1103" t="str">
            <v>X39</v>
          </cell>
          <cell r="B1103" t="str">
            <v>X39-10-A-MS-03O-050</v>
          </cell>
          <cell r="C1103">
            <v>1758</v>
          </cell>
          <cell r="D1103">
            <v>6101</v>
          </cell>
          <cell r="F1103" t="str">
            <v>Little Dixie - Bridge</v>
          </cell>
          <cell r="G1103" t="str">
            <v>BU-901</v>
          </cell>
          <cell r="H1103" t="str">
            <v>CORPORATE LANDFILLS</v>
          </cell>
          <cell r="I1103" t="str">
            <v>CORP LF</v>
          </cell>
          <cell r="J1103" t="str">
            <v>CORPORATE LANDFILL DISTRICT</v>
          </cell>
          <cell r="K1103" t="str">
            <v>CORPORATE</v>
          </cell>
          <cell r="L1103" t="str">
            <v>CORPORATE</v>
          </cell>
        </row>
        <row r="1104">
          <cell r="A1104" t="str">
            <v>X13</v>
          </cell>
          <cell r="B1104" t="str">
            <v>X13-10-A-TN-03O-050</v>
          </cell>
          <cell r="C1104">
            <v>1732</v>
          </cell>
          <cell r="D1104">
            <v>6102</v>
          </cell>
          <cell r="F1104" t="str">
            <v>Carter Valley - Bridge</v>
          </cell>
          <cell r="G1104" t="str">
            <v>BU-901</v>
          </cell>
          <cell r="H1104" t="str">
            <v>CORPORATE LANDFILLS</v>
          </cell>
          <cell r="I1104" t="str">
            <v>CORP LF</v>
          </cell>
          <cell r="J1104" t="str">
            <v>CORPORATE LANDFILL DISTRICT</v>
          </cell>
          <cell r="K1104" t="str">
            <v>CORPORATE</v>
          </cell>
          <cell r="L1104" t="str">
            <v>CORPORATE</v>
          </cell>
        </row>
        <row r="1105">
          <cell r="A1105" t="str">
            <v>X32</v>
          </cell>
          <cell r="B1105" t="str">
            <v>X32-10-A-LA-03O-050</v>
          </cell>
          <cell r="C1105">
            <v>1751</v>
          </cell>
          <cell r="D1105">
            <v>6103</v>
          </cell>
          <cell r="F1105" t="str">
            <v>Jefferson Davis - Bridge</v>
          </cell>
          <cell r="G1105" t="str">
            <v>BU-901</v>
          </cell>
          <cell r="H1105" t="str">
            <v>CORPORATE LANDFILLS</v>
          </cell>
          <cell r="I1105" t="str">
            <v>CORP LF</v>
          </cell>
          <cell r="J1105" t="str">
            <v>CORPORATE LANDFILL DISTRICT</v>
          </cell>
          <cell r="K1105" t="str">
            <v>CORPORATE</v>
          </cell>
          <cell r="L1105" t="str">
            <v>CORPORATE</v>
          </cell>
        </row>
        <row r="1106">
          <cell r="A1106" t="str">
            <v>X48</v>
          </cell>
          <cell r="B1106" t="str">
            <v>X48-10-A-TN-03O-050</v>
          </cell>
          <cell r="C1106">
            <v>1767</v>
          </cell>
          <cell r="D1106">
            <v>6104</v>
          </cell>
          <cell r="F1106" t="str">
            <v>North Shelby - Bridge</v>
          </cell>
          <cell r="G1106" t="str">
            <v>BU-901</v>
          </cell>
          <cell r="H1106" t="str">
            <v>CORPORATE LANDFILLS</v>
          </cell>
          <cell r="I1106" t="str">
            <v>CORP LF</v>
          </cell>
          <cell r="J1106" t="str">
            <v>CORPORATE LANDFILL DISTRICT</v>
          </cell>
          <cell r="K1106" t="str">
            <v>CORPORATE</v>
          </cell>
          <cell r="L1106" t="str">
            <v>CORPORATE</v>
          </cell>
        </row>
        <row r="1107">
          <cell r="A1107" t="str">
            <v>X29</v>
          </cell>
          <cell r="B1107" t="str">
            <v>X29-10-A-TN-03O-050</v>
          </cell>
          <cell r="C1107">
            <v>1748</v>
          </cell>
          <cell r="D1107">
            <v>6105</v>
          </cell>
          <cell r="F1107" t="str">
            <v>Holmes Road - Bridge</v>
          </cell>
          <cell r="G1107" t="str">
            <v>BU-901</v>
          </cell>
          <cell r="H1107" t="str">
            <v>CORPORATE LANDFILLS</v>
          </cell>
          <cell r="I1107" t="str">
            <v>CORP LF</v>
          </cell>
          <cell r="J1107" t="str">
            <v>CORPORATE LANDFILL DISTRICT</v>
          </cell>
          <cell r="K1107" t="str">
            <v>CORPORATE</v>
          </cell>
          <cell r="L1107" t="str">
            <v>CORPORATE</v>
          </cell>
        </row>
        <row r="1108">
          <cell r="A1108" t="str">
            <v>X43</v>
          </cell>
          <cell r="B1108" t="str">
            <v>X43-10-A-TN-03O-050</v>
          </cell>
          <cell r="C1108">
            <v>1762</v>
          </cell>
          <cell r="D1108">
            <v>6106</v>
          </cell>
          <cell r="F1108" t="str">
            <v>Middlepoint - Bridge</v>
          </cell>
          <cell r="G1108" t="str">
            <v>BU-901</v>
          </cell>
          <cell r="H1108" t="str">
            <v>CORPORATE LANDFILLS</v>
          </cell>
          <cell r="I1108" t="str">
            <v>CORP LF</v>
          </cell>
          <cell r="J1108" t="str">
            <v>CORPORATE LANDFILL DISTRICT</v>
          </cell>
          <cell r="K1108" t="str">
            <v>CORPORATE</v>
          </cell>
          <cell r="L1108" t="str">
            <v>CORPORATE</v>
          </cell>
        </row>
        <row r="1109">
          <cell r="A1109" t="str">
            <v>X60</v>
          </cell>
          <cell r="B1109" t="str">
            <v>X60-10-A-TX-03O-050</v>
          </cell>
          <cell r="C1109">
            <v>1779</v>
          </cell>
          <cell r="D1109">
            <v>6107</v>
          </cell>
          <cell r="F1109" t="str">
            <v>Sunset Farms - Bridge</v>
          </cell>
          <cell r="G1109" t="str">
            <v>BU-901</v>
          </cell>
          <cell r="H1109" t="str">
            <v>CORPORATE LANDFILLS</v>
          </cell>
          <cell r="I1109" t="str">
            <v>CORP LF</v>
          </cell>
          <cell r="J1109" t="str">
            <v>CORPORATE LANDFILL DISTRICT</v>
          </cell>
          <cell r="K1109" t="str">
            <v>CORPORATE</v>
          </cell>
          <cell r="L1109" t="str">
            <v>CORPORATE</v>
          </cell>
        </row>
        <row r="1110">
          <cell r="A1110" t="str">
            <v>X58</v>
          </cell>
          <cell r="B1110" t="str">
            <v>X58-10-A-TX-03O-050</v>
          </cell>
          <cell r="C1110">
            <v>1777</v>
          </cell>
          <cell r="D1110">
            <v>6108</v>
          </cell>
          <cell r="F1110" t="str">
            <v>Sinton - Bridge</v>
          </cell>
          <cell r="G1110" t="str">
            <v>BU-901</v>
          </cell>
          <cell r="H1110" t="str">
            <v>CORPORATE LANDFILLS</v>
          </cell>
          <cell r="I1110" t="str">
            <v>CORP LF</v>
          </cell>
          <cell r="J1110" t="str">
            <v>CORPORATE LANDFILL DISTRICT</v>
          </cell>
          <cell r="K1110" t="str">
            <v>CORPORATE</v>
          </cell>
          <cell r="L1110" t="str">
            <v>CORPORATE</v>
          </cell>
        </row>
        <row r="1111">
          <cell r="A1111" t="str">
            <v>X38</v>
          </cell>
          <cell r="B1111" t="str">
            <v>X38-10-A-TX-03O-050</v>
          </cell>
          <cell r="C1111">
            <v>1757</v>
          </cell>
          <cell r="D1111">
            <v>6109</v>
          </cell>
          <cell r="F1111" t="str">
            <v>Lewisville - Bridge</v>
          </cell>
          <cell r="G1111" t="str">
            <v>BU-901</v>
          </cell>
          <cell r="H1111" t="str">
            <v>CORPORATE LANDFILLS</v>
          </cell>
          <cell r="I1111" t="str">
            <v>CORP LF</v>
          </cell>
          <cell r="J1111" t="str">
            <v>CORPORATE LANDFILL DISTRICT</v>
          </cell>
          <cell r="K1111" t="str">
            <v>CORPORATE</v>
          </cell>
          <cell r="L1111" t="str">
            <v>CORPORATE</v>
          </cell>
        </row>
        <row r="1112">
          <cell r="A1112" t="str">
            <v>X31</v>
          </cell>
          <cell r="B1112" t="str">
            <v>X31-10-A-TX-03O-050</v>
          </cell>
          <cell r="C1112">
            <v>1750</v>
          </cell>
          <cell r="D1112">
            <v>6110</v>
          </cell>
          <cell r="F1112" t="str">
            <v>Itasca- Bridge</v>
          </cell>
          <cell r="G1112" t="str">
            <v>BU-901</v>
          </cell>
          <cell r="H1112" t="str">
            <v>CORPORATE LANDFILLS</v>
          </cell>
          <cell r="I1112" t="str">
            <v>CORP LF</v>
          </cell>
          <cell r="J1112" t="str">
            <v>CORPORATE LANDFILL DISTRICT</v>
          </cell>
          <cell r="K1112" t="str">
            <v>CORPORATE</v>
          </cell>
          <cell r="L1112" t="str">
            <v>CORPORATE</v>
          </cell>
        </row>
        <row r="1113">
          <cell r="A1113" t="str">
            <v>I25</v>
          </cell>
          <cell r="B1113" t="str">
            <v>I25-10-A-TX-03O-050</v>
          </cell>
          <cell r="C1113">
            <v>679</v>
          </cell>
          <cell r="D1113">
            <v>6111</v>
          </cell>
          <cell r="F1113" t="str">
            <v>Itasca    L/F - Bridge</v>
          </cell>
          <cell r="G1113" t="str">
            <v>BU-901</v>
          </cell>
          <cell r="H1113" t="str">
            <v>CORPORATE LANDFILLS</v>
          </cell>
          <cell r="I1113" t="str">
            <v>CORP LF</v>
          </cell>
          <cell r="J1113" t="str">
            <v>CORPORATE LANDFILL DISTRICT</v>
          </cell>
          <cell r="K1113" t="str">
            <v>CORPORATE</v>
          </cell>
          <cell r="L1113" t="str">
            <v>CORPORATE</v>
          </cell>
        </row>
        <row r="1114">
          <cell r="A1114" t="str">
            <v>X23</v>
          </cell>
          <cell r="B1114" t="str">
            <v>X23-10-A-TX-03O-050</v>
          </cell>
          <cell r="C1114">
            <v>1742</v>
          </cell>
          <cell r="D1114">
            <v>6112</v>
          </cell>
          <cell r="F1114" t="str">
            <v>FM521 (Blueridge) - Bridge</v>
          </cell>
          <cell r="G1114" t="str">
            <v>BU-901</v>
          </cell>
          <cell r="H1114" t="str">
            <v>CORPORATE LANDFILLS</v>
          </cell>
          <cell r="I1114" t="str">
            <v>CORP LF</v>
          </cell>
          <cell r="J1114" t="str">
            <v>CORPORATE LANDFILL DISTRICT</v>
          </cell>
          <cell r="K1114" t="str">
            <v>CORPORATE</v>
          </cell>
          <cell r="L1114" t="str">
            <v>CORPORATE</v>
          </cell>
        </row>
        <row r="1115">
          <cell r="A1115" t="str">
            <v>X42</v>
          </cell>
          <cell r="B1115" t="str">
            <v>X42-10-A-TX-03O-050</v>
          </cell>
          <cell r="C1115">
            <v>1761</v>
          </cell>
          <cell r="D1115">
            <v>6113</v>
          </cell>
          <cell r="F1115" t="str">
            <v>McCarty Road - Bridge</v>
          </cell>
          <cell r="G1115" t="str">
            <v>BU-901</v>
          </cell>
          <cell r="H1115" t="str">
            <v>CORPORATE LANDFILLS</v>
          </cell>
          <cell r="I1115" t="str">
            <v>CORP LF</v>
          </cell>
          <cell r="J1115" t="str">
            <v>CORPORATE LANDFILL DISTRICT</v>
          </cell>
          <cell r="K1115" t="str">
            <v>CORPORATE</v>
          </cell>
          <cell r="L1115" t="str">
            <v>CORPORATE</v>
          </cell>
        </row>
        <row r="1116">
          <cell r="A1116" t="str">
            <v>X25</v>
          </cell>
          <cell r="B1116" t="str">
            <v>X25-10-A-TX-03O-050</v>
          </cell>
          <cell r="C1116">
            <v>1744</v>
          </cell>
          <cell r="D1116">
            <v>6114</v>
          </cell>
          <cell r="F1116" t="str">
            <v>Galveston Cty - Bridge</v>
          </cell>
          <cell r="G1116" t="str">
            <v>BU-901</v>
          </cell>
          <cell r="H1116" t="str">
            <v>CORPORATE LANDFILLS</v>
          </cell>
          <cell r="I1116" t="str">
            <v>CORP LF</v>
          </cell>
          <cell r="J1116" t="str">
            <v>CORPORATE LANDFILL DISTRICT</v>
          </cell>
          <cell r="K1116" t="str">
            <v>CORPORATE</v>
          </cell>
          <cell r="L1116" t="str">
            <v>CORPORATE</v>
          </cell>
        </row>
        <row r="1117">
          <cell r="A1117" t="str">
            <v>X26</v>
          </cell>
          <cell r="B1117" t="str">
            <v>X26-10-A-TX-03O-050</v>
          </cell>
          <cell r="C1117">
            <v>1745</v>
          </cell>
          <cell r="D1117">
            <v>6115</v>
          </cell>
          <cell r="F1117" t="str">
            <v>Gulf West - Bridge</v>
          </cell>
          <cell r="G1117" t="str">
            <v>BU-901</v>
          </cell>
          <cell r="H1117" t="str">
            <v>CORPORATE LANDFILLS</v>
          </cell>
          <cell r="I1117" t="str">
            <v>CORP LF</v>
          </cell>
          <cell r="J1117" t="str">
            <v>CORPORATE LANDFILL DISTRICT</v>
          </cell>
          <cell r="K1117" t="str">
            <v>CORPORATE</v>
          </cell>
          <cell r="L1117" t="str">
            <v>CORPORATE</v>
          </cell>
        </row>
        <row r="1118">
          <cell r="A1118" t="str">
            <v>X66</v>
          </cell>
          <cell r="B1118" t="str">
            <v>X66-10-A-TX-03O-050</v>
          </cell>
          <cell r="C1118">
            <v>1785</v>
          </cell>
          <cell r="D1118">
            <v>6116</v>
          </cell>
          <cell r="F1118" t="str">
            <v>Whispering Pines - Bridge</v>
          </cell>
          <cell r="G1118" t="str">
            <v>BU-901</v>
          </cell>
          <cell r="H1118" t="str">
            <v>CORPORATE LANDFILLS</v>
          </cell>
          <cell r="I1118" t="str">
            <v>CORP LF</v>
          </cell>
          <cell r="J1118" t="str">
            <v>CORPORATE LANDFILL DISTRICT</v>
          </cell>
          <cell r="K1118" t="str">
            <v>CORPORATE</v>
          </cell>
          <cell r="L1118" t="str">
            <v>CORPORATE</v>
          </cell>
        </row>
        <row r="1119">
          <cell r="A1119" t="str">
            <v>X40</v>
          </cell>
          <cell r="B1119" t="str">
            <v>X40-10-A-AR-03O-050</v>
          </cell>
          <cell r="C1119">
            <v>1759</v>
          </cell>
          <cell r="D1119">
            <v>6117</v>
          </cell>
          <cell r="F1119" t="str">
            <v>Little Rock - Bridge</v>
          </cell>
          <cell r="G1119" t="str">
            <v>BU-901</v>
          </cell>
          <cell r="H1119" t="str">
            <v>CORPORATE LANDFILLS</v>
          </cell>
          <cell r="I1119" t="str">
            <v>CORP LF</v>
          </cell>
          <cell r="J1119" t="str">
            <v>CORPORATE LANDFILL DISTRICT</v>
          </cell>
          <cell r="K1119" t="str">
            <v>CORPORATE</v>
          </cell>
          <cell r="L1119" t="str">
            <v>CORPORATE</v>
          </cell>
        </row>
        <row r="1120">
          <cell r="A1120" t="str">
            <v>X11</v>
          </cell>
          <cell r="B1120" t="str">
            <v>X11-10-A-OK-03O-050</v>
          </cell>
          <cell r="C1120">
            <v>1730</v>
          </cell>
          <cell r="D1120">
            <v>6118</v>
          </cell>
          <cell r="F1120" t="str">
            <v>Canadian Valley - Bridge</v>
          </cell>
          <cell r="G1120" t="str">
            <v>BU-901</v>
          </cell>
          <cell r="H1120" t="str">
            <v>CORPORATE LANDFILLS</v>
          </cell>
          <cell r="I1120" t="str">
            <v>CORP LF</v>
          </cell>
          <cell r="J1120" t="str">
            <v>CORPORATE LANDFILL DISTRICT</v>
          </cell>
          <cell r="K1120" t="str">
            <v>CORPORATE</v>
          </cell>
          <cell r="L1120" t="str">
            <v>CORPORATE</v>
          </cell>
        </row>
        <row r="1121">
          <cell r="A1121" t="str">
            <v>X62</v>
          </cell>
          <cell r="B1121" t="str">
            <v>X62-10-A-TX-03O-050</v>
          </cell>
          <cell r="C1121">
            <v>1781</v>
          </cell>
          <cell r="D1121">
            <v>6119</v>
          </cell>
          <cell r="F1121" t="str">
            <v>Tessman Road - Bridge</v>
          </cell>
          <cell r="G1121" t="str">
            <v>BU-901</v>
          </cell>
          <cell r="H1121" t="str">
            <v>CORPORATE LANDFILLS</v>
          </cell>
          <cell r="I1121" t="str">
            <v>CORP LF</v>
          </cell>
          <cell r="J1121" t="str">
            <v>CORPORATE LANDFILL DISTRICT</v>
          </cell>
          <cell r="K1121" t="str">
            <v>CORPORATE</v>
          </cell>
          <cell r="L1121" t="str">
            <v>CORPORATE</v>
          </cell>
        </row>
        <row r="1122">
          <cell r="A1122" t="str">
            <v>X04</v>
          </cell>
          <cell r="B1122" t="str">
            <v>X04-10-A-TX-03O-050</v>
          </cell>
          <cell r="C1122">
            <v>1723</v>
          </cell>
          <cell r="D1122">
            <v>6120</v>
          </cell>
          <cell r="F1122" t="str">
            <v>Beaumont - Bridge</v>
          </cell>
          <cell r="G1122" t="str">
            <v>BU-901</v>
          </cell>
          <cell r="H1122" t="str">
            <v>CORPORATE LANDFILLS</v>
          </cell>
          <cell r="I1122" t="str">
            <v>CORP LF</v>
          </cell>
          <cell r="J1122" t="str">
            <v>CORPORATE LANDFILL DISTRICT</v>
          </cell>
          <cell r="K1122" t="str">
            <v>CORPORATE</v>
          </cell>
          <cell r="L1122" t="str">
            <v>CORPORATE</v>
          </cell>
        </row>
        <row r="1123">
          <cell r="A1123" t="str">
            <v>X02</v>
          </cell>
          <cell r="B1123" t="str">
            <v>X02-10-A-TX-03O-050</v>
          </cell>
          <cell r="C1123">
            <v>1721</v>
          </cell>
          <cell r="D1123">
            <v>6121</v>
          </cell>
          <cell r="F1123" t="str">
            <v>Amarillo - Bridge</v>
          </cell>
          <cell r="G1123" t="str">
            <v>BU-901</v>
          </cell>
          <cell r="H1123" t="str">
            <v>CORPORATE LANDFILLS</v>
          </cell>
          <cell r="I1123" t="str">
            <v>CORP LF</v>
          </cell>
          <cell r="J1123" t="str">
            <v>CORPORATE LANDFILL DISTRICT</v>
          </cell>
          <cell r="K1123" t="str">
            <v>CORPORATE</v>
          </cell>
          <cell r="L1123" t="str">
            <v>CORPORATE</v>
          </cell>
        </row>
        <row r="1124">
          <cell r="A1124" t="str">
            <v>X18</v>
          </cell>
          <cell r="B1124" t="str">
            <v>X18-10-A-TX-03O-050</v>
          </cell>
          <cell r="C1124">
            <v>1737</v>
          </cell>
          <cell r="D1124">
            <v>6122</v>
          </cell>
          <cell r="F1124" t="str">
            <v>Donna - Bridge</v>
          </cell>
          <cell r="G1124" t="str">
            <v>BU-901</v>
          </cell>
          <cell r="H1124" t="str">
            <v>CORPORATE LANDFILLS</v>
          </cell>
          <cell r="I1124" t="str">
            <v>CORP LF</v>
          </cell>
          <cell r="J1124" t="str">
            <v>CORPORATE LANDFILL DISTRICT</v>
          </cell>
          <cell r="K1124" t="str">
            <v>CORPORATE</v>
          </cell>
          <cell r="L1124" t="str">
            <v>CORPORATE</v>
          </cell>
        </row>
        <row r="1125">
          <cell r="A1125" t="str">
            <v>X61</v>
          </cell>
          <cell r="B1125" t="str">
            <v>X61-10-A-CA-03O-050</v>
          </cell>
          <cell r="C1125">
            <v>1780</v>
          </cell>
          <cell r="D1125">
            <v>6123</v>
          </cell>
          <cell r="F1125" t="str">
            <v>Sunshine Canyon - Bridge</v>
          </cell>
          <cell r="G1125" t="str">
            <v>BU-901</v>
          </cell>
          <cell r="H1125" t="str">
            <v>CORPORATE LANDFILLS</v>
          </cell>
          <cell r="I1125" t="str">
            <v>CORP LF</v>
          </cell>
          <cell r="J1125" t="str">
            <v>CORPORATE LANDFILL DISTRICT</v>
          </cell>
          <cell r="K1125" t="str">
            <v>CORPORATE</v>
          </cell>
          <cell r="L1125" t="str">
            <v>CORPORATE</v>
          </cell>
        </row>
        <row r="1126">
          <cell r="A1126" t="str">
            <v>X35</v>
          </cell>
          <cell r="B1126" t="str">
            <v>X35-10-A-AZ-03O-050</v>
          </cell>
          <cell r="C1126">
            <v>1754</v>
          </cell>
          <cell r="D1126">
            <v>6124</v>
          </cell>
          <cell r="F1126" t="str">
            <v>La Paz County - Bridge</v>
          </cell>
          <cell r="G1126" t="str">
            <v>BU-901</v>
          </cell>
          <cell r="H1126" t="str">
            <v>CORPORATE LANDFILLS</v>
          </cell>
          <cell r="I1126" t="str">
            <v>CORP LF</v>
          </cell>
          <cell r="J1126" t="str">
            <v>CORPORATE LANDFILL DISTRICT</v>
          </cell>
          <cell r="K1126" t="str">
            <v>CORPORATE</v>
          </cell>
          <cell r="L1126" t="str">
            <v>CORPORATE</v>
          </cell>
        </row>
        <row r="1127">
          <cell r="A1127" t="str">
            <v>X56</v>
          </cell>
          <cell r="B1127" t="str">
            <v>X56-10-A-CO-03O-050</v>
          </cell>
          <cell r="C1127">
            <v>1775</v>
          </cell>
          <cell r="D1127">
            <v>6125</v>
          </cell>
          <cell r="F1127" t="str">
            <v>RPS Jeffco - Bridge</v>
          </cell>
          <cell r="G1127" t="str">
            <v>BU-901</v>
          </cell>
          <cell r="H1127" t="str">
            <v>CORPORATE LANDFILLS</v>
          </cell>
          <cell r="I1127" t="str">
            <v>CORP LF</v>
          </cell>
          <cell r="J1127" t="str">
            <v>CORPORATE LANDFILL DISTRICT</v>
          </cell>
          <cell r="K1127" t="str">
            <v>CORPORATE</v>
          </cell>
          <cell r="L1127" t="str">
            <v>CORPORATE</v>
          </cell>
        </row>
        <row r="1128">
          <cell r="A1128" t="str">
            <v>X64</v>
          </cell>
          <cell r="B1128" t="str">
            <v>X64-10-A-CO-03O-050</v>
          </cell>
          <cell r="C1128">
            <v>1783</v>
          </cell>
          <cell r="D1128">
            <v>6126</v>
          </cell>
          <cell r="F1128" t="str">
            <v>Tower - Bridge</v>
          </cell>
          <cell r="G1128" t="str">
            <v>BU-901</v>
          </cell>
          <cell r="H1128" t="str">
            <v>CORPORATE LANDFILLS</v>
          </cell>
          <cell r="I1128" t="str">
            <v>CORP LF</v>
          </cell>
          <cell r="J1128" t="str">
            <v>CORPORATE LANDFILL DISTRICT</v>
          </cell>
          <cell r="K1128" t="str">
            <v>CORPORATE</v>
          </cell>
          <cell r="L1128" t="str">
            <v>CORPORATE</v>
          </cell>
        </row>
        <row r="1129">
          <cell r="A1129" t="str">
            <v>X47</v>
          </cell>
          <cell r="B1129" t="str">
            <v>X47-10-A-CA-03O-050</v>
          </cell>
          <cell r="C1129">
            <v>1766</v>
          </cell>
          <cell r="D1129">
            <v>6127</v>
          </cell>
          <cell r="F1129" t="str">
            <v>Newby Island - Bridge</v>
          </cell>
          <cell r="G1129" t="str">
            <v>BU-901</v>
          </cell>
          <cell r="H1129" t="str">
            <v>CORPORATE LANDFILLS</v>
          </cell>
          <cell r="I1129" t="str">
            <v>CORP LF</v>
          </cell>
          <cell r="J1129" t="str">
            <v>CORPORATE LANDFILL DISTRICT</v>
          </cell>
          <cell r="K1129" t="str">
            <v>CORPORATE</v>
          </cell>
          <cell r="L1129" t="str">
            <v>CORPORATE</v>
          </cell>
        </row>
        <row r="1130">
          <cell r="A1130" t="str">
            <v>I09</v>
          </cell>
          <cell r="B1130" t="str">
            <v>I09-10-A-CA-03O-050</v>
          </cell>
          <cell r="C1130">
            <v>663</v>
          </cell>
          <cell r="D1130">
            <v>6128</v>
          </cell>
          <cell r="F1130" t="str">
            <v>Chateau Fresno L/F - Bridge</v>
          </cell>
          <cell r="G1130" t="str">
            <v>BU-901</v>
          </cell>
          <cell r="H1130" t="str">
            <v>CORPORATE LANDFILLS</v>
          </cell>
          <cell r="I1130" t="str">
            <v>CORP LF</v>
          </cell>
          <cell r="J1130" t="str">
            <v>CORPORATE LANDFILL DISTRICT</v>
          </cell>
          <cell r="K1130" t="str">
            <v>CORPORATE</v>
          </cell>
          <cell r="L1130" t="str">
            <v>CORPORATE</v>
          </cell>
        </row>
        <row r="1131">
          <cell r="A1131" t="str">
            <v>X52</v>
          </cell>
          <cell r="B1131" t="str">
            <v>X52-10-A-MN-03O-050</v>
          </cell>
          <cell r="C1131">
            <v>1771</v>
          </cell>
          <cell r="D1131">
            <v>6129</v>
          </cell>
          <cell r="F1131" t="str">
            <v>Pine Bend - Bridge</v>
          </cell>
          <cell r="G1131" t="str">
            <v>BU-901</v>
          </cell>
          <cell r="H1131" t="str">
            <v>CORPORATE LANDFILLS</v>
          </cell>
          <cell r="I1131" t="str">
            <v>CORP LF</v>
          </cell>
          <cell r="J1131" t="str">
            <v>CORPORATE LANDFILL DISTRICT</v>
          </cell>
          <cell r="K1131" t="str">
            <v>CORPORATE</v>
          </cell>
          <cell r="L1131" t="str">
            <v>CORPORATE</v>
          </cell>
        </row>
        <row r="1132">
          <cell r="A1132" t="str">
            <v>I64</v>
          </cell>
          <cell r="B1132" t="str">
            <v>I64-10-A-MN-03O-050</v>
          </cell>
          <cell r="C1132">
            <v>718</v>
          </cell>
          <cell r="D1132">
            <v>6130</v>
          </cell>
          <cell r="F1132" t="str">
            <v>Woodlake L/F - Bridge</v>
          </cell>
          <cell r="G1132" t="str">
            <v>BU-901</v>
          </cell>
          <cell r="H1132" t="str">
            <v>CORPORATE LANDFILLS</v>
          </cell>
          <cell r="I1132" t="str">
            <v>CORP LF</v>
          </cell>
          <cell r="J1132" t="str">
            <v>CORPORATE LANDFILL DISTRICT</v>
          </cell>
          <cell r="K1132" t="str">
            <v>CORPORATE</v>
          </cell>
          <cell r="L1132" t="str">
            <v>CORPORATE</v>
          </cell>
        </row>
        <row r="1133">
          <cell r="A1133" t="str">
            <v>X03</v>
          </cell>
          <cell r="B1133" t="str">
            <v>X03-10-A-MO-03O-050</v>
          </cell>
          <cell r="C1133">
            <v>1722</v>
          </cell>
          <cell r="D1133">
            <v>6131</v>
          </cell>
          <cell r="F1133" t="str">
            <v>Backridge - Bridge</v>
          </cell>
          <cell r="G1133" t="str">
            <v>BU-901</v>
          </cell>
          <cell r="H1133" t="str">
            <v>CORPORATE LANDFILLS</v>
          </cell>
          <cell r="I1133" t="str">
            <v>CORP LF</v>
          </cell>
          <cell r="J1133" t="str">
            <v>CORPORATE LANDFILL DISTRICT</v>
          </cell>
          <cell r="K1133" t="str">
            <v>CORPORATE</v>
          </cell>
          <cell r="L1133" t="str">
            <v>CORPORATE</v>
          </cell>
        </row>
        <row r="1134">
          <cell r="A1134" t="str">
            <v>I35</v>
          </cell>
          <cell r="B1134" t="str">
            <v>I35-10-A-IL-03O-050</v>
          </cell>
          <cell r="C1134">
            <v>689</v>
          </cell>
          <cell r="D1134">
            <v>6132</v>
          </cell>
          <cell r="F1134" t="str">
            <v>Modern L/F - Bridge</v>
          </cell>
          <cell r="G1134" t="str">
            <v>BU-901</v>
          </cell>
          <cell r="H1134" t="str">
            <v>CORPORATE LANDFILLS</v>
          </cell>
          <cell r="I1134" t="str">
            <v>CORP LF</v>
          </cell>
          <cell r="J1134" t="str">
            <v>CORPORATE LANDFILL DISTRICT</v>
          </cell>
          <cell r="K1134" t="str">
            <v>CORPORATE</v>
          </cell>
          <cell r="L1134" t="str">
            <v>CORPORATE</v>
          </cell>
        </row>
        <row r="1135">
          <cell r="A1135" t="str">
            <v>I34</v>
          </cell>
          <cell r="B1135" t="str">
            <v>I34-10-A-MO-03O-050</v>
          </cell>
          <cell r="C1135">
            <v>688</v>
          </cell>
          <cell r="D1135">
            <v>6133</v>
          </cell>
          <cell r="F1135" t="str">
            <v>Missouri Pass L/F - Bridge</v>
          </cell>
          <cell r="G1135" t="str">
            <v>BU-901</v>
          </cell>
          <cell r="H1135" t="str">
            <v>CORPORATE LANDFILLS</v>
          </cell>
          <cell r="I1135" t="str">
            <v>CORP LF</v>
          </cell>
          <cell r="J1135" t="str">
            <v>CORPORATE LANDFILL DISTRICT</v>
          </cell>
          <cell r="K1135" t="str">
            <v>CORPORATE</v>
          </cell>
          <cell r="L1135" t="str">
            <v>CORPORATE</v>
          </cell>
        </row>
        <row r="1136">
          <cell r="A1136" t="str">
            <v>X36</v>
          </cell>
          <cell r="B1136" t="str">
            <v>X36-10-A-WI-03O-050</v>
          </cell>
          <cell r="C1136">
            <v>1755</v>
          </cell>
          <cell r="D1136">
            <v>6134</v>
          </cell>
          <cell r="F1136" t="str">
            <v>LAD (Rice Lake) - Bridge</v>
          </cell>
          <cell r="G1136" t="str">
            <v>BU-901</v>
          </cell>
          <cell r="H1136" t="str">
            <v>CORPORATE LANDFILLS</v>
          </cell>
          <cell r="I1136" t="str">
            <v>CORP LF</v>
          </cell>
          <cell r="J1136" t="str">
            <v>CORPORATE LANDFILL DISTRICT</v>
          </cell>
          <cell r="K1136" t="str">
            <v>CORPORATE</v>
          </cell>
          <cell r="L1136" t="str">
            <v>CORPORATE</v>
          </cell>
        </row>
        <row r="1137">
          <cell r="A1137" t="str">
            <v>I32</v>
          </cell>
          <cell r="B1137" t="str">
            <v>I32-10-A-IL-03O-050</v>
          </cell>
          <cell r="C1137">
            <v>686</v>
          </cell>
          <cell r="D1137">
            <v>6135</v>
          </cell>
          <cell r="F1137" t="str">
            <v>Mallard Lake L/F - Bridge</v>
          </cell>
          <cell r="G1137" t="str">
            <v>BU-901</v>
          </cell>
          <cell r="H1137" t="str">
            <v>CORPORATE LANDFILLS</v>
          </cell>
          <cell r="I1137" t="str">
            <v>CORP LF</v>
          </cell>
          <cell r="J1137" t="str">
            <v>CORPORATE LANDFILL DISTRICT</v>
          </cell>
          <cell r="K1137" t="str">
            <v>CORPORATE</v>
          </cell>
          <cell r="L1137" t="str">
            <v>CORPORATE</v>
          </cell>
        </row>
        <row r="1138">
          <cell r="A1138" t="str">
            <v>X37</v>
          </cell>
          <cell r="B1138" t="str">
            <v>X37-10-A-IN-03O-050</v>
          </cell>
          <cell r="C1138">
            <v>1756</v>
          </cell>
          <cell r="D1138">
            <v>6136</v>
          </cell>
          <cell r="F1138" t="str">
            <v>Laubscher Meadows - Bridge</v>
          </cell>
          <cell r="G1138" t="str">
            <v>BU-901</v>
          </cell>
          <cell r="H1138" t="str">
            <v>CORPORATE LANDFILLS</v>
          </cell>
          <cell r="I1138" t="str">
            <v>CORP LF</v>
          </cell>
          <cell r="J1138" t="str">
            <v>CORPORATE LANDFILL DISTRICT</v>
          </cell>
          <cell r="K1138" t="str">
            <v>CORPORATE</v>
          </cell>
          <cell r="L1138" t="str">
            <v>CORPORATE</v>
          </cell>
        </row>
        <row r="1139">
          <cell r="A1139" t="str">
            <v>X01</v>
          </cell>
          <cell r="B1139" t="str">
            <v>X01-10-A-TX-03O-050</v>
          </cell>
          <cell r="C1139">
            <v>1720</v>
          </cell>
          <cell r="D1139">
            <v>6137</v>
          </cell>
          <cell r="F1139" t="str">
            <v>Abilene - Bridge</v>
          </cell>
          <cell r="G1139" t="str">
            <v>BU-901</v>
          </cell>
          <cell r="H1139" t="str">
            <v>CORPORATE LANDFILLS</v>
          </cell>
          <cell r="I1139" t="str">
            <v>CORP LF</v>
          </cell>
          <cell r="J1139" t="str">
            <v>CORPORATE LANDFILL DISTRICT</v>
          </cell>
          <cell r="K1139" t="str">
            <v>CORPORATE</v>
          </cell>
          <cell r="L1139" t="str">
            <v>CORPORATE</v>
          </cell>
        </row>
        <row r="1140">
          <cell r="A1140" t="str">
            <v>X54</v>
          </cell>
          <cell r="B1140" t="str">
            <v>X54-10-A-FL-03O-050</v>
          </cell>
          <cell r="C1140">
            <v>1773</v>
          </cell>
          <cell r="D1140">
            <v>6138</v>
          </cell>
          <cell r="F1140" t="str">
            <v>Polk County - Bridge</v>
          </cell>
          <cell r="G1140" t="str">
            <v>BU-901</v>
          </cell>
          <cell r="H1140" t="str">
            <v>CORPORATE LANDFILLS</v>
          </cell>
          <cell r="I1140" t="str">
            <v>CORP LF</v>
          </cell>
          <cell r="J1140" t="str">
            <v>CORPORATE LANDFILL DISTRICT</v>
          </cell>
          <cell r="K1140" t="str">
            <v>CORPORATE</v>
          </cell>
          <cell r="L1140" t="str">
            <v>CORPORATE</v>
          </cell>
        </row>
        <row r="1141">
          <cell r="A1141" t="str">
            <v>X24</v>
          </cell>
          <cell r="B1141" t="str">
            <v>X24-10-A-CO-03O-050</v>
          </cell>
          <cell r="C1141">
            <v>1743</v>
          </cell>
          <cell r="D1141">
            <v>6139</v>
          </cell>
          <cell r="F1141" t="str">
            <v>Fountain Valley - Bridge</v>
          </cell>
          <cell r="G1141" t="str">
            <v>BU-901</v>
          </cell>
          <cell r="H1141" t="str">
            <v>CORPORATE LANDFILLS</v>
          </cell>
          <cell r="I1141" t="str">
            <v>CORP LF</v>
          </cell>
          <cell r="J1141" t="str">
            <v>CORPORATE LANDFILL DISTRICT</v>
          </cell>
          <cell r="K1141" t="str">
            <v>CORPORATE</v>
          </cell>
          <cell r="L1141" t="str">
            <v>CORPORATE</v>
          </cell>
        </row>
        <row r="1142">
          <cell r="A1142" t="str">
            <v>X45</v>
          </cell>
          <cell r="B1142" t="str">
            <v>X45-10-A-AL-03O-050</v>
          </cell>
          <cell r="C1142">
            <v>1764</v>
          </cell>
          <cell r="D1142">
            <v>6140</v>
          </cell>
          <cell r="F1142" t="str">
            <v>Morris Farms - Bridge</v>
          </cell>
          <cell r="G1142" t="str">
            <v>BU-901</v>
          </cell>
          <cell r="H1142" t="str">
            <v>CORPORATE LANDFILLS</v>
          </cell>
          <cell r="I1142" t="str">
            <v>CORP LF</v>
          </cell>
          <cell r="J1142" t="str">
            <v>CORPORATE LANDFILL DISTRICT</v>
          </cell>
          <cell r="K1142" t="str">
            <v>CORPORATE</v>
          </cell>
          <cell r="L1142" t="str">
            <v>CORPORATE</v>
          </cell>
        </row>
        <row r="1143">
          <cell r="A1143" t="str">
            <v>X05</v>
          </cell>
          <cell r="B1143" t="str">
            <v>X05-10-A-KY-03O-050</v>
          </cell>
          <cell r="C1143">
            <v>1724</v>
          </cell>
          <cell r="D1143">
            <v>6141</v>
          </cell>
          <cell r="F1143" t="str">
            <v>Benson Valley - Bridge</v>
          </cell>
          <cell r="G1143" t="str">
            <v>BU-901</v>
          </cell>
          <cell r="H1143" t="str">
            <v>CORPORATE LANDFILLS</v>
          </cell>
          <cell r="I1143" t="str">
            <v>CORP LF</v>
          </cell>
          <cell r="J1143" t="str">
            <v>CORPORATE LANDFILL DISTRICT</v>
          </cell>
          <cell r="K1143" t="str">
            <v>CORPORATE</v>
          </cell>
          <cell r="L1143" t="str">
            <v>CORPORATE</v>
          </cell>
        </row>
        <row r="1144">
          <cell r="A1144" t="str">
            <v>X07</v>
          </cell>
          <cell r="B1144" t="str">
            <v>X07-10-A-MS-03O-050</v>
          </cell>
          <cell r="C1144">
            <v>1726</v>
          </cell>
          <cell r="D1144">
            <v>6142</v>
          </cell>
          <cell r="F1144" t="str">
            <v>Big River - Bridge</v>
          </cell>
          <cell r="G1144" t="str">
            <v>BU-901</v>
          </cell>
          <cell r="H1144" t="str">
            <v>CORPORATE LANDFILLS</v>
          </cell>
          <cell r="I1144" t="str">
            <v>CORP LF</v>
          </cell>
          <cell r="J1144" t="str">
            <v>CORPORATE LANDFILL DISTRICT</v>
          </cell>
          <cell r="K1144" t="str">
            <v>CORPORATE</v>
          </cell>
          <cell r="L1144" t="str">
            <v>CORPORATE</v>
          </cell>
        </row>
        <row r="1145">
          <cell r="A1145" t="str">
            <v>X19</v>
          </cell>
          <cell r="B1145" t="str">
            <v>X19-10-A-OK-03O-050</v>
          </cell>
          <cell r="C1145">
            <v>1738</v>
          </cell>
          <cell r="D1145">
            <v>6143</v>
          </cell>
          <cell r="F1145" t="str">
            <v>Earth Tech - Bridge</v>
          </cell>
          <cell r="G1145" t="str">
            <v>BU-901</v>
          </cell>
          <cell r="H1145" t="str">
            <v>CORPORATE LANDFILLS</v>
          </cell>
          <cell r="I1145" t="str">
            <v>CORP LF</v>
          </cell>
          <cell r="J1145" t="str">
            <v>CORPORATE LANDFILL DISTRICT</v>
          </cell>
          <cell r="K1145" t="str">
            <v>CORPORATE</v>
          </cell>
          <cell r="L1145" t="str">
            <v>CORPORATE</v>
          </cell>
        </row>
        <row r="1146">
          <cell r="A1146" t="str">
            <v>X09</v>
          </cell>
          <cell r="B1146" t="str">
            <v>X09-10-A-OK-03O-050</v>
          </cell>
          <cell r="C1146">
            <v>1728</v>
          </cell>
          <cell r="D1146">
            <v>6144</v>
          </cell>
          <cell r="F1146" t="str">
            <v>Broken Arrow - Bridge</v>
          </cell>
          <cell r="G1146" t="str">
            <v>BU-901</v>
          </cell>
          <cell r="H1146" t="str">
            <v>CORPORATE LANDFILLS</v>
          </cell>
          <cell r="I1146" t="str">
            <v>CORP LF</v>
          </cell>
          <cell r="J1146" t="str">
            <v>CORPORATE LANDFILL DISTRICT</v>
          </cell>
          <cell r="K1146" t="str">
            <v>CORPORATE</v>
          </cell>
          <cell r="L1146" t="str">
            <v>CORPORATE</v>
          </cell>
        </row>
        <row r="1147">
          <cell r="A1147" t="str">
            <v>KA0</v>
          </cell>
          <cell r="B1147" t="str">
            <v>KA0-10-A-AZ-03O-050</v>
          </cell>
          <cell r="C1147">
            <v>794</v>
          </cell>
          <cell r="D1147">
            <v>6200</v>
          </cell>
          <cell r="F1147" t="str">
            <v>General Liability</v>
          </cell>
          <cell r="G1147" t="str">
            <v>BU-901</v>
          </cell>
          <cell r="H1147" t="str">
            <v>CORPORATE LANDFILLS</v>
          </cell>
          <cell r="I1147" t="str">
            <v>CORP LF</v>
          </cell>
          <cell r="J1147" t="str">
            <v>CORPORATE LANDFILL DISTRICT</v>
          </cell>
          <cell r="K1147" t="str">
            <v>CORPORATE</v>
          </cell>
          <cell r="L1147" t="str">
            <v>CORPORATE</v>
          </cell>
        </row>
        <row r="1148">
          <cell r="A1148" t="str">
            <v>KB0</v>
          </cell>
          <cell r="B1148" t="str">
            <v>KB0-10-A-AZ-03O-050</v>
          </cell>
          <cell r="C1148">
            <v>799</v>
          </cell>
          <cell r="D1148">
            <v>6201</v>
          </cell>
          <cell r="F1148" t="str">
            <v>General Liability</v>
          </cell>
          <cell r="G1148" t="str">
            <v>BU-901</v>
          </cell>
          <cell r="H1148" t="str">
            <v>CORPORATE LANDFILLS</v>
          </cell>
          <cell r="I1148" t="str">
            <v>CORP LF</v>
          </cell>
          <cell r="J1148" t="str">
            <v>CORPORATE LANDFILL DISTRICT</v>
          </cell>
          <cell r="K1148" t="str">
            <v>CORPORATE</v>
          </cell>
          <cell r="L1148" t="str">
            <v>CORPORATE</v>
          </cell>
        </row>
        <row r="1149">
          <cell r="A1149" t="str">
            <v>IA1</v>
          </cell>
          <cell r="B1149" t="str">
            <v>IA1-10-A-AZ-03O-050</v>
          </cell>
          <cell r="C1149">
            <v>720</v>
          </cell>
          <cell r="D1149">
            <v>6202</v>
          </cell>
          <cell r="F1149" t="str">
            <v>Bridgeton OU2</v>
          </cell>
          <cell r="G1149" t="str">
            <v>BU-901</v>
          </cell>
          <cell r="H1149" t="str">
            <v>CORPORATE LANDFILLS</v>
          </cell>
          <cell r="I1149" t="str">
            <v>CORP LF</v>
          </cell>
          <cell r="J1149" t="str">
            <v>CORPORATE LANDFILL DISTRICT</v>
          </cell>
          <cell r="K1149" t="str">
            <v>CORPORATE</v>
          </cell>
          <cell r="L1149" t="str">
            <v>CORPORATE</v>
          </cell>
        </row>
        <row r="1150">
          <cell r="A1150" t="str">
            <v>IA2</v>
          </cell>
          <cell r="B1150" t="str">
            <v>IA2-10-A-AZ-03O-050</v>
          </cell>
          <cell r="C1150">
            <v>721</v>
          </cell>
          <cell r="D1150">
            <v>6203</v>
          </cell>
          <cell r="F1150" t="str">
            <v>Bridgeton OU1 West Lake</v>
          </cell>
          <cell r="G1150" t="str">
            <v>BU-901</v>
          </cell>
          <cell r="H1150" t="str">
            <v>CORPORATE LANDFILLS</v>
          </cell>
          <cell r="I1150" t="str">
            <v>CORP LF</v>
          </cell>
          <cell r="J1150" t="str">
            <v>CORPORATE LANDFILL DISTRICT</v>
          </cell>
          <cell r="K1150" t="str">
            <v>CORPORATE</v>
          </cell>
          <cell r="L1150" t="str">
            <v>CORPORATE</v>
          </cell>
        </row>
        <row r="1151">
          <cell r="A1151" t="str">
            <v>IA3</v>
          </cell>
          <cell r="B1151" t="str">
            <v>IA3-10-A-AZ-03O-050</v>
          </cell>
          <cell r="C1151">
            <v>722</v>
          </cell>
          <cell r="D1151">
            <v>6204</v>
          </cell>
          <cell r="F1151" t="str">
            <v>G &amp; H</v>
          </cell>
          <cell r="G1151" t="str">
            <v>BU-901</v>
          </cell>
          <cell r="H1151" t="str">
            <v>CORPORATE LANDFILLS</v>
          </cell>
          <cell r="I1151" t="str">
            <v>CORP LF</v>
          </cell>
          <cell r="J1151" t="str">
            <v>CORPORATE LANDFILL DISTRICT</v>
          </cell>
          <cell r="K1151" t="str">
            <v>CORPORATE</v>
          </cell>
          <cell r="L1151" t="str">
            <v>CORPORATE</v>
          </cell>
        </row>
        <row r="1152">
          <cell r="A1152" t="str">
            <v>IA4</v>
          </cell>
          <cell r="B1152" t="str">
            <v>IA4-10-A-AZ-03O-050</v>
          </cell>
          <cell r="C1152">
            <v>723</v>
          </cell>
          <cell r="D1152">
            <v>6205</v>
          </cell>
          <cell r="F1152" t="str">
            <v>Pfohl Brothers</v>
          </cell>
          <cell r="G1152" t="str">
            <v>BU-901</v>
          </cell>
          <cell r="H1152" t="str">
            <v>CORPORATE LANDFILLS</v>
          </cell>
          <cell r="I1152" t="str">
            <v>CORP LF</v>
          </cell>
          <cell r="J1152" t="str">
            <v>CORPORATE LANDFILL DISTRICT</v>
          </cell>
          <cell r="K1152" t="str">
            <v>CORPORATE</v>
          </cell>
          <cell r="L1152" t="str">
            <v>CORPORATE</v>
          </cell>
        </row>
        <row r="1153">
          <cell r="A1153" t="str">
            <v>IA5</v>
          </cell>
          <cell r="B1153" t="str">
            <v>IA5-10-A-AZ-03O-050</v>
          </cell>
          <cell r="C1153">
            <v>724</v>
          </cell>
          <cell r="D1153">
            <v>6206</v>
          </cell>
          <cell r="F1153" t="str">
            <v>Pfohl Brothers Toxic Torts</v>
          </cell>
          <cell r="G1153" t="str">
            <v>BU-901</v>
          </cell>
          <cell r="H1153" t="str">
            <v>CORPORATE LANDFILLS</v>
          </cell>
          <cell r="I1153" t="str">
            <v>CORP LF</v>
          </cell>
          <cell r="J1153" t="str">
            <v>CORPORATE LANDFILL DISTRICT</v>
          </cell>
          <cell r="K1153" t="str">
            <v>CORPORATE</v>
          </cell>
          <cell r="L1153" t="str">
            <v>CORPORATE</v>
          </cell>
        </row>
        <row r="1154">
          <cell r="A1154" t="str">
            <v>IA6</v>
          </cell>
          <cell r="B1154" t="str">
            <v>IA6-10-A-AZ-03O-050</v>
          </cell>
          <cell r="C1154">
            <v>725</v>
          </cell>
          <cell r="D1154">
            <v>6207</v>
          </cell>
          <cell r="F1154" t="str">
            <v>Miscellaneous/General Legal</v>
          </cell>
          <cell r="G1154" t="str">
            <v>BU-901</v>
          </cell>
          <cell r="H1154" t="str">
            <v>CORPORATE LANDFILLS</v>
          </cell>
          <cell r="I1154" t="str">
            <v>CORP LF</v>
          </cell>
          <cell r="J1154" t="str">
            <v>CORPORATE LANDFILL DISTRICT</v>
          </cell>
          <cell r="K1154" t="str">
            <v>CORPORATE</v>
          </cell>
          <cell r="L1154" t="str">
            <v>CORPORATE</v>
          </cell>
        </row>
        <row r="1155">
          <cell r="A1155" t="str">
            <v>XA0</v>
          </cell>
          <cell r="B1155" t="str">
            <v>XA0-10-A-AZ-03O-050</v>
          </cell>
          <cell r="C1155">
            <v>1796</v>
          </cell>
          <cell r="D1155">
            <v>6208</v>
          </cell>
          <cell r="F1155" t="str">
            <v>29th &amp; Mead Site</v>
          </cell>
          <cell r="G1155" t="str">
            <v>BU-901</v>
          </cell>
          <cell r="H1155" t="str">
            <v>CORPORATE LANDFILLS</v>
          </cell>
          <cell r="I1155" t="str">
            <v>CORP LF</v>
          </cell>
          <cell r="J1155" t="str">
            <v>CORPORATE LANDFILL DISTRICT</v>
          </cell>
          <cell r="K1155" t="str">
            <v>CORPORATE</v>
          </cell>
          <cell r="L1155" t="str">
            <v>CORPORATE</v>
          </cell>
        </row>
        <row r="1156">
          <cell r="A1156" t="str">
            <v>XA1</v>
          </cell>
          <cell r="B1156" t="str">
            <v>XA1-10-A-AZ-03O-050</v>
          </cell>
          <cell r="C1156">
            <v>1797</v>
          </cell>
          <cell r="D1156">
            <v>6209</v>
          </cell>
          <cell r="F1156" t="str">
            <v>68th &amp; Pulaski Hwy Site</v>
          </cell>
          <cell r="G1156" t="str">
            <v>BU-901</v>
          </cell>
          <cell r="H1156" t="str">
            <v>CORPORATE LANDFILLS</v>
          </cell>
          <cell r="I1156" t="str">
            <v>CORP LF</v>
          </cell>
          <cell r="J1156" t="str">
            <v>CORPORATE LANDFILL DISTRICT</v>
          </cell>
          <cell r="K1156" t="str">
            <v>CORPORATE</v>
          </cell>
          <cell r="L1156" t="str">
            <v>CORPORATE</v>
          </cell>
        </row>
        <row r="1157">
          <cell r="A1157" t="str">
            <v>XA2</v>
          </cell>
          <cell r="B1157" t="str">
            <v>XA2-10-A-AZ-03O-050</v>
          </cell>
          <cell r="C1157">
            <v>1798</v>
          </cell>
          <cell r="D1157">
            <v>6210</v>
          </cell>
          <cell r="F1157" t="str">
            <v>Anne Arundel County Landfill</v>
          </cell>
          <cell r="G1157" t="str">
            <v>BU-901</v>
          </cell>
          <cell r="H1157" t="str">
            <v>CORPORATE LANDFILLS</v>
          </cell>
          <cell r="I1157" t="str">
            <v>CORP LF</v>
          </cell>
          <cell r="J1157" t="str">
            <v>CORPORATE LANDFILL DISTRICT</v>
          </cell>
          <cell r="K1157" t="str">
            <v>CORPORATE</v>
          </cell>
          <cell r="L1157" t="str">
            <v>CORPORATE</v>
          </cell>
        </row>
        <row r="1158">
          <cell r="A1158" t="str">
            <v>XA3</v>
          </cell>
          <cell r="B1158" t="str">
            <v>XA3-10-A-AZ-03O-050</v>
          </cell>
          <cell r="C1158">
            <v>1799</v>
          </cell>
          <cell r="D1158">
            <v>6211</v>
          </cell>
          <cell r="F1158" t="str">
            <v>Anoka Municipal San. LF</v>
          </cell>
          <cell r="G1158" t="str">
            <v>BU-901</v>
          </cell>
          <cell r="H1158" t="str">
            <v>CORPORATE LANDFILLS</v>
          </cell>
          <cell r="I1158" t="str">
            <v>CORP LF</v>
          </cell>
          <cell r="J1158" t="str">
            <v>CORPORATE LANDFILL DISTRICT</v>
          </cell>
          <cell r="K1158" t="str">
            <v>CORPORATE</v>
          </cell>
          <cell r="L1158" t="str">
            <v>CORPORATE</v>
          </cell>
        </row>
        <row r="1159">
          <cell r="A1159" t="str">
            <v>XA4</v>
          </cell>
          <cell r="B1159" t="str">
            <v>XA4-10-A-AZ-03O-050</v>
          </cell>
          <cell r="C1159">
            <v>1800</v>
          </cell>
          <cell r="D1159">
            <v>6212</v>
          </cell>
          <cell r="F1159" t="str">
            <v>Aqua Tech Environmental</v>
          </cell>
          <cell r="G1159" t="str">
            <v>BU-901</v>
          </cell>
          <cell r="H1159" t="str">
            <v>CORPORATE LANDFILLS</v>
          </cell>
          <cell r="I1159" t="str">
            <v>CORP LF</v>
          </cell>
          <cell r="J1159" t="str">
            <v>CORPORATE LANDFILL DISTRICT</v>
          </cell>
          <cell r="K1159" t="str">
            <v>CORPORATE</v>
          </cell>
          <cell r="L1159" t="str">
            <v>CORPORATE</v>
          </cell>
        </row>
        <row r="1160">
          <cell r="A1160" t="str">
            <v>XA5</v>
          </cell>
          <cell r="B1160" t="str">
            <v>XA5-10-A-AZ-03O-050</v>
          </cell>
          <cell r="C1160">
            <v>1801</v>
          </cell>
          <cell r="D1160">
            <v>6213</v>
          </cell>
          <cell r="F1160" t="str">
            <v>Auburn Road Landfill</v>
          </cell>
          <cell r="G1160" t="str">
            <v>BU-901</v>
          </cell>
          <cell r="H1160" t="str">
            <v>CORPORATE LANDFILLS</v>
          </cell>
          <cell r="I1160" t="str">
            <v>CORP LF</v>
          </cell>
          <cell r="J1160" t="str">
            <v>CORPORATE LANDFILL DISTRICT</v>
          </cell>
          <cell r="K1160" t="str">
            <v>CORPORATE</v>
          </cell>
          <cell r="L1160" t="str">
            <v>CORPORATE</v>
          </cell>
        </row>
        <row r="1161">
          <cell r="A1161" t="str">
            <v>XA6</v>
          </cell>
          <cell r="B1161" t="str">
            <v>XA6-10-A-AZ-03O-050</v>
          </cell>
          <cell r="C1161">
            <v>1802</v>
          </cell>
          <cell r="D1161">
            <v>6214</v>
          </cell>
          <cell r="F1161" t="str">
            <v>Badgett Road Landfill, TN</v>
          </cell>
          <cell r="G1161" t="str">
            <v>BU-901</v>
          </cell>
          <cell r="H1161" t="str">
            <v>CORPORATE LANDFILLS</v>
          </cell>
          <cell r="I1161" t="str">
            <v>CORP LF</v>
          </cell>
          <cell r="J1161" t="str">
            <v>CORPORATE LANDFILL DISTRICT</v>
          </cell>
          <cell r="K1161" t="str">
            <v>CORPORATE</v>
          </cell>
          <cell r="L1161" t="str">
            <v>CORPORATE</v>
          </cell>
        </row>
        <row r="1162">
          <cell r="A1162" t="str">
            <v>XA7</v>
          </cell>
          <cell r="B1162" t="str">
            <v>XA7-10-A-AZ-03O-050</v>
          </cell>
          <cell r="C1162">
            <v>1803</v>
          </cell>
          <cell r="D1162">
            <v>6215</v>
          </cell>
          <cell r="F1162" t="str">
            <v>Bailey's Dump, TX</v>
          </cell>
          <cell r="G1162" t="str">
            <v>BU-901</v>
          </cell>
          <cell r="H1162" t="str">
            <v>CORPORATE LANDFILLS</v>
          </cell>
          <cell r="I1162" t="str">
            <v>CORP LF</v>
          </cell>
          <cell r="J1162" t="str">
            <v>CORPORATE LANDFILL DISTRICT</v>
          </cell>
          <cell r="K1162" t="str">
            <v>CORPORATE</v>
          </cell>
          <cell r="L1162" t="str">
            <v>CORPORATE</v>
          </cell>
        </row>
        <row r="1163">
          <cell r="A1163" t="str">
            <v>XA9</v>
          </cell>
          <cell r="B1163" t="str">
            <v>XA9-10-A-AZ-03O-050</v>
          </cell>
          <cell r="C1163">
            <v>1804</v>
          </cell>
          <cell r="D1163">
            <v>6216</v>
          </cell>
          <cell r="F1163" t="str">
            <v>Barceloneta Landfill, PR</v>
          </cell>
          <cell r="G1163" t="str">
            <v>BU-901</v>
          </cell>
          <cell r="H1163" t="str">
            <v>CORPORATE LANDFILLS</v>
          </cell>
          <cell r="I1163" t="str">
            <v>CORP LF</v>
          </cell>
          <cell r="J1163" t="str">
            <v>CORPORATE LANDFILL DISTRICT</v>
          </cell>
          <cell r="K1163" t="str">
            <v>CORPORATE</v>
          </cell>
          <cell r="L1163" t="str">
            <v>CORPORATE</v>
          </cell>
        </row>
        <row r="1164">
          <cell r="A1164" t="str">
            <v>XB0</v>
          </cell>
          <cell r="B1164" t="str">
            <v>XB0-10-A-AZ-03O-050</v>
          </cell>
          <cell r="C1164">
            <v>1805</v>
          </cell>
          <cell r="D1164">
            <v>6217</v>
          </cell>
          <cell r="F1164" t="str">
            <v>Bartlet Tort, LA</v>
          </cell>
          <cell r="G1164" t="str">
            <v>BU-901</v>
          </cell>
          <cell r="H1164" t="str">
            <v>CORPORATE LANDFILLS</v>
          </cell>
          <cell r="I1164" t="str">
            <v>CORP LF</v>
          </cell>
          <cell r="J1164" t="str">
            <v>CORPORATE LANDFILL DISTRICT</v>
          </cell>
          <cell r="K1164" t="str">
            <v>CORPORATE</v>
          </cell>
          <cell r="L1164" t="str">
            <v>CORPORATE</v>
          </cell>
        </row>
        <row r="1165">
          <cell r="A1165" t="str">
            <v>XB1</v>
          </cell>
          <cell r="B1165" t="str">
            <v>XB1-10-A-AZ-03O-050</v>
          </cell>
          <cell r="C1165">
            <v>1806</v>
          </cell>
          <cell r="D1165">
            <v>6218</v>
          </cell>
          <cell r="F1165" t="str">
            <v>Beede Waste Oil Site, MA</v>
          </cell>
          <cell r="G1165" t="str">
            <v>BU-901</v>
          </cell>
          <cell r="H1165" t="str">
            <v>CORPORATE LANDFILLS</v>
          </cell>
          <cell r="I1165" t="str">
            <v>CORP LF</v>
          </cell>
          <cell r="J1165" t="str">
            <v>CORPORATE LANDFILL DISTRICT</v>
          </cell>
          <cell r="K1165" t="str">
            <v>CORPORATE</v>
          </cell>
          <cell r="L1165" t="str">
            <v>CORPORATE</v>
          </cell>
        </row>
        <row r="1166">
          <cell r="A1166" t="str">
            <v>XB2</v>
          </cell>
          <cell r="B1166" t="str">
            <v>XB2-10-A-AZ-03O-050</v>
          </cell>
          <cell r="C1166">
            <v>1807</v>
          </cell>
          <cell r="D1166">
            <v>6219</v>
          </cell>
          <cell r="F1166" t="str">
            <v>Belvidere, IL</v>
          </cell>
          <cell r="G1166" t="str">
            <v>BU-901</v>
          </cell>
          <cell r="H1166" t="str">
            <v>CORPORATE LANDFILLS</v>
          </cell>
          <cell r="I1166" t="str">
            <v>CORP LF</v>
          </cell>
          <cell r="J1166" t="str">
            <v>CORPORATE LANDFILL DISTRICT</v>
          </cell>
          <cell r="K1166" t="str">
            <v>CORPORATE</v>
          </cell>
          <cell r="L1166" t="str">
            <v>CORPORATE</v>
          </cell>
        </row>
        <row r="1167">
          <cell r="A1167" t="str">
            <v>XB3</v>
          </cell>
          <cell r="B1167" t="str">
            <v>XB3-10-A-AZ-03O-050</v>
          </cell>
          <cell r="C1167">
            <v>1808</v>
          </cell>
          <cell r="D1167">
            <v>6220</v>
          </cell>
          <cell r="F1167" t="str">
            <v>Berks Landfill, PA</v>
          </cell>
          <cell r="G1167" t="str">
            <v>BU-901</v>
          </cell>
          <cell r="H1167" t="str">
            <v>CORPORATE LANDFILLS</v>
          </cell>
          <cell r="I1167" t="str">
            <v>CORP LF</v>
          </cell>
          <cell r="J1167" t="str">
            <v>CORPORATE LANDFILL DISTRICT</v>
          </cell>
          <cell r="K1167" t="str">
            <v>CORPORATE</v>
          </cell>
          <cell r="L1167" t="str">
            <v>CORPORATE</v>
          </cell>
        </row>
        <row r="1168">
          <cell r="A1168" t="str">
            <v>XB4</v>
          </cell>
          <cell r="B1168" t="str">
            <v>XB4-10-A-AZ-03O-050</v>
          </cell>
          <cell r="C1168">
            <v>1809</v>
          </cell>
          <cell r="D1168">
            <v>6221</v>
          </cell>
          <cell r="F1168" t="str">
            <v>Bonus (MIG/Dewane)LF, IL</v>
          </cell>
          <cell r="G1168" t="str">
            <v>BU-901</v>
          </cell>
          <cell r="H1168" t="str">
            <v>CORPORATE LANDFILLS</v>
          </cell>
          <cell r="I1168" t="str">
            <v>CORP LF</v>
          </cell>
          <cell r="J1168" t="str">
            <v>CORPORATE LANDFILL DISTRICT</v>
          </cell>
          <cell r="K1168" t="str">
            <v>CORPORATE</v>
          </cell>
          <cell r="L1168" t="str">
            <v>CORPORATE</v>
          </cell>
        </row>
        <row r="1169">
          <cell r="A1169" t="str">
            <v>XB5</v>
          </cell>
          <cell r="B1169" t="str">
            <v>XB5-10-A-AZ-03O-050</v>
          </cell>
          <cell r="C1169">
            <v>1810</v>
          </cell>
          <cell r="D1169">
            <v>6222</v>
          </cell>
          <cell r="F1169" t="str">
            <v>Brio, TX</v>
          </cell>
          <cell r="G1169" t="str">
            <v>BU-901</v>
          </cell>
          <cell r="H1169" t="str">
            <v>CORPORATE LANDFILLS</v>
          </cell>
          <cell r="I1169" t="str">
            <v>CORP LF</v>
          </cell>
          <cell r="J1169" t="str">
            <v>CORPORATE LANDFILL DISTRICT</v>
          </cell>
          <cell r="K1169" t="str">
            <v>CORPORATE</v>
          </cell>
          <cell r="L1169" t="str">
            <v>CORPORATE</v>
          </cell>
        </row>
        <row r="1170">
          <cell r="A1170" t="str">
            <v>XB6</v>
          </cell>
          <cell r="B1170" t="str">
            <v>XB6-10-A-AZ-03O-050</v>
          </cell>
          <cell r="C1170">
            <v>1811</v>
          </cell>
          <cell r="D1170">
            <v>6223</v>
          </cell>
          <cell r="F1170" t="str">
            <v>Brockman LF, IL</v>
          </cell>
          <cell r="G1170" t="str">
            <v>BU-901</v>
          </cell>
          <cell r="H1170" t="str">
            <v>CORPORATE LANDFILLS</v>
          </cell>
          <cell r="I1170" t="str">
            <v>CORP LF</v>
          </cell>
          <cell r="J1170" t="str">
            <v>CORPORATE LANDFILL DISTRICT</v>
          </cell>
          <cell r="K1170" t="str">
            <v>CORPORATE</v>
          </cell>
          <cell r="L1170" t="str">
            <v>CORPORATE</v>
          </cell>
        </row>
        <row r="1171">
          <cell r="A1171" t="str">
            <v>XB7</v>
          </cell>
          <cell r="B1171" t="str">
            <v>XB7-10-A-AZ-03O-050</v>
          </cell>
          <cell r="C1171">
            <v>1812</v>
          </cell>
          <cell r="D1171">
            <v>6224</v>
          </cell>
          <cell r="F1171" t="str">
            <v>Burlington Environmental Mgmt</v>
          </cell>
          <cell r="G1171" t="str">
            <v>BU-901</v>
          </cell>
          <cell r="H1171" t="str">
            <v>CORPORATE LANDFILLS</v>
          </cell>
          <cell r="I1171" t="str">
            <v>CORP LF</v>
          </cell>
          <cell r="J1171" t="str">
            <v>CORPORATE LANDFILL DISTRICT</v>
          </cell>
          <cell r="K1171" t="str">
            <v>CORPORATE</v>
          </cell>
          <cell r="L1171" t="str">
            <v>CORPORATE</v>
          </cell>
        </row>
        <row r="1172">
          <cell r="A1172" t="str">
            <v>XB8</v>
          </cell>
          <cell r="B1172" t="str">
            <v>XB8-10-A-AZ-03O-050</v>
          </cell>
          <cell r="C1172">
            <v>1813</v>
          </cell>
          <cell r="D1172">
            <v>6225</v>
          </cell>
          <cell r="F1172" t="str">
            <v>Bush Valley (Harris) LF, PA</v>
          </cell>
          <cell r="G1172" t="str">
            <v>BU-901</v>
          </cell>
          <cell r="H1172" t="str">
            <v>CORPORATE LANDFILLS</v>
          </cell>
          <cell r="I1172" t="str">
            <v>CORP LF</v>
          </cell>
          <cell r="J1172" t="str">
            <v>CORPORATE LANDFILL DISTRICT</v>
          </cell>
          <cell r="K1172" t="str">
            <v>CORPORATE</v>
          </cell>
          <cell r="L1172" t="str">
            <v>CORPORATE</v>
          </cell>
        </row>
        <row r="1173">
          <cell r="A1173" t="str">
            <v>XB9</v>
          </cell>
          <cell r="B1173" t="str">
            <v>XB9-10-A-AZ-03O-050</v>
          </cell>
          <cell r="C1173">
            <v>1814</v>
          </cell>
          <cell r="D1173">
            <v>6226</v>
          </cell>
          <cell r="F1173" t="str">
            <v>Butler Tunnel Site, PA</v>
          </cell>
          <cell r="G1173" t="str">
            <v>BU-901</v>
          </cell>
          <cell r="H1173" t="str">
            <v>CORPORATE LANDFILLS</v>
          </cell>
          <cell r="I1173" t="str">
            <v>CORP LF</v>
          </cell>
          <cell r="J1173" t="str">
            <v>CORPORATE LANDFILL DISTRICT</v>
          </cell>
          <cell r="K1173" t="str">
            <v>CORPORATE</v>
          </cell>
          <cell r="L1173" t="str">
            <v>CORPORATE</v>
          </cell>
        </row>
        <row r="1174">
          <cell r="A1174" t="str">
            <v>XC0</v>
          </cell>
          <cell r="B1174" t="str">
            <v>XC0-10-A-AZ-03O-050</v>
          </cell>
          <cell r="C1174">
            <v>1815</v>
          </cell>
          <cell r="D1174">
            <v>6227</v>
          </cell>
          <cell r="F1174" t="str">
            <v>Caldwell Trucking Co., NJ</v>
          </cell>
          <cell r="G1174" t="str">
            <v>BU-901</v>
          </cell>
          <cell r="H1174" t="str">
            <v>CORPORATE LANDFILLS</v>
          </cell>
          <cell r="I1174" t="str">
            <v>CORP LF</v>
          </cell>
          <cell r="J1174" t="str">
            <v>CORPORATE LANDFILL DISTRICT</v>
          </cell>
          <cell r="K1174" t="str">
            <v>CORPORATE</v>
          </cell>
          <cell r="L1174" t="str">
            <v>CORPORATE</v>
          </cell>
        </row>
        <row r="1175">
          <cell r="A1175" t="str">
            <v>XC1</v>
          </cell>
          <cell r="B1175" t="str">
            <v>XC1-10-A-AZ-03O-050</v>
          </cell>
          <cell r="C1175">
            <v>1816</v>
          </cell>
          <cell r="D1175">
            <v>6228</v>
          </cell>
          <cell r="F1175" t="str">
            <v>Camp Perry LF, OH</v>
          </cell>
          <cell r="G1175" t="str">
            <v>BU-901</v>
          </cell>
          <cell r="H1175" t="str">
            <v>CORPORATE LANDFILLS</v>
          </cell>
          <cell r="I1175" t="str">
            <v>CORP LF</v>
          </cell>
          <cell r="J1175" t="str">
            <v>CORPORATE LANDFILL DISTRICT</v>
          </cell>
          <cell r="K1175" t="str">
            <v>CORPORATE</v>
          </cell>
          <cell r="L1175" t="str">
            <v>CORPORATE</v>
          </cell>
        </row>
        <row r="1176">
          <cell r="A1176" t="str">
            <v>XC2</v>
          </cell>
          <cell r="B1176" t="str">
            <v>XC2-10-A-AZ-03O-050</v>
          </cell>
          <cell r="C1176">
            <v>1817</v>
          </cell>
          <cell r="D1176">
            <v>6229</v>
          </cell>
          <cell r="F1176" t="str">
            <v>Casmalia Disposal Site, CA</v>
          </cell>
          <cell r="G1176" t="str">
            <v>BU-901</v>
          </cell>
          <cell r="H1176" t="str">
            <v>CORPORATE LANDFILLS</v>
          </cell>
          <cell r="I1176" t="str">
            <v>CORP LF</v>
          </cell>
          <cell r="J1176" t="str">
            <v>CORPORATE LANDFILL DISTRICT</v>
          </cell>
          <cell r="K1176" t="str">
            <v>CORPORATE</v>
          </cell>
          <cell r="L1176" t="str">
            <v>CORPORATE</v>
          </cell>
        </row>
        <row r="1177">
          <cell r="A1177" t="str">
            <v>XC3</v>
          </cell>
          <cell r="B1177" t="str">
            <v>XC3-10-A-AZ-03O-050</v>
          </cell>
          <cell r="C1177">
            <v>1818</v>
          </cell>
          <cell r="D1177">
            <v>6230</v>
          </cell>
          <cell r="F1177" t="str">
            <v>Chemical Control Site, NJ</v>
          </cell>
          <cell r="G1177" t="str">
            <v>BU-901</v>
          </cell>
          <cell r="H1177" t="str">
            <v>CORPORATE LANDFILLS</v>
          </cell>
          <cell r="I1177" t="str">
            <v>CORP LF</v>
          </cell>
          <cell r="J1177" t="str">
            <v>CORPORATE LANDFILL DISTRICT</v>
          </cell>
          <cell r="K1177" t="str">
            <v>CORPORATE</v>
          </cell>
          <cell r="L1177" t="str">
            <v>CORPORATE</v>
          </cell>
        </row>
        <row r="1178">
          <cell r="A1178" t="str">
            <v>XC4</v>
          </cell>
          <cell r="B1178" t="str">
            <v>XC4-10-A-AZ-03O-050</v>
          </cell>
          <cell r="C1178">
            <v>1819</v>
          </cell>
          <cell r="D1178">
            <v>6231</v>
          </cell>
          <cell r="F1178" t="str">
            <v>Cinnaminson,NJ</v>
          </cell>
          <cell r="G1178" t="str">
            <v>BU-901</v>
          </cell>
          <cell r="H1178" t="str">
            <v>CORPORATE LANDFILLS</v>
          </cell>
          <cell r="I1178" t="str">
            <v>CORP LF</v>
          </cell>
          <cell r="J1178" t="str">
            <v>CORPORATE LANDFILL DISTRICT</v>
          </cell>
          <cell r="K1178" t="str">
            <v>CORPORATE</v>
          </cell>
          <cell r="L1178" t="str">
            <v>CORPORATE</v>
          </cell>
        </row>
        <row r="1179">
          <cell r="A1179" t="str">
            <v>XC5</v>
          </cell>
          <cell r="B1179" t="str">
            <v>XC5-10-A-AZ-03O-050</v>
          </cell>
          <cell r="C1179">
            <v>1820</v>
          </cell>
          <cell r="D1179">
            <v>6232</v>
          </cell>
          <cell r="F1179" t="str">
            <v>Cleve Reber, LA</v>
          </cell>
          <cell r="G1179" t="str">
            <v>BU-901</v>
          </cell>
          <cell r="H1179" t="str">
            <v>CORPORATE LANDFILLS</v>
          </cell>
          <cell r="I1179" t="str">
            <v>CORP LF</v>
          </cell>
          <cell r="J1179" t="str">
            <v>CORPORATE LANDFILL DISTRICT</v>
          </cell>
          <cell r="K1179" t="str">
            <v>CORPORATE</v>
          </cell>
          <cell r="L1179" t="str">
            <v>CORPORATE</v>
          </cell>
        </row>
        <row r="1180">
          <cell r="A1180" t="str">
            <v>XC6</v>
          </cell>
          <cell r="B1180" t="str">
            <v>XC6-10-A-AZ-03O-050</v>
          </cell>
          <cell r="C1180">
            <v>1821</v>
          </cell>
          <cell r="D1180">
            <v>6233</v>
          </cell>
          <cell r="F1180" t="str">
            <v>Coakley Landfill, NH</v>
          </cell>
          <cell r="G1180" t="str">
            <v>BU-901</v>
          </cell>
          <cell r="H1180" t="str">
            <v>CORPORATE LANDFILLS</v>
          </cell>
          <cell r="I1180" t="str">
            <v>CORP LF</v>
          </cell>
          <cell r="J1180" t="str">
            <v>CORPORATE LANDFILL DISTRICT</v>
          </cell>
          <cell r="K1180" t="str">
            <v>CORPORATE</v>
          </cell>
          <cell r="L1180" t="str">
            <v>CORPORATE</v>
          </cell>
        </row>
        <row r="1181">
          <cell r="A1181" t="str">
            <v>XC7</v>
          </cell>
          <cell r="B1181" t="str">
            <v>XC7-10-A-AZ-03O-050</v>
          </cell>
          <cell r="C1181">
            <v>1822</v>
          </cell>
          <cell r="D1181">
            <v>6234</v>
          </cell>
          <cell r="F1181" t="str">
            <v>Combe Fill North LF, NJ</v>
          </cell>
          <cell r="G1181" t="str">
            <v>BU-901</v>
          </cell>
          <cell r="H1181" t="str">
            <v>CORPORATE LANDFILLS</v>
          </cell>
          <cell r="I1181" t="str">
            <v>CORP LF</v>
          </cell>
          <cell r="J1181" t="str">
            <v>CORPORATE LANDFILL DISTRICT</v>
          </cell>
          <cell r="K1181" t="str">
            <v>CORPORATE</v>
          </cell>
          <cell r="L1181" t="str">
            <v>CORPORATE</v>
          </cell>
        </row>
        <row r="1182">
          <cell r="A1182" t="str">
            <v>XC8</v>
          </cell>
          <cell r="B1182" t="str">
            <v>XC8-10-A-AZ-03O-050</v>
          </cell>
          <cell r="C1182">
            <v>1823</v>
          </cell>
          <cell r="D1182">
            <v>6235</v>
          </cell>
          <cell r="F1182" t="str">
            <v>Combe Fill South LF, NJ</v>
          </cell>
          <cell r="G1182" t="str">
            <v>BU-901</v>
          </cell>
          <cell r="H1182" t="str">
            <v>CORPORATE LANDFILLS</v>
          </cell>
          <cell r="I1182" t="str">
            <v>CORP LF</v>
          </cell>
          <cell r="J1182" t="str">
            <v>CORPORATE LANDFILL DISTRICT</v>
          </cell>
          <cell r="K1182" t="str">
            <v>CORPORATE</v>
          </cell>
          <cell r="L1182" t="str">
            <v>CORPORATE</v>
          </cell>
        </row>
        <row r="1183">
          <cell r="A1183" t="str">
            <v>XC9</v>
          </cell>
          <cell r="B1183" t="str">
            <v>XC9-10-A-AZ-03O-050</v>
          </cell>
          <cell r="C1183">
            <v>1824</v>
          </cell>
          <cell r="D1183">
            <v>6236</v>
          </cell>
          <cell r="F1183" t="str">
            <v>Combustion INC. LA</v>
          </cell>
          <cell r="G1183" t="str">
            <v>BU-901</v>
          </cell>
          <cell r="H1183" t="str">
            <v>CORPORATE LANDFILLS</v>
          </cell>
          <cell r="I1183" t="str">
            <v>CORP LF</v>
          </cell>
          <cell r="J1183" t="str">
            <v>CORPORATE LANDFILL DISTRICT</v>
          </cell>
          <cell r="K1183" t="str">
            <v>CORPORATE</v>
          </cell>
          <cell r="L1183" t="str">
            <v>CORPORATE</v>
          </cell>
        </row>
        <row r="1184">
          <cell r="A1184" t="str">
            <v>XD0</v>
          </cell>
          <cell r="B1184" t="str">
            <v>XD0-10-A-AZ-03O-050</v>
          </cell>
          <cell r="C1184">
            <v>1825</v>
          </cell>
          <cell r="D1184">
            <v>6237</v>
          </cell>
          <cell r="F1184" t="str">
            <v>Compass Industries LF, OK</v>
          </cell>
          <cell r="G1184" t="str">
            <v>BU-901</v>
          </cell>
          <cell r="H1184" t="str">
            <v>CORPORATE LANDFILLS</v>
          </cell>
          <cell r="I1184" t="str">
            <v>CORP LF</v>
          </cell>
          <cell r="J1184" t="str">
            <v>CORPORATE LANDFILL DISTRICT</v>
          </cell>
          <cell r="K1184" t="str">
            <v>CORPORATE</v>
          </cell>
          <cell r="L1184" t="str">
            <v>CORPORATE</v>
          </cell>
        </row>
        <row r="1185">
          <cell r="A1185" t="str">
            <v>XD1</v>
          </cell>
          <cell r="B1185" t="str">
            <v>XD1-10-A-AZ-03O-050</v>
          </cell>
          <cell r="C1185">
            <v>1826</v>
          </cell>
          <cell r="D1185">
            <v>6238</v>
          </cell>
          <cell r="F1185" t="str">
            <v>Conservation Chemical, IN</v>
          </cell>
          <cell r="G1185" t="str">
            <v>BU-901</v>
          </cell>
          <cell r="H1185" t="str">
            <v>CORPORATE LANDFILLS</v>
          </cell>
          <cell r="I1185" t="str">
            <v>CORP LF</v>
          </cell>
          <cell r="J1185" t="str">
            <v>CORPORATE LANDFILL DISTRICT</v>
          </cell>
          <cell r="K1185" t="str">
            <v>CORPORATE</v>
          </cell>
          <cell r="L1185" t="str">
            <v>CORPORATE</v>
          </cell>
        </row>
        <row r="1186">
          <cell r="A1186" t="str">
            <v>XD2</v>
          </cell>
          <cell r="B1186" t="str">
            <v>XD2-10-A-AZ-03O-050</v>
          </cell>
          <cell r="C1186">
            <v>1827</v>
          </cell>
          <cell r="D1186">
            <v>6239</v>
          </cell>
          <cell r="F1186" t="str">
            <v>County Line LF, OH</v>
          </cell>
          <cell r="G1186" t="str">
            <v>BU-901</v>
          </cell>
          <cell r="H1186" t="str">
            <v>CORPORATE LANDFILLS</v>
          </cell>
          <cell r="I1186" t="str">
            <v>CORP LF</v>
          </cell>
          <cell r="J1186" t="str">
            <v>CORPORATE LANDFILL DISTRICT</v>
          </cell>
          <cell r="K1186" t="str">
            <v>CORPORATE</v>
          </cell>
          <cell r="L1186" t="str">
            <v>CORPORATE</v>
          </cell>
        </row>
        <row r="1187">
          <cell r="A1187" t="str">
            <v>XD3</v>
          </cell>
          <cell r="B1187" t="str">
            <v>XD3-10-A-AZ-03O-050</v>
          </cell>
          <cell r="C1187">
            <v>1828</v>
          </cell>
          <cell r="D1187">
            <v>6240</v>
          </cell>
          <cell r="F1187" t="str">
            <v>Crescent Acres Tort, LA</v>
          </cell>
          <cell r="G1187" t="str">
            <v>BU-901</v>
          </cell>
          <cell r="H1187" t="str">
            <v>CORPORATE LANDFILLS</v>
          </cell>
          <cell r="I1187" t="str">
            <v>CORP LF</v>
          </cell>
          <cell r="J1187" t="str">
            <v>CORPORATE LANDFILL DISTRICT</v>
          </cell>
          <cell r="K1187" t="str">
            <v>CORPORATE</v>
          </cell>
          <cell r="L1187" t="str">
            <v>CORPORATE</v>
          </cell>
        </row>
        <row r="1188">
          <cell r="A1188" t="str">
            <v>XD4</v>
          </cell>
          <cell r="B1188" t="str">
            <v>XD4-10-A-AZ-03O-050</v>
          </cell>
          <cell r="C1188">
            <v>1829</v>
          </cell>
          <cell r="D1188">
            <v>6241</v>
          </cell>
          <cell r="F1188" t="str">
            <v>Davis Liquid Landfill, RI</v>
          </cell>
          <cell r="G1188" t="str">
            <v>BU-901</v>
          </cell>
          <cell r="H1188" t="str">
            <v>CORPORATE LANDFILLS</v>
          </cell>
          <cell r="I1188" t="str">
            <v>CORP LF</v>
          </cell>
          <cell r="J1188" t="str">
            <v>CORPORATE LANDFILL DISTRICT</v>
          </cell>
          <cell r="K1188" t="str">
            <v>CORPORATE</v>
          </cell>
          <cell r="L1188" t="str">
            <v>CORPORATE</v>
          </cell>
        </row>
        <row r="1189">
          <cell r="A1189" t="str">
            <v>XD5</v>
          </cell>
          <cell r="B1189" t="str">
            <v>XD5-10-A-AZ-03O-050</v>
          </cell>
          <cell r="C1189">
            <v>1830</v>
          </cell>
          <cell r="D1189">
            <v>6242</v>
          </cell>
          <cell r="F1189" t="str">
            <v>Doepke Holliday LF, MO</v>
          </cell>
          <cell r="G1189" t="str">
            <v>BU-901</v>
          </cell>
          <cell r="H1189" t="str">
            <v>CORPORATE LANDFILLS</v>
          </cell>
          <cell r="I1189" t="str">
            <v>CORP LF</v>
          </cell>
          <cell r="J1189" t="str">
            <v>CORPORATE LANDFILL DISTRICT</v>
          </cell>
          <cell r="K1189" t="str">
            <v>CORPORATE</v>
          </cell>
          <cell r="L1189" t="str">
            <v>CORPORATE</v>
          </cell>
        </row>
        <row r="1190">
          <cell r="A1190" t="str">
            <v>XD6</v>
          </cell>
          <cell r="B1190" t="str">
            <v>XD6-10-A-AZ-03O-050</v>
          </cell>
          <cell r="C1190">
            <v>1831</v>
          </cell>
          <cell r="D1190">
            <v>6243</v>
          </cell>
          <cell r="F1190" t="str">
            <v>Double Eagle Refinery, OK</v>
          </cell>
          <cell r="G1190" t="str">
            <v>BU-901</v>
          </cell>
          <cell r="H1190" t="str">
            <v>CORPORATE LANDFILLS</v>
          </cell>
          <cell r="I1190" t="str">
            <v>CORP LF</v>
          </cell>
          <cell r="J1190" t="str">
            <v>CORPORATE LANDFILL DISTRICT</v>
          </cell>
          <cell r="K1190" t="str">
            <v>CORPORATE</v>
          </cell>
          <cell r="L1190" t="str">
            <v>CORPORATE</v>
          </cell>
        </row>
        <row r="1191">
          <cell r="A1191" t="str">
            <v>XD7</v>
          </cell>
          <cell r="B1191" t="str">
            <v>XD7-10-A-AZ-03O-050</v>
          </cell>
          <cell r="C1191">
            <v>1832</v>
          </cell>
          <cell r="D1191">
            <v>6244</v>
          </cell>
          <cell r="F1191" t="str">
            <v>Dover Municipal LF, NH</v>
          </cell>
          <cell r="G1191" t="str">
            <v>BU-901</v>
          </cell>
          <cell r="H1191" t="str">
            <v>CORPORATE LANDFILLS</v>
          </cell>
          <cell r="I1191" t="str">
            <v>CORP LF</v>
          </cell>
          <cell r="J1191" t="str">
            <v>CORPORATE LANDFILL DISTRICT</v>
          </cell>
          <cell r="K1191" t="str">
            <v>CORPORATE</v>
          </cell>
          <cell r="L1191" t="str">
            <v>CORPORATE</v>
          </cell>
        </row>
        <row r="1192">
          <cell r="A1192" t="str">
            <v>XD8</v>
          </cell>
          <cell r="B1192" t="str">
            <v>XD8-10-A-AZ-03O-050</v>
          </cell>
          <cell r="C1192">
            <v>1833</v>
          </cell>
          <cell r="D1192">
            <v>6245</v>
          </cell>
          <cell r="F1192" t="str">
            <v>DSI's Lee St. Facility, MS</v>
          </cell>
          <cell r="G1192" t="str">
            <v>BU-901</v>
          </cell>
          <cell r="H1192" t="str">
            <v>CORPORATE LANDFILLS</v>
          </cell>
          <cell r="I1192" t="str">
            <v>CORP LF</v>
          </cell>
          <cell r="J1192" t="str">
            <v>CORPORATE LANDFILL DISTRICT</v>
          </cell>
          <cell r="K1192" t="str">
            <v>CORPORATE</v>
          </cell>
          <cell r="L1192" t="str">
            <v>CORPORATE</v>
          </cell>
        </row>
        <row r="1193">
          <cell r="A1193" t="str">
            <v>XD9</v>
          </cell>
          <cell r="B1193" t="str">
            <v>XD9-10-A-AZ-03O-050</v>
          </cell>
          <cell r="C1193">
            <v>1834</v>
          </cell>
          <cell r="D1193">
            <v>6246</v>
          </cell>
          <cell r="F1193" t="str">
            <v>Dura LF, OH</v>
          </cell>
          <cell r="G1193" t="str">
            <v>BU-901</v>
          </cell>
          <cell r="H1193" t="str">
            <v>CORPORATE LANDFILLS</v>
          </cell>
          <cell r="I1193" t="str">
            <v>CORP LF</v>
          </cell>
          <cell r="J1193" t="str">
            <v>CORPORATE LANDFILL DISTRICT</v>
          </cell>
          <cell r="K1193" t="str">
            <v>CORPORATE</v>
          </cell>
          <cell r="L1193" t="str">
            <v>CORPORATE</v>
          </cell>
        </row>
        <row r="1194">
          <cell r="A1194" t="str">
            <v>XE1</v>
          </cell>
          <cell r="B1194" t="str">
            <v>XE1-10-A-AZ-03O-050</v>
          </cell>
          <cell r="C1194">
            <v>1835</v>
          </cell>
          <cell r="D1194">
            <v>6247</v>
          </cell>
          <cell r="F1194" t="str">
            <v>Eastern Chemical Specialties</v>
          </cell>
          <cell r="G1194" t="str">
            <v>BU-901</v>
          </cell>
          <cell r="H1194" t="str">
            <v>CORPORATE LANDFILLS</v>
          </cell>
          <cell r="I1194" t="str">
            <v>CORP LF</v>
          </cell>
          <cell r="J1194" t="str">
            <v>CORPORATE LANDFILL DISTRICT</v>
          </cell>
          <cell r="K1194" t="str">
            <v>CORPORATE</v>
          </cell>
          <cell r="L1194" t="str">
            <v>CORPORATE</v>
          </cell>
        </row>
        <row r="1195">
          <cell r="A1195" t="str">
            <v>XE2</v>
          </cell>
          <cell r="B1195" t="str">
            <v>XE2-10-A-AZ-03O-050</v>
          </cell>
          <cell r="C1195">
            <v>1836</v>
          </cell>
          <cell r="D1195">
            <v>6248</v>
          </cell>
          <cell r="F1195" t="str">
            <v>Elgin Salvage, IL</v>
          </cell>
          <cell r="G1195" t="str">
            <v>BU-901</v>
          </cell>
          <cell r="H1195" t="str">
            <v>CORPORATE LANDFILLS</v>
          </cell>
          <cell r="I1195" t="str">
            <v>CORP LF</v>
          </cell>
          <cell r="J1195" t="str">
            <v>CORPORATE LANDFILL DISTRICT</v>
          </cell>
          <cell r="K1195" t="str">
            <v>CORPORATE</v>
          </cell>
          <cell r="L1195" t="str">
            <v>CORPORATE</v>
          </cell>
        </row>
        <row r="1196">
          <cell r="A1196" t="str">
            <v>XE3</v>
          </cell>
          <cell r="B1196" t="str">
            <v>XE3-10-A-AZ-03O-050</v>
          </cell>
          <cell r="C1196">
            <v>1837</v>
          </cell>
          <cell r="D1196">
            <v>6249</v>
          </cell>
          <cell r="F1196" t="str">
            <v>Forrest Waste LF, MI</v>
          </cell>
          <cell r="G1196" t="str">
            <v>BU-901</v>
          </cell>
          <cell r="H1196" t="str">
            <v>CORPORATE LANDFILLS</v>
          </cell>
          <cell r="I1196" t="str">
            <v>CORP LF</v>
          </cell>
          <cell r="J1196" t="str">
            <v>CORPORATE LANDFILL DISTRICT</v>
          </cell>
          <cell r="K1196" t="str">
            <v>CORPORATE</v>
          </cell>
          <cell r="L1196" t="str">
            <v>CORPORATE</v>
          </cell>
        </row>
        <row r="1197">
          <cell r="A1197" t="str">
            <v>XE4</v>
          </cell>
          <cell r="B1197" t="str">
            <v>XE4-10-A-AZ-03O-050</v>
          </cell>
          <cell r="C1197">
            <v>1838</v>
          </cell>
          <cell r="D1197">
            <v>6250</v>
          </cell>
          <cell r="F1197" t="str">
            <v>Four County LF, IN</v>
          </cell>
          <cell r="G1197" t="str">
            <v>BU-901</v>
          </cell>
          <cell r="H1197" t="str">
            <v>CORPORATE LANDFILLS</v>
          </cell>
          <cell r="I1197" t="str">
            <v>CORP LF</v>
          </cell>
          <cell r="J1197" t="str">
            <v>CORPORATE LANDFILL DISTRICT</v>
          </cell>
          <cell r="K1197" t="str">
            <v>CORPORATE</v>
          </cell>
          <cell r="L1197" t="str">
            <v>CORPORATE</v>
          </cell>
        </row>
        <row r="1198">
          <cell r="A1198" t="str">
            <v>XE5</v>
          </cell>
          <cell r="B1198" t="str">
            <v>XE5-10-A-AZ-03O-050</v>
          </cell>
          <cell r="C1198">
            <v>1839</v>
          </cell>
          <cell r="D1198">
            <v>6251</v>
          </cell>
          <cell r="F1198" t="str">
            <v>Fournier Lagoon/Gemme Property</v>
          </cell>
          <cell r="G1198" t="str">
            <v>BU-901</v>
          </cell>
          <cell r="H1198" t="str">
            <v>CORPORATE LANDFILLS</v>
          </cell>
          <cell r="I1198" t="str">
            <v>CORP LF</v>
          </cell>
          <cell r="J1198" t="str">
            <v>CORPORATE LANDFILL DISTRICT</v>
          </cell>
          <cell r="K1198" t="str">
            <v>CORPORATE</v>
          </cell>
          <cell r="L1198" t="str">
            <v>CORPORATE</v>
          </cell>
        </row>
        <row r="1199">
          <cell r="A1199" t="str">
            <v>XE7</v>
          </cell>
          <cell r="B1199" t="str">
            <v>XE7-10-A-AZ-03O-050</v>
          </cell>
          <cell r="C1199">
            <v>1840</v>
          </cell>
          <cell r="D1199">
            <v>6252</v>
          </cell>
          <cell r="F1199" t="str">
            <v>G &amp; H LF, MI</v>
          </cell>
          <cell r="G1199" t="str">
            <v>BU-901</v>
          </cell>
          <cell r="H1199" t="str">
            <v>CORPORATE LANDFILLS</v>
          </cell>
          <cell r="I1199" t="str">
            <v>CORP LF</v>
          </cell>
          <cell r="J1199" t="str">
            <v>CORPORATE LANDFILL DISTRICT</v>
          </cell>
          <cell r="K1199" t="str">
            <v>CORPORATE</v>
          </cell>
          <cell r="L1199" t="str">
            <v>CORPORATE</v>
          </cell>
        </row>
        <row r="1200">
          <cell r="A1200" t="str">
            <v>XE9</v>
          </cell>
          <cell r="B1200" t="str">
            <v>XE9-10-A-AZ-03O-050</v>
          </cell>
          <cell r="C1200">
            <v>1841</v>
          </cell>
          <cell r="D1200">
            <v>6253</v>
          </cell>
          <cell r="F1200" t="str">
            <v>Global LF, NJ</v>
          </cell>
          <cell r="G1200" t="str">
            <v>BU-901</v>
          </cell>
          <cell r="H1200" t="str">
            <v>CORPORATE LANDFILLS</v>
          </cell>
          <cell r="I1200" t="str">
            <v>CORP LF</v>
          </cell>
          <cell r="J1200" t="str">
            <v>CORPORATE LANDFILL DISTRICT</v>
          </cell>
          <cell r="K1200" t="str">
            <v>CORPORATE</v>
          </cell>
          <cell r="L1200" t="str">
            <v>CORPORATE</v>
          </cell>
        </row>
        <row r="1201">
          <cell r="A1201" t="str">
            <v>XF0</v>
          </cell>
          <cell r="B1201" t="str">
            <v>XF0-10-A-AZ-03O-050</v>
          </cell>
          <cell r="C1201">
            <v>1842</v>
          </cell>
          <cell r="D1201">
            <v>6254</v>
          </cell>
          <cell r="F1201" t="str">
            <v>Green River Disposal Site, KY</v>
          </cell>
          <cell r="G1201" t="str">
            <v>BU-901</v>
          </cell>
          <cell r="H1201" t="str">
            <v>CORPORATE LANDFILLS</v>
          </cell>
          <cell r="I1201" t="str">
            <v>CORP LF</v>
          </cell>
          <cell r="J1201" t="str">
            <v>CORPORATE LANDFILL DISTRICT</v>
          </cell>
          <cell r="K1201" t="str">
            <v>CORPORATE</v>
          </cell>
          <cell r="L1201" t="str">
            <v>CORPORATE</v>
          </cell>
        </row>
        <row r="1202">
          <cell r="A1202" t="str">
            <v>XF2</v>
          </cell>
          <cell r="B1202" t="str">
            <v>XF2-10-A-AZ-03O-050</v>
          </cell>
          <cell r="C1202">
            <v>1843</v>
          </cell>
          <cell r="D1202">
            <v>6255</v>
          </cell>
          <cell r="F1202" t="str">
            <v>Haverhill Municipal LF, MA</v>
          </cell>
          <cell r="G1202" t="str">
            <v>BU-901</v>
          </cell>
          <cell r="H1202" t="str">
            <v>CORPORATE LANDFILLS</v>
          </cell>
          <cell r="I1202" t="str">
            <v>CORP LF</v>
          </cell>
          <cell r="J1202" t="str">
            <v>CORPORATE LANDFILL DISTRICT</v>
          </cell>
          <cell r="K1202" t="str">
            <v>CORPORATE</v>
          </cell>
          <cell r="L1202" t="str">
            <v>CORPORATE</v>
          </cell>
        </row>
        <row r="1203">
          <cell r="A1203" t="str">
            <v>XF3</v>
          </cell>
          <cell r="B1203" t="str">
            <v>XF3-10-A-AZ-03O-050</v>
          </cell>
          <cell r="C1203">
            <v>1844</v>
          </cell>
          <cell r="D1203">
            <v>6256</v>
          </cell>
          <cell r="F1203" t="str">
            <v>Healthways Site, DE</v>
          </cell>
          <cell r="G1203" t="str">
            <v>BU-901</v>
          </cell>
          <cell r="H1203" t="str">
            <v>CORPORATE LANDFILLS</v>
          </cell>
          <cell r="I1203" t="str">
            <v>CORP LF</v>
          </cell>
          <cell r="J1203" t="str">
            <v>CORPORATE LANDFILL DISTRICT</v>
          </cell>
          <cell r="K1203" t="str">
            <v>CORPORATE</v>
          </cell>
          <cell r="L1203" t="str">
            <v>CORPORATE</v>
          </cell>
        </row>
        <row r="1204">
          <cell r="A1204" t="str">
            <v>XF4</v>
          </cell>
          <cell r="B1204" t="str">
            <v>XF4-10-A-AZ-03O-050</v>
          </cell>
          <cell r="C1204">
            <v>1845</v>
          </cell>
          <cell r="D1204">
            <v>6257</v>
          </cell>
          <cell r="F1204" t="str">
            <v>Helen Kramer Landfill</v>
          </cell>
          <cell r="G1204" t="str">
            <v>BU-901</v>
          </cell>
          <cell r="H1204" t="str">
            <v>CORPORATE LANDFILLS</v>
          </cell>
          <cell r="I1204" t="str">
            <v>CORP LF</v>
          </cell>
          <cell r="J1204" t="str">
            <v>CORPORATE LANDFILL DISTRICT</v>
          </cell>
          <cell r="K1204" t="str">
            <v>CORPORATE</v>
          </cell>
          <cell r="L1204" t="str">
            <v>CORPORATE</v>
          </cell>
        </row>
        <row r="1205">
          <cell r="A1205" t="str">
            <v>XF5</v>
          </cell>
          <cell r="B1205" t="str">
            <v>XF5-10-A-AZ-03O-050</v>
          </cell>
          <cell r="C1205">
            <v>1846</v>
          </cell>
          <cell r="D1205">
            <v>6258</v>
          </cell>
          <cell r="F1205" t="str">
            <v>Helen Kramer LF, NJ</v>
          </cell>
          <cell r="G1205" t="str">
            <v>BU-901</v>
          </cell>
          <cell r="H1205" t="str">
            <v>CORPORATE LANDFILLS</v>
          </cell>
          <cell r="I1205" t="str">
            <v>CORP LF</v>
          </cell>
          <cell r="J1205" t="str">
            <v>CORPORATE LANDFILL DISTRICT</v>
          </cell>
          <cell r="K1205" t="str">
            <v>CORPORATE</v>
          </cell>
          <cell r="L1205" t="str">
            <v>CORPORATE</v>
          </cell>
        </row>
        <row r="1206">
          <cell r="A1206" t="str">
            <v>XF7</v>
          </cell>
          <cell r="B1206" t="str">
            <v>XF7-10-A-AZ-03O-050</v>
          </cell>
          <cell r="C1206">
            <v>1847</v>
          </cell>
          <cell r="D1206">
            <v>6259</v>
          </cell>
          <cell r="F1206" t="str">
            <v>Shaffer (Iron Horse Park), MA</v>
          </cell>
          <cell r="G1206" t="str">
            <v>BU-901</v>
          </cell>
          <cell r="H1206" t="str">
            <v>CORPORATE LANDFILLS</v>
          </cell>
          <cell r="I1206" t="str">
            <v>CORP LF</v>
          </cell>
          <cell r="J1206" t="str">
            <v>CORPORATE LANDFILL DISTRICT</v>
          </cell>
          <cell r="K1206" t="str">
            <v>CORPORATE</v>
          </cell>
          <cell r="L1206" t="str">
            <v>CORPORATE</v>
          </cell>
        </row>
        <row r="1207">
          <cell r="A1207" t="str">
            <v>XF8</v>
          </cell>
          <cell r="B1207" t="str">
            <v>XF8-10-A-AZ-03O-050</v>
          </cell>
          <cell r="C1207">
            <v>1848</v>
          </cell>
          <cell r="D1207">
            <v>6260</v>
          </cell>
          <cell r="F1207" t="str">
            <v>Iron Works</v>
          </cell>
          <cell r="G1207" t="str">
            <v>BU-901</v>
          </cell>
          <cell r="H1207" t="str">
            <v>CORPORATE LANDFILLS</v>
          </cell>
          <cell r="I1207" t="str">
            <v>CORP LF</v>
          </cell>
          <cell r="J1207" t="str">
            <v>CORPORATE LANDFILL DISTRICT</v>
          </cell>
          <cell r="K1207" t="str">
            <v>CORPORATE</v>
          </cell>
          <cell r="L1207" t="str">
            <v>CORPORATE</v>
          </cell>
        </row>
        <row r="1208">
          <cell r="A1208" t="str">
            <v>XF9</v>
          </cell>
          <cell r="B1208" t="str">
            <v>XF9-10-A-AZ-03O-050</v>
          </cell>
          <cell r="C1208">
            <v>1849</v>
          </cell>
          <cell r="D1208">
            <v>6261</v>
          </cell>
          <cell r="F1208" t="str">
            <v>J.I.S. Ind. Service LF, NJ</v>
          </cell>
          <cell r="G1208" t="str">
            <v>BU-901</v>
          </cell>
          <cell r="H1208" t="str">
            <v>CORPORATE LANDFILLS</v>
          </cell>
          <cell r="I1208" t="str">
            <v>CORP LF</v>
          </cell>
          <cell r="J1208" t="str">
            <v>CORPORATE LANDFILL DISTRICT</v>
          </cell>
          <cell r="K1208" t="str">
            <v>CORPORATE</v>
          </cell>
          <cell r="L1208" t="str">
            <v>CORPORATE</v>
          </cell>
        </row>
        <row r="1209">
          <cell r="A1209" t="str">
            <v>XG0</v>
          </cell>
          <cell r="B1209" t="str">
            <v>XG0-10-A-AZ-03O-050</v>
          </cell>
          <cell r="C1209">
            <v>1850</v>
          </cell>
          <cell r="D1209">
            <v>6262</v>
          </cell>
          <cell r="F1209" t="str">
            <v>Jack's Creek (Sitkin), PA</v>
          </cell>
          <cell r="G1209" t="str">
            <v>BU-901</v>
          </cell>
          <cell r="H1209" t="str">
            <v>CORPORATE LANDFILLS</v>
          </cell>
          <cell r="I1209" t="str">
            <v>CORP LF</v>
          </cell>
          <cell r="J1209" t="str">
            <v>CORPORATE LANDFILL DISTRICT</v>
          </cell>
          <cell r="K1209" t="str">
            <v>CORPORATE</v>
          </cell>
          <cell r="L1209" t="str">
            <v>CORPORATE</v>
          </cell>
        </row>
        <row r="1210">
          <cell r="A1210" t="str">
            <v>XG1</v>
          </cell>
          <cell r="B1210" t="str">
            <v>XG1-10-A-AZ-03O-050</v>
          </cell>
          <cell r="C1210">
            <v>1851</v>
          </cell>
          <cell r="D1210">
            <v>6263</v>
          </cell>
          <cell r="F1210" t="str">
            <v>Johnstown LF, NY</v>
          </cell>
          <cell r="G1210" t="str">
            <v>BU-901</v>
          </cell>
          <cell r="H1210" t="str">
            <v>CORPORATE LANDFILLS</v>
          </cell>
          <cell r="I1210" t="str">
            <v>CORP LF</v>
          </cell>
          <cell r="J1210" t="str">
            <v>CORPORATE LANDFILL DISTRICT</v>
          </cell>
          <cell r="K1210" t="str">
            <v>CORPORATE</v>
          </cell>
          <cell r="L1210" t="str">
            <v>CORPORATE</v>
          </cell>
        </row>
        <row r="1211">
          <cell r="A1211" t="str">
            <v>XG2</v>
          </cell>
          <cell r="B1211" t="str">
            <v>XG2-10-A-AZ-03O-050</v>
          </cell>
          <cell r="C1211">
            <v>1852</v>
          </cell>
          <cell r="D1211">
            <v>6264</v>
          </cell>
          <cell r="F1211" t="str">
            <v>Juncos LF, PR</v>
          </cell>
          <cell r="G1211" t="str">
            <v>BU-901</v>
          </cell>
          <cell r="H1211" t="str">
            <v>CORPORATE LANDFILLS</v>
          </cell>
          <cell r="I1211" t="str">
            <v>CORP LF</v>
          </cell>
          <cell r="J1211" t="str">
            <v>CORPORATE LANDFILL DISTRICT</v>
          </cell>
          <cell r="K1211" t="str">
            <v>CORPORATE</v>
          </cell>
          <cell r="L1211" t="str">
            <v>CORPORATE</v>
          </cell>
        </row>
        <row r="1212">
          <cell r="A1212" t="str">
            <v>XG3</v>
          </cell>
          <cell r="B1212" t="str">
            <v>XG3-10-A-AZ-03O-050</v>
          </cell>
          <cell r="C1212">
            <v>1853</v>
          </cell>
          <cell r="D1212">
            <v>6265</v>
          </cell>
          <cell r="F1212" t="str">
            <v>Kane &amp; Lombard St. MD.</v>
          </cell>
          <cell r="G1212" t="str">
            <v>BU-901</v>
          </cell>
          <cell r="H1212" t="str">
            <v>CORPORATE LANDFILLS</v>
          </cell>
          <cell r="I1212" t="str">
            <v>CORP LF</v>
          </cell>
          <cell r="J1212" t="str">
            <v>CORPORATE LANDFILL DISTRICT</v>
          </cell>
          <cell r="K1212" t="str">
            <v>CORPORATE</v>
          </cell>
          <cell r="L1212" t="str">
            <v>CORPORATE</v>
          </cell>
        </row>
        <row r="1213">
          <cell r="A1213" t="str">
            <v>XG4</v>
          </cell>
          <cell r="B1213" t="str">
            <v>XG4-10-A-AZ-03O-050</v>
          </cell>
          <cell r="C1213">
            <v>1854</v>
          </cell>
          <cell r="D1213">
            <v>6266</v>
          </cell>
          <cell r="F1213" t="str">
            <v>Kent County LF (Houston LF),DE</v>
          </cell>
          <cell r="G1213" t="str">
            <v>BU-901</v>
          </cell>
          <cell r="H1213" t="str">
            <v>CORPORATE LANDFILLS</v>
          </cell>
          <cell r="I1213" t="str">
            <v>CORP LF</v>
          </cell>
          <cell r="J1213" t="str">
            <v>CORPORATE LANDFILL DISTRICT</v>
          </cell>
          <cell r="K1213" t="str">
            <v>CORPORATE</v>
          </cell>
          <cell r="L1213" t="str">
            <v>CORPORATE</v>
          </cell>
        </row>
        <row r="1214">
          <cell r="A1214" t="str">
            <v>XG5</v>
          </cell>
          <cell r="B1214" t="str">
            <v>XG5-10-A-AZ-03O-050</v>
          </cell>
          <cell r="C1214">
            <v>1855</v>
          </cell>
          <cell r="D1214">
            <v>6267</v>
          </cell>
          <cell r="F1214" t="str">
            <v>Kin-Buc LF (Transtech), NJ</v>
          </cell>
          <cell r="G1214" t="str">
            <v>BU-901</v>
          </cell>
          <cell r="H1214" t="str">
            <v>CORPORATE LANDFILLS</v>
          </cell>
          <cell r="I1214" t="str">
            <v>CORP LF</v>
          </cell>
          <cell r="J1214" t="str">
            <v>CORPORATE LANDFILL DISTRICT</v>
          </cell>
          <cell r="K1214" t="str">
            <v>CORPORATE</v>
          </cell>
          <cell r="L1214" t="str">
            <v>CORPORATE</v>
          </cell>
        </row>
        <row r="1215">
          <cell r="A1215" t="str">
            <v>XG6</v>
          </cell>
          <cell r="B1215" t="str">
            <v>XG6-10-A-AZ-03O-050</v>
          </cell>
          <cell r="C1215">
            <v>1856</v>
          </cell>
          <cell r="D1215">
            <v>6268</v>
          </cell>
          <cell r="F1215" t="str">
            <v>Kings Road Site, OH</v>
          </cell>
          <cell r="G1215" t="str">
            <v>BU-901</v>
          </cell>
          <cell r="H1215" t="str">
            <v>CORPORATE LANDFILLS</v>
          </cell>
          <cell r="I1215" t="str">
            <v>CORP LF</v>
          </cell>
          <cell r="J1215" t="str">
            <v>CORPORATE LANDFILL DISTRICT</v>
          </cell>
          <cell r="K1215" t="str">
            <v>CORPORATE</v>
          </cell>
          <cell r="L1215" t="str">
            <v>CORPORATE</v>
          </cell>
        </row>
        <row r="1216">
          <cell r="A1216" t="str">
            <v>XG7</v>
          </cell>
          <cell r="B1216" t="str">
            <v>XG7-10-A-AZ-03O-050</v>
          </cell>
          <cell r="C1216">
            <v>1857</v>
          </cell>
          <cell r="D1216">
            <v>6269</v>
          </cell>
          <cell r="F1216" t="str">
            <v>Krejci Dump Site, OH</v>
          </cell>
          <cell r="G1216" t="str">
            <v>BU-901</v>
          </cell>
          <cell r="H1216" t="str">
            <v>CORPORATE LANDFILLS</v>
          </cell>
          <cell r="I1216" t="str">
            <v>CORP LF</v>
          </cell>
          <cell r="J1216" t="str">
            <v>CORPORATE LANDFILL DISTRICT</v>
          </cell>
          <cell r="K1216" t="str">
            <v>CORPORATE</v>
          </cell>
          <cell r="L1216" t="str">
            <v>CORPORATE</v>
          </cell>
        </row>
        <row r="1217">
          <cell r="A1217" t="str">
            <v>XG8</v>
          </cell>
          <cell r="B1217" t="str">
            <v>XG8-10-A-AZ-03O-050</v>
          </cell>
          <cell r="C1217">
            <v>1858</v>
          </cell>
          <cell r="D1217">
            <v>6270</v>
          </cell>
          <cell r="F1217" t="str">
            <v>Landsburg Mine, WA</v>
          </cell>
          <cell r="G1217" t="str">
            <v>BU-901</v>
          </cell>
          <cell r="H1217" t="str">
            <v>CORPORATE LANDFILLS</v>
          </cell>
          <cell r="I1217" t="str">
            <v>CORP LF</v>
          </cell>
          <cell r="J1217" t="str">
            <v>CORPORATE LANDFILL DISTRICT</v>
          </cell>
          <cell r="K1217" t="str">
            <v>CORPORATE</v>
          </cell>
          <cell r="L1217" t="str">
            <v>CORPORATE</v>
          </cell>
        </row>
        <row r="1218">
          <cell r="A1218" t="str">
            <v>XG9</v>
          </cell>
          <cell r="B1218" t="str">
            <v>XG9-10-A-AZ-03O-050</v>
          </cell>
          <cell r="C1218">
            <v>1859</v>
          </cell>
          <cell r="D1218">
            <v>6271</v>
          </cell>
          <cell r="F1218" t="str">
            <v>Laskin Waste Oil, OH</v>
          </cell>
          <cell r="G1218" t="str">
            <v>BU-901</v>
          </cell>
          <cell r="H1218" t="str">
            <v>CORPORATE LANDFILLS</v>
          </cell>
          <cell r="I1218" t="str">
            <v>CORP LF</v>
          </cell>
          <cell r="J1218" t="str">
            <v>CORPORATE LANDFILL DISTRICT</v>
          </cell>
          <cell r="K1218" t="str">
            <v>CORPORATE</v>
          </cell>
          <cell r="L1218" t="str">
            <v>CORPORATE</v>
          </cell>
        </row>
        <row r="1219">
          <cell r="A1219" t="str">
            <v>XH0</v>
          </cell>
          <cell r="B1219" t="str">
            <v>XH0-10-A-AZ-03O-050</v>
          </cell>
          <cell r="C1219">
            <v>1860</v>
          </cell>
          <cell r="D1219">
            <v>6272</v>
          </cell>
          <cell r="F1219" t="str">
            <v>Lenz Oil, Il</v>
          </cell>
          <cell r="G1219" t="str">
            <v>BU-901</v>
          </cell>
          <cell r="H1219" t="str">
            <v>CORPORATE LANDFILLS</v>
          </cell>
          <cell r="I1219" t="str">
            <v>CORP LF</v>
          </cell>
          <cell r="J1219" t="str">
            <v>CORPORATE LANDFILL DISTRICT</v>
          </cell>
          <cell r="K1219" t="str">
            <v>CORPORATE</v>
          </cell>
          <cell r="L1219" t="str">
            <v>CORPORATE</v>
          </cell>
        </row>
        <row r="1220">
          <cell r="A1220" t="str">
            <v>XH1</v>
          </cell>
          <cell r="B1220" t="str">
            <v>XH1-10-A-AZ-03O-050</v>
          </cell>
          <cell r="C1220">
            <v>1861</v>
          </cell>
          <cell r="D1220">
            <v>6273</v>
          </cell>
          <cell r="F1220" t="str">
            <v>Livingston Tort, LA</v>
          </cell>
          <cell r="G1220" t="str">
            <v>BU-901</v>
          </cell>
          <cell r="H1220" t="str">
            <v>CORPORATE LANDFILLS</v>
          </cell>
          <cell r="I1220" t="str">
            <v>CORP LF</v>
          </cell>
          <cell r="J1220" t="str">
            <v>CORPORATE LANDFILL DISTRICT</v>
          </cell>
          <cell r="K1220" t="str">
            <v>CORPORATE</v>
          </cell>
          <cell r="L1220" t="str">
            <v>CORPORATE</v>
          </cell>
        </row>
        <row r="1221">
          <cell r="A1221" t="str">
            <v>XH2</v>
          </cell>
          <cell r="B1221" t="str">
            <v>XH2-10-A-AZ-03O-050</v>
          </cell>
          <cell r="C1221">
            <v>1862</v>
          </cell>
          <cell r="D1221">
            <v>6274</v>
          </cell>
          <cell r="F1221" t="str">
            <v>Lone Pine LF, NJ</v>
          </cell>
          <cell r="G1221" t="str">
            <v>BU-901</v>
          </cell>
          <cell r="H1221" t="str">
            <v>CORPORATE LANDFILLS</v>
          </cell>
          <cell r="I1221" t="str">
            <v>CORP LF</v>
          </cell>
          <cell r="J1221" t="str">
            <v>CORPORATE LANDFILL DISTRICT</v>
          </cell>
          <cell r="K1221" t="str">
            <v>CORPORATE</v>
          </cell>
          <cell r="L1221" t="str">
            <v>CORPORATE</v>
          </cell>
        </row>
        <row r="1222">
          <cell r="A1222" t="str">
            <v>XH3</v>
          </cell>
          <cell r="B1222" t="str">
            <v>XH3-10-A-AZ-03O-050</v>
          </cell>
          <cell r="C1222">
            <v>1863</v>
          </cell>
          <cell r="D1222">
            <v>6275</v>
          </cell>
          <cell r="F1222" t="str">
            <v>Maintech (Old Ferry Rd.), TX</v>
          </cell>
          <cell r="G1222" t="str">
            <v>BU-901</v>
          </cell>
          <cell r="H1222" t="str">
            <v>CORPORATE LANDFILLS</v>
          </cell>
          <cell r="I1222" t="str">
            <v>CORP LF</v>
          </cell>
          <cell r="J1222" t="str">
            <v>CORPORATE LANDFILL DISTRICT</v>
          </cell>
          <cell r="K1222" t="str">
            <v>CORPORATE</v>
          </cell>
          <cell r="L1222" t="str">
            <v>CORPORATE</v>
          </cell>
        </row>
        <row r="1223">
          <cell r="A1223" t="str">
            <v>XH4</v>
          </cell>
          <cell r="B1223" t="str">
            <v>XH4-10-A-AZ-03O-050</v>
          </cell>
          <cell r="C1223">
            <v>1864</v>
          </cell>
          <cell r="D1223">
            <v>6276</v>
          </cell>
          <cell r="F1223" t="str">
            <v>Marshall/Boulder, CO</v>
          </cell>
          <cell r="G1223" t="str">
            <v>BU-901</v>
          </cell>
          <cell r="H1223" t="str">
            <v>CORPORATE LANDFILLS</v>
          </cell>
          <cell r="I1223" t="str">
            <v>CORP LF</v>
          </cell>
          <cell r="J1223" t="str">
            <v>CORPORATE LANDFILL DISTRICT</v>
          </cell>
          <cell r="K1223" t="str">
            <v>CORPORATE</v>
          </cell>
          <cell r="L1223" t="str">
            <v>CORPORATE</v>
          </cell>
        </row>
        <row r="1224">
          <cell r="A1224" t="str">
            <v>XH5</v>
          </cell>
          <cell r="B1224" t="str">
            <v>XH5-10-A-AZ-03O-050</v>
          </cell>
          <cell r="C1224">
            <v>1865</v>
          </cell>
          <cell r="D1224">
            <v>6277</v>
          </cell>
          <cell r="F1224" t="str">
            <v>MCADOO, PA</v>
          </cell>
          <cell r="G1224" t="str">
            <v>BU-901</v>
          </cell>
          <cell r="H1224" t="str">
            <v>CORPORATE LANDFILLS</v>
          </cell>
          <cell r="I1224" t="str">
            <v>CORP LF</v>
          </cell>
          <cell r="J1224" t="str">
            <v>CORPORATE LANDFILL DISTRICT</v>
          </cell>
          <cell r="K1224" t="str">
            <v>CORPORATE</v>
          </cell>
          <cell r="L1224" t="str">
            <v>CORPORATE</v>
          </cell>
        </row>
        <row r="1225">
          <cell r="A1225" t="str">
            <v>XH6</v>
          </cell>
          <cell r="B1225" t="str">
            <v>XH6-10-A-AZ-03O-050</v>
          </cell>
          <cell r="C1225">
            <v>1866</v>
          </cell>
          <cell r="D1225">
            <v>6278</v>
          </cell>
          <cell r="F1225" t="str">
            <v>Metamora LF, MI</v>
          </cell>
          <cell r="G1225" t="str">
            <v>BU-901</v>
          </cell>
          <cell r="H1225" t="str">
            <v>CORPORATE LANDFILLS</v>
          </cell>
          <cell r="I1225" t="str">
            <v>CORP LF</v>
          </cell>
          <cell r="J1225" t="str">
            <v>CORPORATE LANDFILL DISTRICT</v>
          </cell>
          <cell r="K1225" t="str">
            <v>CORPORATE</v>
          </cell>
          <cell r="L1225" t="str">
            <v>CORPORATE</v>
          </cell>
        </row>
        <row r="1226">
          <cell r="A1226" t="str">
            <v>XH8</v>
          </cell>
          <cell r="B1226" t="str">
            <v>XH8-10-A-AZ-03O-050</v>
          </cell>
          <cell r="C1226">
            <v>1867</v>
          </cell>
          <cell r="D1226">
            <v>6279</v>
          </cell>
          <cell r="F1226" t="str">
            <v>Old Toth/ Hilltop LF, OH</v>
          </cell>
          <cell r="G1226" t="str">
            <v>BU-901</v>
          </cell>
          <cell r="H1226" t="str">
            <v>CORPORATE LANDFILLS</v>
          </cell>
          <cell r="I1226" t="str">
            <v>CORP LF</v>
          </cell>
          <cell r="J1226" t="str">
            <v>CORPORATE LANDFILL DISTRICT</v>
          </cell>
          <cell r="K1226" t="str">
            <v>CORPORATE</v>
          </cell>
          <cell r="L1226" t="str">
            <v>CORPORATE</v>
          </cell>
        </row>
        <row r="1227">
          <cell r="A1227" t="str">
            <v>XH9</v>
          </cell>
          <cell r="B1227" t="str">
            <v>XH9-10-A-AZ-03O-050</v>
          </cell>
          <cell r="C1227">
            <v>1868</v>
          </cell>
          <cell r="D1227">
            <v>6280</v>
          </cell>
          <cell r="F1227" t="str">
            <v>Peterson/Puritan, NJ</v>
          </cell>
          <cell r="G1227" t="str">
            <v>BU-901</v>
          </cell>
          <cell r="H1227" t="str">
            <v>CORPORATE LANDFILLS</v>
          </cell>
          <cell r="I1227" t="str">
            <v>CORP LF</v>
          </cell>
          <cell r="J1227" t="str">
            <v>CORPORATE LANDFILL DISTRICT</v>
          </cell>
          <cell r="K1227" t="str">
            <v>CORPORATE</v>
          </cell>
          <cell r="L1227" t="str">
            <v>CORPORATE</v>
          </cell>
        </row>
        <row r="1228">
          <cell r="A1228" t="str">
            <v>XI2</v>
          </cell>
          <cell r="B1228" t="str">
            <v>XI2-10-A-AZ-03O-050</v>
          </cell>
          <cell r="C1228">
            <v>1869</v>
          </cell>
          <cell r="D1228">
            <v>6281</v>
          </cell>
          <cell r="F1228" t="str">
            <v>Pitt County LF, NC</v>
          </cell>
          <cell r="G1228" t="str">
            <v>BU-901</v>
          </cell>
          <cell r="H1228" t="str">
            <v>CORPORATE LANDFILLS</v>
          </cell>
          <cell r="I1228" t="str">
            <v>CORP LF</v>
          </cell>
          <cell r="J1228" t="str">
            <v>CORPORATE LANDFILL DISTRICT</v>
          </cell>
          <cell r="K1228" t="str">
            <v>CORPORATE</v>
          </cell>
          <cell r="L1228" t="str">
            <v>CORPORATE</v>
          </cell>
        </row>
        <row r="1229">
          <cell r="A1229" t="str">
            <v>XI3</v>
          </cell>
          <cell r="B1229" t="str">
            <v>XI3-10-A-AZ-03O-050</v>
          </cell>
          <cell r="C1229">
            <v>1870</v>
          </cell>
          <cell r="D1229">
            <v>6282</v>
          </cell>
          <cell r="F1229" t="str">
            <v>PJP LF, NJ</v>
          </cell>
          <cell r="G1229" t="str">
            <v>BU-901</v>
          </cell>
          <cell r="H1229" t="str">
            <v>CORPORATE LANDFILLS</v>
          </cell>
          <cell r="I1229" t="str">
            <v>CORP LF</v>
          </cell>
          <cell r="J1229" t="str">
            <v>CORPORATE LANDFILL DISTRICT</v>
          </cell>
          <cell r="K1229" t="str">
            <v>CORPORATE</v>
          </cell>
          <cell r="L1229" t="str">
            <v>CORPORATE</v>
          </cell>
        </row>
        <row r="1230">
          <cell r="A1230" t="str">
            <v>XI4</v>
          </cell>
          <cell r="B1230" t="str">
            <v>XI4-10-A-AZ-03O-050</v>
          </cell>
          <cell r="C1230">
            <v>1871</v>
          </cell>
          <cell r="D1230">
            <v>6283</v>
          </cell>
          <cell r="F1230" t="str">
            <v>Pristine, OH</v>
          </cell>
          <cell r="G1230" t="str">
            <v>BU-901</v>
          </cell>
          <cell r="H1230" t="str">
            <v>CORPORATE LANDFILLS</v>
          </cell>
          <cell r="I1230" t="str">
            <v>CORP LF</v>
          </cell>
          <cell r="J1230" t="str">
            <v>CORPORATE LANDFILL DISTRICT</v>
          </cell>
          <cell r="K1230" t="str">
            <v>CORPORATE</v>
          </cell>
          <cell r="L1230" t="str">
            <v>CORPORATE</v>
          </cell>
        </row>
        <row r="1231">
          <cell r="A1231" t="str">
            <v>XI5</v>
          </cell>
          <cell r="B1231" t="str">
            <v>XI5-10-A-AZ-03O-050</v>
          </cell>
          <cell r="C1231">
            <v>1872</v>
          </cell>
          <cell r="D1231">
            <v>6284</v>
          </cell>
          <cell r="F1231" t="str">
            <v>Quanta Resoures, NJ</v>
          </cell>
          <cell r="G1231" t="str">
            <v>BU-901</v>
          </cell>
          <cell r="H1231" t="str">
            <v>CORPORATE LANDFILLS</v>
          </cell>
          <cell r="I1231" t="str">
            <v>CORP LF</v>
          </cell>
          <cell r="J1231" t="str">
            <v>CORPORATE LANDFILL DISTRICT</v>
          </cell>
          <cell r="K1231" t="str">
            <v>CORPORATE</v>
          </cell>
          <cell r="L1231" t="str">
            <v>CORPORATE</v>
          </cell>
        </row>
        <row r="1232">
          <cell r="A1232" t="str">
            <v>XI6</v>
          </cell>
          <cell r="B1232" t="str">
            <v>XI6-10-A-AZ-03O-050</v>
          </cell>
          <cell r="C1232">
            <v>1873</v>
          </cell>
          <cell r="D1232">
            <v>6285</v>
          </cell>
          <cell r="F1232" t="str">
            <v>Quincy Municipal LF, IL</v>
          </cell>
          <cell r="G1232" t="str">
            <v>BU-901</v>
          </cell>
          <cell r="H1232" t="str">
            <v>CORPORATE LANDFILLS</v>
          </cell>
          <cell r="I1232" t="str">
            <v>CORP LF</v>
          </cell>
          <cell r="J1232" t="str">
            <v>CORPORATE LANDFILL DISTRICT</v>
          </cell>
          <cell r="K1232" t="str">
            <v>CORPORATE</v>
          </cell>
          <cell r="L1232" t="str">
            <v>CORPORATE</v>
          </cell>
        </row>
        <row r="1233">
          <cell r="A1233" t="str">
            <v>XI7</v>
          </cell>
          <cell r="B1233" t="str">
            <v>XI7-10-A-AZ-03O-050</v>
          </cell>
          <cell r="C1233">
            <v>1874</v>
          </cell>
          <cell r="D1233">
            <v>6286</v>
          </cell>
          <cell r="F1233" t="str">
            <v>Ramp Industries Site, Co</v>
          </cell>
          <cell r="G1233" t="str">
            <v>BU-901</v>
          </cell>
          <cell r="H1233" t="str">
            <v>CORPORATE LANDFILLS</v>
          </cell>
          <cell r="I1233" t="str">
            <v>CORP LF</v>
          </cell>
          <cell r="J1233" t="str">
            <v>CORPORATE LANDFILL DISTRICT</v>
          </cell>
          <cell r="K1233" t="str">
            <v>CORPORATE</v>
          </cell>
          <cell r="L1233" t="str">
            <v>CORPORATE</v>
          </cell>
        </row>
        <row r="1234">
          <cell r="A1234" t="str">
            <v>XI9</v>
          </cell>
          <cell r="B1234" t="str">
            <v>XI9-10-A-AZ-03O-050</v>
          </cell>
          <cell r="C1234">
            <v>1875</v>
          </cell>
          <cell r="D1234">
            <v>6287</v>
          </cell>
          <cell r="F1234" t="str">
            <v>Refuse Hideaway LF, WI</v>
          </cell>
          <cell r="G1234" t="str">
            <v>BU-901</v>
          </cell>
          <cell r="H1234" t="str">
            <v>CORPORATE LANDFILLS</v>
          </cell>
          <cell r="I1234" t="str">
            <v>CORP LF</v>
          </cell>
          <cell r="J1234" t="str">
            <v>CORPORATE LANDFILL DISTRICT</v>
          </cell>
          <cell r="K1234" t="str">
            <v>CORPORATE</v>
          </cell>
          <cell r="L1234" t="str">
            <v>CORPORATE</v>
          </cell>
        </row>
        <row r="1235">
          <cell r="A1235" t="str">
            <v>XJ0</v>
          </cell>
          <cell r="B1235" t="str">
            <v>XJ0-10-A-AZ-03O-050</v>
          </cell>
          <cell r="C1235">
            <v>1876</v>
          </cell>
          <cell r="D1235">
            <v>6288</v>
          </cell>
          <cell r="F1235" t="str">
            <v>Rice Lake LF, WI</v>
          </cell>
          <cell r="G1235" t="str">
            <v>BU-901</v>
          </cell>
          <cell r="H1235" t="str">
            <v>CORPORATE LANDFILLS</v>
          </cell>
          <cell r="I1235" t="str">
            <v>CORP LF</v>
          </cell>
          <cell r="J1235" t="str">
            <v>CORPORATE LANDFILL DISTRICT</v>
          </cell>
          <cell r="K1235" t="str">
            <v>CORPORATE</v>
          </cell>
          <cell r="L1235" t="str">
            <v>CORPORATE</v>
          </cell>
        </row>
        <row r="1236">
          <cell r="A1236" t="str">
            <v>XJ1</v>
          </cell>
          <cell r="B1236" t="str">
            <v>XJ1-10-A-AZ-03O-050</v>
          </cell>
          <cell r="C1236">
            <v>1877</v>
          </cell>
          <cell r="D1236">
            <v>6289</v>
          </cell>
          <cell r="F1236" t="str">
            <v>River Road LF, PA</v>
          </cell>
          <cell r="G1236" t="str">
            <v>BU-901</v>
          </cell>
          <cell r="H1236" t="str">
            <v>CORPORATE LANDFILLS</v>
          </cell>
          <cell r="I1236" t="str">
            <v>CORP LF</v>
          </cell>
          <cell r="J1236" t="str">
            <v>CORPORATE LANDFILL DISTRICT</v>
          </cell>
          <cell r="K1236" t="str">
            <v>CORPORATE</v>
          </cell>
          <cell r="L1236" t="str">
            <v>CORPORATE</v>
          </cell>
        </row>
        <row r="1237">
          <cell r="A1237" t="str">
            <v>XJ4</v>
          </cell>
          <cell r="B1237" t="str">
            <v>XJ4-10-A-AZ-03O-050</v>
          </cell>
          <cell r="C1237">
            <v>1878</v>
          </cell>
          <cell r="D1237">
            <v>6290</v>
          </cell>
          <cell r="F1237" t="str">
            <v>San Gabriel Basin (Azusa), CA</v>
          </cell>
          <cell r="G1237" t="str">
            <v>BU-901</v>
          </cell>
          <cell r="H1237" t="str">
            <v>CORPORATE LANDFILLS</v>
          </cell>
          <cell r="I1237" t="str">
            <v>CORP LF</v>
          </cell>
          <cell r="J1237" t="str">
            <v>CORPORATE LANDFILL DISTRICT</v>
          </cell>
          <cell r="K1237" t="str">
            <v>CORPORATE</v>
          </cell>
          <cell r="L1237" t="str">
            <v>CORPORATE</v>
          </cell>
        </row>
        <row r="1238">
          <cell r="A1238" t="str">
            <v>XJ5</v>
          </cell>
          <cell r="B1238" t="str">
            <v>XJ5-10-A-AZ-03O-050</v>
          </cell>
          <cell r="C1238">
            <v>1879</v>
          </cell>
          <cell r="D1238">
            <v>6291</v>
          </cell>
          <cell r="F1238" t="str">
            <v>Sauget LF Sites, IL</v>
          </cell>
          <cell r="G1238" t="str">
            <v>BU-901</v>
          </cell>
          <cell r="H1238" t="str">
            <v>CORPORATE LANDFILLS</v>
          </cell>
          <cell r="I1238" t="str">
            <v>CORP LF</v>
          </cell>
          <cell r="J1238" t="str">
            <v>CORPORATE LANDFILL DISTRICT</v>
          </cell>
          <cell r="K1238" t="str">
            <v>CORPORATE</v>
          </cell>
          <cell r="L1238" t="str">
            <v>CORPORATE</v>
          </cell>
        </row>
        <row r="1239">
          <cell r="A1239" t="str">
            <v>XJ6</v>
          </cell>
          <cell r="B1239" t="str">
            <v>XJ6-10-A-AZ-03O-050</v>
          </cell>
          <cell r="C1239">
            <v>1880</v>
          </cell>
          <cell r="D1239">
            <v>6292</v>
          </cell>
          <cell r="F1239" t="str">
            <v>Sharkey LF, NJ</v>
          </cell>
          <cell r="G1239" t="str">
            <v>BU-901</v>
          </cell>
          <cell r="H1239" t="str">
            <v>CORPORATE LANDFILLS</v>
          </cell>
          <cell r="I1239" t="str">
            <v>CORP LF</v>
          </cell>
          <cell r="J1239" t="str">
            <v>CORPORATE LANDFILL DISTRICT</v>
          </cell>
          <cell r="K1239" t="str">
            <v>CORPORATE</v>
          </cell>
          <cell r="L1239" t="str">
            <v>CORPORATE</v>
          </cell>
        </row>
        <row r="1240">
          <cell r="A1240" t="str">
            <v>XJ7</v>
          </cell>
          <cell r="B1240" t="str">
            <v>XJ7-10-A-AZ-03O-050</v>
          </cell>
          <cell r="C1240">
            <v>1881</v>
          </cell>
          <cell r="D1240">
            <v>6293</v>
          </cell>
          <cell r="F1240" t="str">
            <v>Shelby County, TN</v>
          </cell>
          <cell r="G1240" t="str">
            <v>BU-901</v>
          </cell>
          <cell r="H1240" t="str">
            <v>CORPORATE LANDFILLS</v>
          </cell>
          <cell r="I1240" t="str">
            <v>CORP LF</v>
          </cell>
          <cell r="J1240" t="str">
            <v>CORPORATE LANDFILL DISTRICT</v>
          </cell>
          <cell r="K1240" t="str">
            <v>CORPORATE</v>
          </cell>
          <cell r="L1240" t="str">
            <v>CORPORATE</v>
          </cell>
        </row>
        <row r="1241">
          <cell r="A1241" t="str">
            <v>XJ8</v>
          </cell>
          <cell r="B1241" t="str">
            <v>XJ8-10-A-AZ-03O-050</v>
          </cell>
          <cell r="C1241">
            <v>1882</v>
          </cell>
          <cell r="D1241">
            <v>6294</v>
          </cell>
          <cell r="F1241" t="str">
            <v>Shockley/Beaco Rd.(Groce), SC</v>
          </cell>
          <cell r="G1241" t="str">
            <v>BU-901</v>
          </cell>
          <cell r="H1241" t="str">
            <v>CORPORATE LANDFILLS</v>
          </cell>
          <cell r="I1241" t="str">
            <v>CORP LF</v>
          </cell>
          <cell r="J1241" t="str">
            <v>CORPORATE LANDFILL DISTRICT</v>
          </cell>
          <cell r="K1241" t="str">
            <v>CORPORATE</v>
          </cell>
          <cell r="L1241" t="str">
            <v>CORPORATE</v>
          </cell>
        </row>
        <row r="1242">
          <cell r="A1242" t="str">
            <v>XJ9</v>
          </cell>
          <cell r="B1242" t="str">
            <v>XJ9-10-A-AZ-03O-050</v>
          </cell>
          <cell r="C1242">
            <v>1883</v>
          </cell>
          <cell r="D1242">
            <v>6295</v>
          </cell>
          <cell r="F1242" t="str">
            <v>Sinton Tort, TX Q9900.2467</v>
          </cell>
          <cell r="G1242" t="str">
            <v>BU-901</v>
          </cell>
          <cell r="H1242" t="str">
            <v>CORPORATE LANDFILLS</v>
          </cell>
          <cell r="I1242" t="str">
            <v>CORP LF</v>
          </cell>
          <cell r="J1242" t="str">
            <v>CORPORATE LANDFILL DISTRICT</v>
          </cell>
          <cell r="K1242" t="str">
            <v>CORPORATE</v>
          </cell>
          <cell r="L1242" t="str">
            <v>CORPORATE</v>
          </cell>
        </row>
        <row r="1243">
          <cell r="A1243" t="str">
            <v>XK1</v>
          </cell>
          <cell r="B1243" t="str">
            <v>XK1-10-A-AZ-03O-050</v>
          </cell>
          <cell r="C1243">
            <v>1884</v>
          </cell>
          <cell r="D1243">
            <v>6296</v>
          </cell>
          <cell r="F1243" t="str">
            <v>Sonics, TX</v>
          </cell>
          <cell r="G1243" t="str">
            <v>BU-901</v>
          </cell>
          <cell r="H1243" t="str">
            <v>CORPORATE LANDFILLS</v>
          </cell>
          <cell r="I1243" t="str">
            <v>CORP LF</v>
          </cell>
          <cell r="J1243" t="str">
            <v>CORPORATE LANDFILL DISTRICT</v>
          </cell>
          <cell r="K1243" t="str">
            <v>CORPORATE</v>
          </cell>
          <cell r="L1243" t="str">
            <v>CORPORATE</v>
          </cell>
        </row>
        <row r="1244">
          <cell r="A1244" t="str">
            <v>XK2</v>
          </cell>
          <cell r="B1244" t="str">
            <v>XK2-10-A-AZ-03O-050</v>
          </cell>
          <cell r="C1244">
            <v>1885</v>
          </cell>
          <cell r="D1244">
            <v>6297</v>
          </cell>
          <cell r="F1244" t="str">
            <v>Southeast Rockford Site, IL</v>
          </cell>
          <cell r="G1244" t="str">
            <v>BU-901</v>
          </cell>
          <cell r="H1244" t="str">
            <v>CORPORATE LANDFILLS</v>
          </cell>
          <cell r="I1244" t="str">
            <v>CORP LF</v>
          </cell>
          <cell r="J1244" t="str">
            <v>CORPORATE LANDFILL DISTRICT</v>
          </cell>
          <cell r="K1244" t="str">
            <v>CORPORATE</v>
          </cell>
          <cell r="L1244" t="str">
            <v>CORPORATE</v>
          </cell>
        </row>
        <row r="1245">
          <cell r="A1245" t="str">
            <v>XK3</v>
          </cell>
          <cell r="B1245" t="str">
            <v>XK3-10-A-AZ-03O-050</v>
          </cell>
          <cell r="C1245">
            <v>1886</v>
          </cell>
          <cell r="D1245">
            <v>6298</v>
          </cell>
          <cell r="F1245" t="str">
            <v>Southern Ocean LF, NJ</v>
          </cell>
          <cell r="G1245" t="str">
            <v>BU-901</v>
          </cell>
          <cell r="H1245" t="str">
            <v>CORPORATE LANDFILLS</v>
          </cell>
          <cell r="I1245" t="str">
            <v>CORP LF</v>
          </cell>
          <cell r="J1245" t="str">
            <v>CORPORATE LANDFILL DISTRICT</v>
          </cell>
          <cell r="K1245" t="str">
            <v>CORPORATE</v>
          </cell>
          <cell r="L1245" t="str">
            <v>CORPORATE</v>
          </cell>
        </row>
        <row r="1246">
          <cell r="A1246" t="str">
            <v>XK4</v>
          </cell>
          <cell r="B1246" t="str">
            <v>XK4-10-A-AZ-03O-050</v>
          </cell>
          <cell r="C1246">
            <v>1887</v>
          </cell>
          <cell r="D1246">
            <v>6299</v>
          </cell>
          <cell r="F1246" t="str">
            <v>Stickney/Tyler Ave LF, OH</v>
          </cell>
          <cell r="G1246" t="str">
            <v>BU-901</v>
          </cell>
          <cell r="H1246" t="str">
            <v>CORPORATE LANDFILLS</v>
          </cell>
          <cell r="I1246" t="str">
            <v>CORP LF</v>
          </cell>
          <cell r="J1246" t="str">
            <v>CORPORATE LANDFILL DISTRICT</v>
          </cell>
          <cell r="K1246" t="str">
            <v>CORPORATE</v>
          </cell>
          <cell r="L1246" t="str">
            <v>CORPORATE</v>
          </cell>
        </row>
        <row r="1247">
          <cell r="A1247" t="str">
            <v>XK5</v>
          </cell>
          <cell r="B1247" t="str">
            <v>XK5-10-A-AZ-03O-050</v>
          </cell>
          <cell r="C1247">
            <v>1888</v>
          </cell>
          <cell r="D1247">
            <v>6300</v>
          </cell>
          <cell r="F1247" t="str">
            <v>Summit National Site, OH</v>
          </cell>
          <cell r="G1247" t="str">
            <v>BU-901</v>
          </cell>
          <cell r="H1247" t="str">
            <v>CORPORATE LANDFILLS</v>
          </cell>
          <cell r="I1247" t="str">
            <v>CORP LF</v>
          </cell>
          <cell r="J1247" t="str">
            <v>CORPORATE LANDFILL DISTRICT</v>
          </cell>
          <cell r="K1247" t="str">
            <v>CORPORATE</v>
          </cell>
          <cell r="L1247" t="str">
            <v>CORPORATE</v>
          </cell>
        </row>
        <row r="1248">
          <cell r="A1248" t="str">
            <v>XK6</v>
          </cell>
          <cell r="B1248" t="str">
            <v>XK6-10-A-AZ-03O-050</v>
          </cell>
          <cell r="C1248">
            <v>1889</v>
          </cell>
          <cell r="D1248">
            <v>6301</v>
          </cell>
          <cell r="F1248" t="str">
            <v>Tabernacle Drum Site (USX), NJ</v>
          </cell>
          <cell r="G1248" t="str">
            <v>BU-901</v>
          </cell>
          <cell r="H1248" t="str">
            <v>CORPORATE LANDFILLS</v>
          </cell>
          <cell r="I1248" t="str">
            <v>CORP LF</v>
          </cell>
          <cell r="J1248" t="str">
            <v>CORPORATE LANDFILL DISTRICT</v>
          </cell>
          <cell r="K1248" t="str">
            <v>CORPORATE</v>
          </cell>
          <cell r="L1248" t="str">
            <v>CORPORATE</v>
          </cell>
        </row>
        <row r="1249">
          <cell r="A1249" t="str">
            <v>XK7</v>
          </cell>
          <cell r="B1249" t="str">
            <v>XK7-10-A-AZ-03O-050</v>
          </cell>
          <cell r="C1249">
            <v>1890</v>
          </cell>
          <cell r="D1249">
            <v>6302</v>
          </cell>
          <cell r="F1249" t="str">
            <v>Tri-County/Elgin LF, IL</v>
          </cell>
          <cell r="G1249" t="str">
            <v>BU-901</v>
          </cell>
          <cell r="H1249" t="str">
            <v>CORPORATE LANDFILLS</v>
          </cell>
          <cell r="I1249" t="str">
            <v>CORP LF</v>
          </cell>
          <cell r="J1249" t="str">
            <v>CORPORATE LANDFILL DISTRICT</v>
          </cell>
          <cell r="K1249" t="str">
            <v>CORPORATE</v>
          </cell>
          <cell r="L1249" t="str">
            <v>CORPORATE</v>
          </cell>
        </row>
        <row r="1250">
          <cell r="A1250" t="str">
            <v>XK8</v>
          </cell>
          <cell r="B1250" t="str">
            <v>XK8-10-A-AZ-03O-050</v>
          </cell>
          <cell r="C1250">
            <v>1891</v>
          </cell>
          <cell r="D1250">
            <v>6303</v>
          </cell>
          <cell r="F1250" t="str">
            <v>Tulalip, WA</v>
          </cell>
          <cell r="G1250" t="str">
            <v>BU-901</v>
          </cell>
          <cell r="H1250" t="str">
            <v>CORPORATE LANDFILLS</v>
          </cell>
          <cell r="I1250" t="str">
            <v>CORP LF</v>
          </cell>
          <cell r="J1250" t="str">
            <v>CORPORATE LANDFILL DISTRICT</v>
          </cell>
          <cell r="K1250" t="str">
            <v>CORPORATE</v>
          </cell>
          <cell r="L1250" t="str">
            <v>CORPORATE</v>
          </cell>
        </row>
        <row r="1251">
          <cell r="A1251" t="str">
            <v>XL0</v>
          </cell>
          <cell r="B1251" t="str">
            <v>XL0-10-A-AZ-03O-050</v>
          </cell>
          <cell r="C1251">
            <v>1892</v>
          </cell>
          <cell r="D1251">
            <v>6304</v>
          </cell>
          <cell r="F1251" t="str">
            <v>Western Processing, WA</v>
          </cell>
          <cell r="G1251" t="str">
            <v>BU-901</v>
          </cell>
          <cell r="H1251" t="str">
            <v>CORPORATE LANDFILLS</v>
          </cell>
          <cell r="I1251" t="str">
            <v>CORP LF</v>
          </cell>
          <cell r="J1251" t="str">
            <v>CORPORATE LANDFILL DISTRICT</v>
          </cell>
          <cell r="K1251" t="str">
            <v>CORPORATE</v>
          </cell>
          <cell r="L1251" t="str">
            <v>CORPORATE</v>
          </cell>
        </row>
        <row r="1252">
          <cell r="A1252" t="str">
            <v>XL1</v>
          </cell>
          <cell r="B1252" t="str">
            <v>XL1-10-A-AZ-03O-050</v>
          </cell>
          <cell r="C1252">
            <v>1893</v>
          </cell>
          <cell r="D1252">
            <v>6305</v>
          </cell>
          <cell r="F1252" t="str">
            <v>Wingate Road Incinerator, FL</v>
          </cell>
          <cell r="G1252" t="str">
            <v>BU-901</v>
          </cell>
          <cell r="H1252" t="str">
            <v>CORPORATE LANDFILLS</v>
          </cell>
          <cell r="I1252" t="str">
            <v>CORP LF</v>
          </cell>
          <cell r="J1252" t="str">
            <v>CORPORATE LANDFILL DISTRICT</v>
          </cell>
          <cell r="K1252" t="str">
            <v>CORPORATE</v>
          </cell>
          <cell r="L1252" t="str">
            <v>CORPORATE</v>
          </cell>
        </row>
        <row r="1253">
          <cell r="A1253" t="str">
            <v>XL2</v>
          </cell>
          <cell r="B1253" t="str">
            <v>XL2-10-A-AZ-03O-050</v>
          </cell>
          <cell r="C1253">
            <v>1894</v>
          </cell>
          <cell r="D1253">
            <v>6306</v>
          </cell>
          <cell r="F1253" t="str">
            <v>Yeoman Creek LF, IL</v>
          </cell>
          <cell r="G1253" t="str">
            <v>BU-901</v>
          </cell>
          <cell r="H1253" t="str">
            <v>CORPORATE LANDFILLS</v>
          </cell>
          <cell r="I1253" t="str">
            <v>CORP LF</v>
          </cell>
          <cell r="J1253" t="str">
            <v>CORPORATE LANDFILL DISTRICT</v>
          </cell>
          <cell r="K1253" t="str">
            <v>CORPORATE</v>
          </cell>
          <cell r="L1253" t="str">
            <v>CORPORATE</v>
          </cell>
        </row>
        <row r="1254">
          <cell r="A1254" t="str">
            <v>X97</v>
          </cell>
          <cell r="B1254" t="str">
            <v>X97-10-A-AZ-03O-050</v>
          </cell>
          <cell r="C1254">
            <v>1794</v>
          </cell>
          <cell r="D1254">
            <v>6322</v>
          </cell>
          <cell r="F1254" t="str">
            <v>AW  Trans River - Bridge</v>
          </cell>
          <cell r="G1254" t="str">
            <v>BU-901</v>
          </cell>
          <cell r="H1254" t="str">
            <v>CORPORATE LANDFILLS</v>
          </cell>
          <cell r="I1254" t="str">
            <v>CORP LF</v>
          </cell>
          <cell r="J1254" t="str">
            <v>CORPORATE LANDFILL DISTRICT</v>
          </cell>
          <cell r="K1254" t="str">
            <v>CORPORATE</v>
          </cell>
          <cell r="L1254" t="str">
            <v>CORPORATE</v>
          </cell>
        </row>
        <row r="1255">
          <cell r="A1255" t="str">
            <v>X95</v>
          </cell>
          <cell r="B1255" t="str">
            <v>X95-10-A-AZ-03O-050</v>
          </cell>
          <cell r="C1255">
            <v>1792</v>
          </cell>
          <cell r="D1255">
            <v>6323</v>
          </cell>
          <cell r="F1255" t="str">
            <v>Energy Systems Bridge - Boston</v>
          </cell>
          <cell r="G1255" t="str">
            <v>BU-901</v>
          </cell>
          <cell r="H1255" t="str">
            <v>CORPORATE LANDFILLS</v>
          </cell>
          <cell r="I1255" t="str">
            <v>CORP LF</v>
          </cell>
          <cell r="J1255" t="str">
            <v>CORPORATE LANDFILL DISTRICT</v>
          </cell>
          <cell r="K1255" t="str">
            <v>CORPORATE</v>
          </cell>
          <cell r="L1255" t="str">
            <v>CORPORATE</v>
          </cell>
        </row>
        <row r="1256">
          <cell r="A1256" t="str">
            <v>X94</v>
          </cell>
          <cell r="B1256" t="str">
            <v>X94-10-A-AZ-03O-050</v>
          </cell>
          <cell r="C1256">
            <v>1791</v>
          </cell>
          <cell r="D1256">
            <v>6324</v>
          </cell>
          <cell r="F1256" t="str">
            <v>AW  Services Group Bridge</v>
          </cell>
          <cell r="G1256" t="str">
            <v>BU-901</v>
          </cell>
          <cell r="H1256" t="str">
            <v>CORPORATE LANDFILLS</v>
          </cell>
          <cell r="I1256" t="str">
            <v>CORP LF</v>
          </cell>
          <cell r="J1256" t="str">
            <v>CORPORATE LANDFILL DISTRICT</v>
          </cell>
          <cell r="K1256" t="str">
            <v>CORPORATE</v>
          </cell>
          <cell r="L1256" t="str">
            <v>CORPORATE</v>
          </cell>
        </row>
        <row r="1257">
          <cell r="A1257" t="str">
            <v>X93</v>
          </cell>
          <cell r="B1257" t="str">
            <v>X93-10-A-AZ-03O-050</v>
          </cell>
          <cell r="C1257">
            <v>1790</v>
          </cell>
          <cell r="D1257">
            <v>6325</v>
          </cell>
          <cell r="F1257" t="str">
            <v>AW  Europe Bridge</v>
          </cell>
          <cell r="G1257" t="str">
            <v>BU-901</v>
          </cell>
          <cell r="H1257" t="str">
            <v>CORPORATE LANDFILLS</v>
          </cell>
          <cell r="I1257" t="str">
            <v>CORP LF</v>
          </cell>
          <cell r="J1257" t="str">
            <v>CORPORATE LANDFILL DISTRICT</v>
          </cell>
          <cell r="K1257" t="str">
            <v>CORPORATE</v>
          </cell>
          <cell r="L1257" t="str">
            <v>CORPORATE</v>
          </cell>
        </row>
        <row r="1258">
          <cell r="A1258" t="str">
            <v>X98</v>
          </cell>
          <cell r="B1258" t="str">
            <v>X98-10-A-AZ-03O-050</v>
          </cell>
          <cell r="C1258">
            <v>1795</v>
          </cell>
          <cell r="D1258">
            <v>6326</v>
          </cell>
          <cell r="F1258" t="str">
            <v>AW  Energy Systems of Plymouth</v>
          </cell>
          <cell r="G1258" t="str">
            <v>BU-901</v>
          </cell>
          <cell r="H1258" t="str">
            <v>CORPORATE LANDFILLS</v>
          </cell>
          <cell r="I1258" t="str">
            <v>CORP LF</v>
          </cell>
          <cell r="J1258" t="str">
            <v>CORPORATE LANDFILL DISTRICT</v>
          </cell>
          <cell r="K1258" t="str">
            <v>CORPORATE</v>
          </cell>
          <cell r="L1258" t="str">
            <v>CORPORATE</v>
          </cell>
        </row>
        <row r="1259">
          <cell r="A1259" t="str">
            <v>X96</v>
          </cell>
          <cell r="B1259" t="str">
            <v>X96-10-A-AZ-03O-050</v>
          </cell>
          <cell r="C1259">
            <v>1793</v>
          </cell>
          <cell r="D1259">
            <v>6327</v>
          </cell>
          <cell r="F1259" t="str">
            <v>AW  of Asia Pacific - Bridge</v>
          </cell>
          <cell r="G1259" t="str">
            <v>BU-901</v>
          </cell>
          <cell r="H1259" t="str">
            <v>CORPORATE LANDFILLS</v>
          </cell>
          <cell r="I1259" t="str">
            <v>CORP LF</v>
          </cell>
          <cell r="J1259" t="str">
            <v>CORPORATE LANDFILL DISTRICT</v>
          </cell>
          <cell r="K1259" t="str">
            <v>CORPORATE</v>
          </cell>
          <cell r="L1259" t="str">
            <v>CORPORATE</v>
          </cell>
        </row>
        <row r="1260">
          <cell r="A1260" t="str">
            <v>X67</v>
          </cell>
          <cell r="B1260" t="str">
            <v>X67-10-A-AZ-03O-050</v>
          </cell>
          <cell r="C1260">
            <v>1786</v>
          </cell>
          <cell r="D1260">
            <v>6328</v>
          </cell>
          <cell r="F1260" t="str">
            <v>Consolidated Processing Bridge</v>
          </cell>
          <cell r="G1260" t="str">
            <v>BU-901</v>
          </cell>
          <cell r="H1260" t="str">
            <v>CORPORATE LANDFILLS</v>
          </cell>
          <cell r="I1260" t="str">
            <v>CORP LF</v>
          </cell>
          <cell r="J1260" t="str">
            <v>CORPORATE LANDFILL DISTRICT</v>
          </cell>
          <cell r="K1260" t="str">
            <v>CORPORATE</v>
          </cell>
          <cell r="L1260" t="str">
            <v>CORPORATE</v>
          </cell>
        </row>
        <row r="1261">
          <cell r="A1261" t="str">
            <v>W01</v>
          </cell>
          <cell r="B1261" t="str">
            <v>W01-10-A-AZ-A4O-050</v>
          </cell>
          <cell r="C1261">
            <v>1490</v>
          </cell>
          <cell r="D1261">
            <v>6601</v>
          </cell>
          <cell r="F1261" t="str">
            <v>Allied Receivables Funding Inc</v>
          </cell>
          <cell r="G1261" t="str">
            <v>BU-903</v>
          </cell>
          <cell r="H1261" t="str">
            <v>A/R SECURITIZATION</v>
          </cell>
          <cell r="I1261" t="str">
            <v>A/R DIST</v>
          </cell>
          <cell r="J1261" t="str">
            <v>A/R DISTRICT - SECURITIZATION</v>
          </cell>
          <cell r="K1261" t="str">
            <v>CORPORATE</v>
          </cell>
          <cell r="L1261" t="str">
            <v>CORPORATE</v>
          </cell>
        </row>
        <row r="1262">
          <cell r="A1262" t="str">
            <v>W02</v>
          </cell>
          <cell r="B1262" t="str">
            <v>W02-10-A-AZ-03O-050</v>
          </cell>
          <cell r="C1262">
            <v>1491</v>
          </cell>
          <cell r="D1262">
            <v>6602</v>
          </cell>
          <cell r="F1262" t="str">
            <v>Allied Recv Funding - Elim Co</v>
          </cell>
          <cell r="G1262" t="str">
            <v>BU-903</v>
          </cell>
          <cell r="H1262" t="str">
            <v>A/R SECURITIZATION</v>
          </cell>
          <cell r="I1262" t="str">
            <v>A/R DIST</v>
          </cell>
          <cell r="J1262" t="str">
            <v>A/R DISTRICT - SECURITIZATION</v>
          </cell>
          <cell r="K1262" t="str">
            <v>CORPORATE</v>
          </cell>
          <cell r="L1262" t="str">
            <v>CORPORATE</v>
          </cell>
        </row>
        <row r="1263">
          <cell r="A1263" t="str">
            <v>W03</v>
          </cell>
          <cell r="B1263" t="str">
            <v>W03-10-A-AZ-03O-050</v>
          </cell>
          <cell r="C1263">
            <v>1492</v>
          </cell>
          <cell r="D1263">
            <v>6603</v>
          </cell>
          <cell r="F1263" t="str">
            <v>AWIN Management, Inc.</v>
          </cell>
          <cell r="G1263" t="str">
            <v>BU-903</v>
          </cell>
          <cell r="H1263" t="str">
            <v>A/R SECURITIZATION</v>
          </cell>
          <cell r="I1263" t="str">
            <v>A/R DIST</v>
          </cell>
          <cell r="J1263" t="str">
            <v>A/R DISTRICT - SECURITIZATION</v>
          </cell>
          <cell r="K1263" t="str">
            <v>CORPORATE</v>
          </cell>
          <cell r="L1263" t="str">
            <v>CORPORATE</v>
          </cell>
        </row>
        <row r="1264">
          <cell r="A1264" t="str">
            <v>W11</v>
          </cell>
          <cell r="B1264" t="str">
            <v>W11-10-A-AZ-A4O-050</v>
          </cell>
          <cell r="C1264">
            <v>1493</v>
          </cell>
          <cell r="D1264">
            <v>6604</v>
          </cell>
          <cell r="F1264" t="str">
            <v>Allied Receivables Funding Inc</v>
          </cell>
          <cell r="G1264" t="str">
            <v>BU-903</v>
          </cell>
          <cell r="H1264" t="str">
            <v>A/R SECURITIZATION</v>
          </cell>
          <cell r="I1264" t="str">
            <v>A/R DIST</v>
          </cell>
          <cell r="J1264" t="str">
            <v>A/R DISTRICT - SECURITIZATION</v>
          </cell>
          <cell r="K1264" t="str">
            <v>CORPORATE</v>
          </cell>
          <cell r="L1264" t="str">
            <v>CORPORATE</v>
          </cell>
        </row>
        <row r="1265">
          <cell r="A1265" t="str">
            <v>W12</v>
          </cell>
          <cell r="B1265" t="str">
            <v>W12-10-A-AZ-03O-050</v>
          </cell>
          <cell r="C1265">
            <v>1494</v>
          </cell>
          <cell r="D1265">
            <v>6605</v>
          </cell>
          <cell r="F1265" t="str">
            <v>Allied Recv Funding - Elim Co</v>
          </cell>
          <cell r="G1265" t="str">
            <v>BU-903</v>
          </cell>
          <cell r="H1265" t="str">
            <v>A/R SECURITIZATION</v>
          </cell>
          <cell r="I1265" t="str">
            <v>A/R DIST</v>
          </cell>
          <cell r="J1265" t="str">
            <v>A/R DISTRICT - SECURITIZATION</v>
          </cell>
          <cell r="K1265" t="str">
            <v>CORPORATE</v>
          </cell>
          <cell r="L1265" t="str">
            <v>CORPORATE</v>
          </cell>
        </row>
        <row r="1266">
          <cell r="A1266" t="str">
            <v>W13</v>
          </cell>
          <cell r="B1266" t="str">
            <v>W13-10-A-AZ-03O-050</v>
          </cell>
          <cell r="C1266">
            <v>1495</v>
          </cell>
          <cell r="D1266">
            <v>6606</v>
          </cell>
          <cell r="F1266" t="str">
            <v>AWIN Management, Inc.</v>
          </cell>
          <cell r="G1266" t="str">
            <v>BU-903</v>
          </cell>
          <cell r="H1266" t="str">
            <v>A/R SECURITIZATION</v>
          </cell>
          <cell r="I1266" t="str">
            <v>A/R DIST</v>
          </cell>
          <cell r="J1266" t="str">
            <v>A/R DISTRICT - SECURITIZATION</v>
          </cell>
          <cell r="K1266" t="str">
            <v>CORPORATE</v>
          </cell>
          <cell r="L1266" t="str">
            <v>CORPORATE</v>
          </cell>
        </row>
        <row r="1267">
          <cell r="A1267" t="str">
            <v>W21</v>
          </cell>
          <cell r="B1267" t="str">
            <v>W21-10-A-AZ-A4O-050</v>
          </cell>
          <cell r="C1267">
            <v>1496</v>
          </cell>
          <cell r="D1267">
            <v>6607</v>
          </cell>
          <cell r="F1267" t="str">
            <v>Allied Receivables Funding Inc</v>
          </cell>
          <cell r="G1267" t="str">
            <v>BU-903</v>
          </cell>
          <cell r="H1267" t="str">
            <v>A/R SECURITIZATION</v>
          </cell>
          <cell r="I1267" t="str">
            <v>A/R DIST</v>
          </cell>
          <cell r="J1267" t="str">
            <v>A/R DISTRICT - SECURITIZATION</v>
          </cell>
          <cell r="K1267" t="str">
            <v>CORPORATE</v>
          </cell>
          <cell r="L1267" t="str">
            <v>CORPORATE</v>
          </cell>
        </row>
        <row r="1268">
          <cell r="A1268" t="str">
            <v>W22</v>
          </cell>
          <cell r="B1268" t="str">
            <v>W22-10-A-AZ-03O-050</v>
          </cell>
          <cell r="C1268">
            <v>1497</v>
          </cell>
          <cell r="D1268">
            <v>6608</v>
          </cell>
          <cell r="F1268" t="str">
            <v>AWIN MANAGEMENT, INC.</v>
          </cell>
          <cell r="G1268" t="str">
            <v>BU-903</v>
          </cell>
          <cell r="H1268" t="str">
            <v>A/R SECURITIZATION</v>
          </cell>
          <cell r="I1268" t="str">
            <v>A/R DIST</v>
          </cell>
          <cell r="J1268" t="str">
            <v>A/R DISTRICT - SECURITIZATION</v>
          </cell>
          <cell r="K1268" t="str">
            <v>CORPORATE</v>
          </cell>
          <cell r="L1268" t="str">
            <v>CORPORATE</v>
          </cell>
        </row>
        <row r="1269">
          <cell r="A1269" t="str">
            <v>W23</v>
          </cell>
          <cell r="B1269" t="str">
            <v>W23-10-A-AZ-03O-050</v>
          </cell>
          <cell r="C1269">
            <v>1498</v>
          </cell>
          <cell r="D1269">
            <v>6609</v>
          </cell>
          <cell r="F1269" t="str">
            <v>AWIN MANAGEMENT, INC.</v>
          </cell>
          <cell r="G1269" t="str">
            <v>BU-903</v>
          </cell>
          <cell r="H1269" t="str">
            <v>A/R SECURITIZATION</v>
          </cell>
          <cell r="I1269" t="str">
            <v>A/R DIST</v>
          </cell>
          <cell r="J1269" t="str">
            <v>A/R DISTRICT - SECURITIZATION</v>
          </cell>
          <cell r="K1269" t="str">
            <v>CORPORATE</v>
          </cell>
          <cell r="L1269" t="str">
            <v>CORPORATE</v>
          </cell>
        </row>
        <row r="1270">
          <cell r="A1270" t="str">
            <v>WA0</v>
          </cell>
          <cell r="B1270" t="str">
            <v>WA0-10-A-AZ-06O-050</v>
          </cell>
          <cell r="C1270">
            <v>1499</v>
          </cell>
          <cell r="D1270">
            <v>6610</v>
          </cell>
          <cell r="F1270" t="str">
            <v>Allied Services, LLC</v>
          </cell>
          <cell r="G1270" t="str">
            <v>BU-903</v>
          </cell>
          <cell r="H1270" t="str">
            <v>A/R SECURITIZATION</v>
          </cell>
          <cell r="I1270" t="str">
            <v>A/R DIST</v>
          </cell>
          <cell r="J1270" t="str">
            <v>A/R DISTRICT - SECURITIZATION</v>
          </cell>
          <cell r="K1270" t="str">
            <v>CORPORATE</v>
          </cell>
          <cell r="L1270" t="str">
            <v>CORPORATE</v>
          </cell>
        </row>
        <row r="1271">
          <cell r="A1271" t="str">
            <v>WA1</v>
          </cell>
          <cell r="B1271" t="str">
            <v>WA1-10-A-AZ-13O-050</v>
          </cell>
          <cell r="C1271">
            <v>1500</v>
          </cell>
          <cell r="D1271">
            <v>6611</v>
          </cell>
          <cell r="F1271" t="str">
            <v>Allied Waste Systems, Inc.(DE)</v>
          </cell>
          <cell r="G1271" t="str">
            <v>BU-903</v>
          </cell>
          <cell r="H1271" t="str">
            <v>A/R SECURITIZATION</v>
          </cell>
          <cell r="I1271" t="str">
            <v>A/R DIST</v>
          </cell>
          <cell r="J1271" t="str">
            <v>A/R DISTRICT - SECURITIZATION</v>
          </cell>
          <cell r="K1271" t="str">
            <v>CORPORATE</v>
          </cell>
          <cell r="L1271" t="str">
            <v>CORPORATE</v>
          </cell>
        </row>
        <row r="1272">
          <cell r="A1272" t="str">
            <v>WA2</v>
          </cell>
          <cell r="B1272" t="str">
            <v>WA2-10-A-AZ-07O-050</v>
          </cell>
          <cell r="C1272">
            <v>1501</v>
          </cell>
          <cell r="D1272">
            <v>6612</v>
          </cell>
          <cell r="F1272" t="str">
            <v>Allied Waste Trans., Inc.</v>
          </cell>
          <cell r="G1272" t="str">
            <v>BU-903</v>
          </cell>
          <cell r="H1272" t="str">
            <v>A/R SECURITIZATION</v>
          </cell>
          <cell r="I1272" t="str">
            <v>A/R DIST</v>
          </cell>
          <cell r="J1272" t="str">
            <v>A/R DISTRICT - SECURITIZATION</v>
          </cell>
          <cell r="K1272" t="str">
            <v>CORPORATE</v>
          </cell>
          <cell r="L1272" t="str">
            <v>CORPORATE</v>
          </cell>
        </row>
        <row r="1273">
          <cell r="A1273" t="str">
            <v>WA3</v>
          </cell>
          <cell r="B1273" t="str">
            <v>WA3-10-A-AZ-C1O-050</v>
          </cell>
          <cell r="C1273">
            <v>1502</v>
          </cell>
          <cell r="D1273">
            <v>6613</v>
          </cell>
          <cell r="F1273" t="str">
            <v>AW Services of NA</v>
          </cell>
          <cell r="G1273" t="str">
            <v>BU-903</v>
          </cell>
          <cell r="H1273" t="str">
            <v>A/R SECURITIZATION</v>
          </cell>
          <cell r="I1273" t="str">
            <v>A/R DIST</v>
          </cell>
          <cell r="J1273" t="str">
            <v>A/R DISTRICT - SECURITIZATION</v>
          </cell>
          <cell r="K1273" t="str">
            <v>CORPORATE</v>
          </cell>
          <cell r="L1273" t="str">
            <v>CORPORATE</v>
          </cell>
        </row>
        <row r="1274">
          <cell r="A1274" t="str">
            <v>WA4</v>
          </cell>
          <cell r="B1274" t="str">
            <v>WA4-10-A-AZ-8WO-050</v>
          </cell>
          <cell r="C1274">
            <v>1503</v>
          </cell>
          <cell r="D1274">
            <v>6614</v>
          </cell>
          <cell r="F1274" t="str">
            <v>AW Services of IN, LP</v>
          </cell>
          <cell r="G1274" t="str">
            <v>BU-903</v>
          </cell>
          <cell r="H1274" t="str">
            <v>A/R SECURITIZATION</v>
          </cell>
          <cell r="I1274" t="str">
            <v>A/R DIST</v>
          </cell>
          <cell r="J1274" t="str">
            <v>A/R DISTRICT - SECURITIZATION</v>
          </cell>
          <cell r="K1274" t="str">
            <v>CORPORATE</v>
          </cell>
          <cell r="L1274" t="str">
            <v>CORPORATE</v>
          </cell>
        </row>
        <row r="1275">
          <cell r="A1275" t="str">
            <v>WA5</v>
          </cell>
          <cell r="B1275" t="str">
            <v>WA5-10-A-AZ-8OO-050</v>
          </cell>
          <cell r="C1275">
            <v>1504</v>
          </cell>
          <cell r="D1275">
            <v>6615</v>
          </cell>
          <cell r="F1275" t="str">
            <v>AW Services of MA, LLC</v>
          </cell>
          <cell r="G1275" t="str">
            <v>BU-903</v>
          </cell>
          <cell r="H1275" t="str">
            <v>A/R SECURITIZATION</v>
          </cell>
          <cell r="I1275" t="str">
            <v>A/R DIST</v>
          </cell>
          <cell r="J1275" t="str">
            <v>A/R DISTRICT - SECURITIZATION</v>
          </cell>
          <cell r="K1275" t="str">
            <v>CORPORATE</v>
          </cell>
          <cell r="L1275" t="str">
            <v>CORPORATE</v>
          </cell>
        </row>
        <row r="1276">
          <cell r="A1276" t="str">
            <v>WA6</v>
          </cell>
          <cell r="B1276" t="str">
            <v>WA6-10-A-AZ-8AO-050</v>
          </cell>
          <cell r="C1276">
            <v>1505</v>
          </cell>
          <cell r="D1276">
            <v>6616</v>
          </cell>
          <cell r="F1276" t="str">
            <v>AW Services of PA, LLC</v>
          </cell>
          <cell r="G1276" t="str">
            <v>BU-903</v>
          </cell>
          <cell r="H1276" t="str">
            <v>A/R SECURITIZATION</v>
          </cell>
          <cell r="I1276" t="str">
            <v>A/R DIST</v>
          </cell>
          <cell r="J1276" t="str">
            <v>A/R DISTRICT - SECURITIZATION</v>
          </cell>
          <cell r="K1276" t="str">
            <v>CORPORATE</v>
          </cell>
          <cell r="L1276" t="str">
            <v>CORPORATE</v>
          </cell>
        </row>
        <row r="1277">
          <cell r="A1277" t="str">
            <v>WA7</v>
          </cell>
          <cell r="B1277" t="str">
            <v>WA7-10-A-AZ-8ZO-050</v>
          </cell>
          <cell r="C1277">
            <v>1506</v>
          </cell>
          <cell r="D1277">
            <v>6617</v>
          </cell>
          <cell r="F1277" t="str">
            <v>AW Services of TX, LP</v>
          </cell>
          <cell r="G1277" t="str">
            <v>BU-903</v>
          </cell>
          <cell r="H1277" t="str">
            <v>A/R SECURITIZATION</v>
          </cell>
          <cell r="I1277" t="str">
            <v>A/R DIST</v>
          </cell>
          <cell r="J1277" t="str">
            <v>A/R DISTRICT - SECURITIZATION</v>
          </cell>
          <cell r="K1277" t="str">
            <v>CORPORATE</v>
          </cell>
          <cell r="L1277" t="str">
            <v>CORPORATE</v>
          </cell>
        </row>
        <row r="1278">
          <cell r="A1278" t="str">
            <v>WA8</v>
          </cell>
          <cell r="B1278" t="str">
            <v>WA8-10-A-AZ-9BO-050</v>
          </cell>
          <cell r="C1278">
            <v>1507</v>
          </cell>
          <cell r="D1278">
            <v>6618</v>
          </cell>
          <cell r="F1278" t="str">
            <v>AW Services, LLC</v>
          </cell>
          <cell r="G1278" t="str">
            <v>BU-903</v>
          </cell>
          <cell r="H1278" t="str">
            <v>A/R SECURITIZATION</v>
          </cell>
          <cell r="I1278" t="str">
            <v>A/R DIST</v>
          </cell>
          <cell r="J1278" t="str">
            <v>A/R DISTRICT - SECURITIZATION</v>
          </cell>
          <cell r="K1278" t="str">
            <v>CORPORATE</v>
          </cell>
          <cell r="L1278" t="str">
            <v>CORPORATE</v>
          </cell>
        </row>
        <row r="1279">
          <cell r="A1279" t="str">
            <v>WA9</v>
          </cell>
          <cell r="B1279" t="str">
            <v>WA9-10-A-AZ-3PO-050</v>
          </cell>
          <cell r="C1279">
            <v>1508</v>
          </cell>
          <cell r="D1279">
            <v>6619</v>
          </cell>
          <cell r="F1279" t="str">
            <v>AW Sys  of N.A., Inc.</v>
          </cell>
          <cell r="G1279" t="str">
            <v>BU-903</v>
          </cell>
          <cell r="H1279" t="str">
            <v>A/R SECURITIZATION</v>
          </cell>
          <cell r="I1279" t="str">
            <v>A/R DIST</v>
          </cell>
          <cell r="J1279" t="str">
            <v>A/R DISTRICT - SECURITIZATION</v>
          </cell>
          <cell r="K1279" t="str">
            <v>CORPORATE</v>
          </cell>
          <cell r="L1279" t="str">
            <v>CORPORATE</v>
          </cell>
        </row>
        <row r="1280">
          <cell r="A1280" t="str">
            <v>WB0</v>
          </cell>
          <cell r="B1280" t="str">
            <v>WB0-10-A-AZ-9UO-050</v>
          </cell>
          <cell r="C1280">
            <v>1509</v>
          </cell>
          <cell r="D1280">
            <v>6620</v>
          </cell>
          <cell r="F1280" t="str">
            <v>Total Roll-off's, LLC</v>
          </cell>
          <cell r="G1280" t="str">
            <v>BU-903</v>
          </cell>
          <cell r="H1280" t="str">
            <v>A/R SECURITIZATION</v>
          </cell>
          <cell r="I1280" t="str">
            <v>A/R DIST</v>
          </cell>
          <cell r="J1280" t="str">
            <v>A/R DISTRICT - SECURITIZATION</v>
          </cell>
          <cell r="K1280" t="str">
            <v>CORPORATE</v>
          </cell>
          <cell r="L1280" t="str">
            <v>CORPORATE</v>
          </cell>
        </row>
        <row r="1281">
          <cell r="A1281" t="str">
            <v>WB1</v>
          </cell>
          <cell r="B1281" t="str">
            <v>WB1-10-A-AZ-5WO-050</v>
          </cell>
          <cell r="C1281">
            <v>1510</v>
          </cell>
          <cell r="D1281">
            <v>6621</v>
          </cell>
          <cell r="F1281" t="str">
            <v>AW  of Florida, Inc.</v>
          </cell>
          <cell r="G1281" t="str">
            <v>BU-903</v>
          </cell>
          <cell r="H1281" t="str">
            <v>A/R SECURITIZATION</v>
          </cell>
          <cell r="I1281" t="str">
            <v>A/R DIST</v>
          </cell>
          <cell r="J1281" t="str">
            <v>A/R DISTRICT - SECURITIZATION</v>
          </cell>
          <cell r="K1281" t="str">
            <v>CORPORATE</v>
          </cell>
          <cell r="L1281" t="str">
            <v>CORPORATE</v>
          </cell>
        </row>
        <row r="1282">
          <cell r="A1282" t="str">
            <v>WB2</v>
          </cell>
          <cell r="B1282" t="str">
            <v>WB2-10-A-AZ-5ZO-050</v>
          </cell>
          <cell r="C1282">
            <v>1511</v>
          </cell>
          <cell r="D1282">
            <v>6622</v>
          </cell>
          <cell r="F1282" t="str">
            <v>AW  of Ohio, Inc.</v>
          </cell>
          <cell r="G1282" t="str">
            <v>BU-903</v>
          </cell>
          <cell r="H1282" t="str">
            <v>A/R SECURITIZATION</v>
          </cell>
          <cell r="I1282" t="str">
            <v>A/R DIST</v>
          </cell>
          <cell r="J1282" t="str">
            <v>A/R DISTRICT - SECURITIZATION</v>
          </cell>
          <cell r="K1282" t="str">
            <v>CORPORATE</v>
          </cell>
          <cell r="L1282" t="str">
            <v>CORPORATE</v>
          </cell>
        </row>
        <row r="1283">
          <cell r="A1283" t="str">
            <v>WB4</v>
          </cell>
          <cell r="B1283" t="str">
            <v>WB4-10-A-AZ-6BO-050</v>
          </cell>
          <cell r="C1283">
            <v>1512</v>
          </cell>
          <cell r="D1283">
            <v>6623</v>
          </cell>
          <cell r="F1283" t="str">
            <v>AW  of Tennessee, Inc.</v>
          </cell>
          <cell r="G1283" t="str">
            <v>BU-903</v>
          </cell>
          <cell r="H1283" t="str">
            <v>A/R SECURITIZATION</v>
          </cell>
          <cell r="I1283" t="str">
            <v>A/R DIST</v>
          </cell>
          <cell r="J1283" t="str">
            <v>A/R DISTRICT - SECURITIZATION</v>
          </cell>
          <cell r="K1283" t="str">
            <v>CORPORATE</v>
          </cell>
          <cell r="L1283" t="str">
            <v>CORPORATE</v>
          </cell>
        </row>
        <row r="1284">
          <cell r="A1284" t="str">
            <v>WB5</v>
          </cell>
          <cell r="B1284" t="str">
            <v>WB5-10-A-AZ-9OO-050</v>
          </cell>
          <cell r="C1284">
            <v>1513</v>
          </cell>
          <cell r="D1284">
            <v>6624</v>
          </cell>
          <cell r="F1284" t="str">
            <v>Delta Dade Recycling, Inc.</v>
          </cell>
          <cell r="G1284" t="str">
            <v>BU-903</v>
          </cell>
          <cell r="H1284" t="str">
            <v>A/R SECURITIZATION</v>
          </cell>
          <cell r="I1284" t="str">
            <v>A/R DIST</v>
          </cell>
          <cell r="J1284" t="str">
            <v>A/R DISTRICT - SECURITIZATION</v>
          </cell>
          <cell r="K1284" t="str">
            <v>CORPORATE</v>
          </cell>
          <cell r="L1284" t="str">
            <v>CORPORATE</v>
          </cell>
        </row>
        <row r="1285">
          <cell r="A1285" t="str">
            <v>WB7</v>
          </cell>
          <cell r="B1285" t="str">
            <v>WB7-10-A-AZ-9LO-050</v>
          </cell>
          <cell r="C1285">
            <v>1514</v>
          </cell>
          <cell r="D1285">
            <v>6625</v>
          </cell>
          <cell r="F1285" t="str">
            <v>Greenridge Waste Services, LLC</v>
          </cell>
          <cell r="G1285" t="str">
            <v>BU-903</v>
          </cell>
          <cell r="H1285" t="str">
            <v>A/R SECURITIZATION</v>
          </cell>
          <cell r="I1285" t="str">
            <v>A/R DIST</v>
          </cell>
          <cell r="J1285" t="str">
            <v>A/R DISTRICT - SECURITIZATION</v>
          </cell>
          <cell r="K1285" t="str">
            <v>CORPORATE</v>
          </cell>
          <cell r="L1285" t="str">
            <v>CORPORATE</v>
          </cell>
        </row>
        <row r="1286">
          <cell r="A1286" t="str">
            <v>WB8</v>
          </cell>
          <cell r="B1286" t="str">
            <v>WB8-10-A-AZ-6UO-050</v>
          </cell>
          <cell r="C1286">
            <v>1515</v>
          </cell>
          <cell r="D1286">
            <v>6626</v>
          </cell>
          <cell r="F1286" t="str">
            <v>PSI Waste Systems, Inc.</v>
          </cell>
          <cell r="G1286" t="str">
            <v>BU-903</v>
          </cell>
          <cell r="H1286" t="str">
            <v>A/R SECURITIZATION</v>
          </cell>
          <cell r="I1286" t="str">
            <v>A/R DIST</v>
          </cell>
          <cell r="J1286" t="str">
            <v>A/R DISTRICT - SECURITIZATION</v>
          </cell>
          <cell r="K1286" t="str">
            <v>CORPORATE</v>
          </cell>
          <cell r="L1286" t="str">
            <v>CORPORATE</v>
          </cell>
        </row>
        <row r="1287">
          <cell r="A1287" t="str">
            <v>WC0</v>
          </cell>
          <cell r="B1287" t="str">
            <v>WC0-10-A-AZ-06O-050</v>
          </cell>
          <cell r="C1287">
            <v>1516</v>
          </cell>
          <cell r="D1287">
            <v>6627</v>
          </cell>
          <cell r="F1287" t="str">
            <v>ALLIED SERVICES, LLC</v>
          </cell>
          <cell r="G1287" t="str">
            <v>BU-903</v>
          </cell>
          <cell r="H1287" t="str">
            <v>A/R SECURITIZATION</v>
          </cell>
          <cell r="I1287" t="str">
            <v>A/R DIST</v>
          </cell>
          <cell r="J1287" t="str">
            <v>A/R DISTRICT - SECURITIZATION</v>
          </cell>
          <cell r="K1287" t="str">
            <v>CORPORATE</v>
          </cell>
          <cell r="L1287" t="str">
            <v>CORPORATE</v>
          </cell>
        </row>
        <row r="1288">
          <cell r="A1288" t="str">
            <v>WC1</v>
          </cell>
          <cell r="B1288" t="str">
            <v>WC1-10-A-AZ-07O-050</v>
          </cell>
          <cell r="C1288">
            <v>1517</v>
          </cell>
          <cell r="D1288">
            <v>6628</v>
          </cell>
          <cell r="F1288" t="str">
            <v>ALLIED WASTE TRANSPORTATION,</v>
          </cell>
          <cell r="G1288" t="str">
            <v>BU-903</v>
          </cell>
          <cell r="H1288" t="str">
            <v>A/R SECURITIZATION</v>
          </cell>
          <cell r="I1288" t="str">
            <v>A/R DIST</v>
          </cell>
          <cell r="J1288" t="str">
            <v>A/R DISTRICT - SECURITIZATION</v>
          </cell>
          <cell r="K1288" t="str">
            <v>CORPORATE</v>
          </cell>
          <cell r="L1288" t="str">
            <v>CORPORATE</v>
          </cell>
        </row>
        <row r="1289">
          <cell r="A1289" t="str">
            <v>WC2</v>
          </cell>
          <cell r="B1289" t="str">
            <v>WC2-10-A-AZ-13O-050</v>
          </cell>
          <cell r="C1289">
            <v>1518</v>
          </cell>
          <cell r="D1289">
            <v>6629</v>
          </cell>
          <cell r="F1289" t="str">
            <v>ALLIED WASTE SYSTEMS, INC (DE)</v>
          </cell>
          <cell r="G1289" t="str">
            <v>BU-903</v>
          </cell>
          <cell r="H1289" t="str">
            <v>A/R SECURITIZATION</v>
          </cell>
          <cell r="I1289" t="str">
            <v>A/R DIST</v>
          </cell>
          <cell r="J1289" t="str">
            <v>A/R DISTRICT - SECURITIZATION</v>
          </cell>
          <cell r="K1289" t="str">
            <v>CORPORATE</v>
          </cell>
          <cell r="L1289" t="str">
            <v>CORPORATE</v>
          </cell>
        </row>
        <row r="1290">
          <cell r="A1290" t="str">
            <v>WC3</v>
          </cell>
          <cell r="B1290" t="str">
            <v>WC3-10-A-AZ-14O-050</v>
          </cell>
          <cell r="C1290">
            <v>1519</v>
          </cell>
          <cell r="D1290">
            <v>6630</v>
          </cell>
          <cell r="F1290" t="str">
            <v>ADRIAN LANDFILL, INC.</v>
          </cell>
          <cell r="G1290" t="str">
            <v>BU-903</v>
          </cell>
          <cell r="H1290" t="str">
            <v>A/R SECURITIZATION</v>
          </cell>
          <cell r="I1290" t="str">
            <v>A/R DIST</v>
          </cell>
          <cell r="J1290" t="str">
            <v>A/R DISTRICT - SECURITIZATION</v>
          </cell>
          <cell r="K1290" t="str">
            <v>CORPORATE</v>
          </cell>
          <cell r="L1290" t="str">
            <v>CORPORATE</v>
          </cell>
        </row>
        <row r="1291">
          <cell r="A1291" t="str">
            <v>WC4</v>
          </cell>
          <cell r="B1291" t="str">
            <v>WC4-10-A-AZ-16O-050</v>
          </cell>
          <cell r="C1291">
            <v>1520</v>
          </cell>
          <cell r="D1291">
            <v>6631</v>
          </cell>
          <cell r="F1291" t="str">
            <v>CITIZENS DISPOSAL, INC.</v>
          </cell>
          <cell r="G1291" t="str">
            <v>BU-903</v>
          </cell>
          <cell r="H1291" t="str">
            <v>A/R SECURITIZATION</v>
          </cell>
          <cell r="I1291" t="str">
            <v>A/R DIST</v>
          </cell>
          <cell r="J1291" t="str">
            <v>A/R DISTRICT - SECURITIZATION</v>
          </cell>
          <cell r="K1291" t="str">
            <v>CORPORATE</v>
          </cell>
          <cell r="L1291" t="str">
            <v>CORPORATE</v>
          </cell>
        </row>
        <row r="1292">
          <cell r="A1292" t="str">
            <v>WC5</v>
          </cell>
          <cell r="B1292" t="str">
            <v>WC5-10-A-AZ-17O-050</v>
          </cell>
          <cell r="C1292">
            <v>1521</v>
          </cell>
          <cell r="D1292">
            <v>6632</v>
          </cell>
          <cell r="F1292" t="str">
            <v>SAUK TRAIL DEVELOPMENT, INC</v>
          </cell>
          <cell r="G1292" t="str">
            <v>BU-903</v>
          </cell>
          <cell r="H1292" t="str">
            <v>A/R SECURITIZATION</v>
          </cell>
          <cell r="I1292" t="str">
            <v>A/R DIST</v>
          </cell>
          <cell r="J1292" t="str">
            <v>A/R DISTRICT - SECURITIZATION</v>
          </cell>
          <cell r="K1292" t="str">
            <v>CORPORATE</v>
          </cell>
          <cell r="L1292" t="str">
            <v>CORPORATE</v>
          </cell>
        </row>
        <row r="1293">
          <cell r="A1293" t="str">
            <v>WC6</v>
          </cell>
          <cell r="B1293" t="str">
            <v>WC6-10-A-AZ-18O-050</v>
          </cell>
          <cell r="C1293">
            <v>1522</v>
          </cell>
          <cell r="D1293">
            <v>6633</v>
          </cell>
          <cell r="F1293" t="str">
            <v>OAKLAND HEIGHTS DEVELOPMENT, I</v>
          </cell>
          <cell r="G1293" t="str">
            <v>BU-903</v>
          </cell>
          <cell r="H1293" t="str">
            <v>A/R SECURITIZATION</v>
          </cell>
          <cell r="I1293" t="str">
            <v>A/R DIST</v>
          </cell>
          <cell r="J1293" t="str">
            <v>A/R DISTRICT - SECURITIZATION</v>
          </cell>
          <cell r="K1293" t="str">
            <v>CORPORATE</v>
          </cell>
          <cell r="L1293" t="str">
            <v>CORPORATE</v>
          </cell>
        </row>
        <row r="1294">
          <cell r="A1294" t="str">
            <v>WC7</v>
          </cell>
          <cell r="B1294" t="str">
            <v>WC7-10-A-AZ-19O-050</v>
          </cell>
          <cell r="C1294">
            <v>1523</v>
          </cell>
          <cell r="D1294">
            <v>6634</v>
          </cell>
          <cell r="F1294" t="str">
            <v>OTTAWA COUNTY LANDFILL, INC.</v>
          </cell>
          <cell r="G1294" t="str">
            <v>BU-903</v>
          </cell>
          <cell r="H1294" t="str">
            <v>A/R SECURITIZATION</v>
          </cell>
          <cell r="I1294" t="str">
            <v>A/R DIST</v>
          </cell>
          <cell r="J1294" t="str">
            <v>A/R DISTRICT - SECURITIZATION</v>
          </cell>
          <cell r="K1294" t="str">
            <v>CORPORATE</v>
          </cell>
          <cell r="L1294" t="str">
            <v>CORPORATE</v>
          </cell>
        </row>
        <row r="1295">
          <cell r="A1295" t="str">
            <v>WC8</v>
          </cell>
          <cell r="B1295" t="str">
            <v>WC8-10-A-AZ-20O-050</v>
          </cell>
          <cell r="C1295">
            <v>1524</v>
          </cell>
          <cell r="D1295">
            <v>6635</v>
          </cell>
          <cell r="F1295" t="str">
            <v>HARLAND'S SANITARY LANDFILL, I</v>
          </cell>
          <cell r="G1295" t="str">
            <v>BU-903</v>
          </cell>
          <cell r="H1295" t="str">
            <v>A/R SECURITIZATION</v>
          </cell>
          <cell r="I1295" t="str">
            <v>A/R DIST</v>
          </cell>
          <cell r="J1295" t="str">
            <v>A/R DISTRICT - SECURITIZATION</v>
          </cell>
          <cell r="K1295" t="str">
            <v>CORPORATE</v>
          </cell>
          <cell r="L1295" t="str">
            <v>CORPORATE</v>
          </cell>
        </row>
        <row r="1296">
          <cell r="A1296" t="str">
            <v>WC9</v>
          </cell>
          <cell r="B1296" t="str">
            <v>WC9-10-A-AZ-21O-050</v>
          </cell>
          <cell r="C1296">
            <v>1525</v>
          </cell>
          <cell r="D1296">
            <v>6636</v>
          </cell>
          <cell r="F1296" t="str">
            <v>CENTRAL SANITARY LANDFILL, INC</v>
          </cell>
          <cell r="G1296" t="str">
            <v>BU-903</v>
          </cell>
          <cell r="H1296" t="str">
            <v>A/R SECURITIZATION</v>
          </cell>
          <cell r="I1296" t="str">
            <v>A/R DIST</v>
          </cell>
          <cell r="J1296" t="str">
            <v>A/R DISTRICT - SECURITIZATION</v>
          </cell>
          <cell r="K1296" t="str">
            <v>CORPORATE</v>
          </cell>
          <cell r="L1296" t="str">
            <v>CORPORATE</v>
          </cell>
        </row>
        <row r="1297">
          <cell r="A1297" t="str">
            <v>WD0</v>
          </cell>
          <cell r="B1297" t="str">
            <v>WD0-10-A-AZ-22O-050</v>
          </cell>
          <cell r="C1297">
            <v>1526</v>
          </cell>
          <cell r="D1297">
            <v>6637</v>
          </cell>
          <cell r="F1297" t="str">
            <v>COUNTY LINE LANDFILL PARTNERSH</v>
          </cell>
          <cell r="G1297" t="str">
            <v>BU-903</v>
          </cell>
          <cell r="H1297" t="str">
            <v>A/R SECURITIZATION</v>
          </cell>
          <cell r="I1297" t="str">
            <v>A/R DIST</v>
          </cell>
          <cell r="J1297" t="str">
            <v>A/R DISTRICT - SECURITIZATION</v>
          </cell>
          <cell r="K1297" t="str">
            <v>CORPORATE</v>
          </cell>
          <cell r="L1297" t="str">
            <v>CORPORATE</v>
          </cell>
        </row>
        <row r="1298">
          <cell r="A1298" t="str">
            <v>WD1</v>
          </cell>
          <cell r="B1298" t="str">
            <v>WD1-10-A-AZ-23O-050</v>
          </cell>
          <cell r="C1298">
            <v>1527</v>
          </cell>
          <cell r="D1298">
            <v>6638</v>
          </cell>
          <cell r="F1298" t="str">
            <v>ILLIANA DISPOSAL PARTNERSHIP</v>
          </cell>
          <cell r="G1298" t="str">
            <v>BU-903</v>
          </cell>
          <cell r="H1298" t="str">
            <v>A/R SECURITIZATION</v>
          </cell>
          <cell r="I1298" t="str">
            <v>A/R DIST</v>
          </cell>
          <cell r="J1298" t="str">
            <v>A/R DISTRICT - SECURITIZATION</v>
          </cell>
          <cell r="K1298" t="str">
            <v>CORPORATE</v>
          </cell>
          <cell r="L1298" t="str">
            <v>CORPORATE</v>
          </cell>
        </row>
        <row r="1299">
          <cell r="A1299" t="str">
            <v>WD2</v>
          </cell>
          <cell r="B1299" t="str">
            <v>WD2-10-A-AZ-25O-050</v>
          </cell>
          <cell r="C1299">
            <v>1528</v>
          </cell>
          <cell r="D1299">
            <v>6639</v>
          </cell>
          <cell r="F1299" t="str">
            <v>NEWTON COUNTY L/F PARTNERSHIP</v>
          </cell>
          <cell r="G1299" t="str">
            <v>BU-903</v>
          </cell>
          <cell r="H1299" t="str">
            <v>A/R SECURITIZATION</v>
          </cell>
          <cell r="I1299" t="str">
            <v>A/R DIST</v>
          </cell>
          <cell r="J1299" t="str">
            <v>A/R DISTRICT - SECURITIZATION</v>
          </cell>
          <cell r="K1299" t="str">
            <v>CORPORATE</v>
          </cell>
          <cell r="L1299" t="str">
            <v>CORPORATE</v>
          </cell>
        </row>
        <row r="1300">
          <cell r="A1300" t="str">
            <v>WD4</v>
          </cell>
          <cell r="B1300" t="str">
            <v>WD4-10-A-AZ-29O-050</v>
          </cell>
          <cell r="C1300">
            <v>1529</v>
          </cell>
          <cell r="D1300">
            <v>6640</v>
          </cell>
          <cell r="F1300" t="str">
            <v>UPPER ROCK ISLAND CNTY LF.INC.</v>
          </cell>
          <cell r="G1300" t="str">
            <v>BU-903</v>
          </cell>
          <cell r="H1300" t="str">
            <v>A/R SECURITIZATION</v>
          </cell>
          <cell r="I1300" t="str">
            <v>A/R DIST</v>
          </cell>
          <cell r="J1300" t="str">
            <v>A/R DISTRICT - SECURITIZATION</v>
          </cell>
          <cell r="K1300" t="str">
            <v>CORPORATE</v>
          </cell>
          <cell r="L1300" t="str">
            <v>CORPORATE</v>
          </cell>
        </row>
        <row r="1301">
          <cell r="A1301" t="str">
            <v>WD5</v>
          </cell>
          <cell r="B1301" t="str">
            <v>WD5-10-A-AZ-30O-050</v>
          </cell>
          <cell r="C1301">
            <v>1530</v>
          </cell>
          <cell r="D1301">
            <v>6641</v>
          </cell>
          <cell r="F1301" t="str">
            <v>CELINA LANDFILL, INC.</v>
          </cell>
          <cell r="G1301" t="str">
            <v>BU-903</v>
          </cell>
          <cell r="H1301" t="str">
            <v>A/R SECURITIZATION</v>
          </cell>
          <cell r="I1301" t="str">
            <v>A/R DIST</v>
          </cell>
          <cell r="J1301" t="str">
            <v>A/R DISTRICT - SECURITIZATION</v>
          </cell>
          <cell r="K1301" t="str">
            <v>CORPORATE</v>
          </cell>
          <cell r="L1301" t="str">
            <v>CORPORATE</v>
          </cell>
        </row>
        <row r="1302">
          <cell r="A1302" t="str">
            <v>WD6</v>
          </cell>
          <cell r="B1302" t="str">
            <v>WD6-10-A-AZ-31O-050</v>
          </cell>
          <cell r="C1302">
            <v>1531</v>
          </cell>
          <cell r="D1302">
            <v>6642</v>
          </cell>
          <cell r="F1302" t="str">
            <v>CHEROKEE RUN L/F, INC.</v>
          </cell>
          <cell r="G1302" t="str">
            <v>BU-903</v>
          </cell>
          <cell r="H1302" t="str">
            <v>A/R SECURITIZATION</v>
          </cell>
          <cell r="I1302" t="str">
            <v>A/R DIST</v>
          </cell>
          <cell r="J1302" t="str">
            <v>A/R DISTRICT - SECURITIZATION</v>
          </cell>
          <cell r="K1302" t="str">
            <v>CORPORATE</v>
          </cell>
          <cell r="L1302" t="str">
            <v>CORPORATE</v>
          </cell>
        </row>
        <row r="1303">
          <cell r="A1303" t="str">
            <v>WD7</v>
          </cell>
          <cell r="B1303" t="str">
            <v>WD7-10-A-AZ-32O-050</v>
          </cell>
          <cell r="C1303">
            <v>1532</v>
          </cell>
          <cell r="D1303">
            <v>6643</v>
          </cell>
          <cell r="F1303" t="str">
            <v>WILLIAMS COUNTY LANDFILL, INC.</v>
          </cell>
          <cell r="G1303" t="str">
            <v>BU-903</v>
          </cell>
          <cell r="H1303" t="str">
            <v>A/R SECURITIZATION</v>
          </cell>
          <cell r="I1303" t="str">
            <v>A/R DIST</v>
          </cell>
          <cell r="J1303" t="str">
            <v>A/R DISTRICT - SECURITIZATION</v>
          </cell>
          <cell r="K1303" t="str">
            <v>CORPORATE</v>
          </cell>
          <cell r="L1303" t="str">
            <v>CORPORATE</v>
          </cell>
        </row>
        <row r="1304">
          <cell r="A1304" t="str">
            <v>WD8</v>
          </cell>
          <cell r="B1304" t="str">
            <v>WD8-10-A-AZ-34O-050</v>
          </cell>
          <cell r="C1304">
            <v>1533</v>
          </cell>
          <cell r="D1304">
            <v>6644</v>
          </cell>
          <cell r="F1304" t="str">
            <v>JEFFERSON CITY LANDFILL, LLC</v>
          </cell>
          <cell r="G1304" t="str">
            <v>BU-903</v>
          </cell>
          <cell r="H1304" t="str">
            <v>A/R SECURITIZATION</v>
          </cell>
          <cell r="I1304" t="str">
            <v>A/R DIST</v>
          </cell>
          <cell r="J1304" t="str">
            <v>A/R DISTRICT - SECURITIZATION</v>
          </cell>
          <cell r="K1304" t="str">
            <v>CORPORATE</v>
          </cell>
          <cell r="L1304" t="str">
            <v>CORPORATE</v>
          </cell>
        </row>
        <row r="1305">
          <cell r="A1305" t="str">
            <v>WD9</v>
          </cell>
          <cell r="B1305" t="str">
            <v>WD9-10-A-AZ-36O-050</v>
          </cell>
          <cell r="C1305">
            <v>1534</v>
          </cell>
          <cell r="D1305">
            <v>6645</v>
          </cell>
          <cell r="F1305" t="str">
            <v>ROXANA LANDFILL, INC.</v>
          </cell>
          <cell r="G1305" t="str">
            <v>BU-903</v>
          </cell>
          <cell r="H1305" t="str">
            <v>A/R SECURITIZATION</v>
          </cell>
          <cell r="I1305" t="str">
            <v>A/R DIST</v>
          </cell>
          <cell r="J1305" t="str">
            <v>A/R DISTRICT - SECURITIZATION</v>
          </cell>
          <cell r="K1305" t="str">
            <v>CORPORATE</v>
          </cell>
          <cell r="L1305" t="str">
            <v>CORPORATE</v>
          </cell>
        </row>
        <row r="1306">
          <cell r="A1306" t="str">
            <v>WE0</v>
          </cell>
          <cell r="B1306" t="str">
            <v>WE0-10-A-AZ-38O-050</v>
          </cell>
          <cell r="C1306">
            <v>1535</v>
          </cell>
          <cell r="D1306">
            <v>6646</v>
          </cell>
          <cell r="F1306" t="str">
            <v>ENVIRONMENTAL RECLAMATION COMP</v>
          </cell>
          <cell r="G1306" t="str">
            <v>BU-903</v>
          </cell>
          <cell r="H1306" t="str">
            <v>A/R SECURITIZATION</v>
          </cell>
          <cell r="I1306" t="str">
            <v>A/R DIST</v>
          </cell>
          <cell r="J1306" t="str">
            <v>A/R DISTRICT - SECURITIZATION</v>
          </cell>
          <cell r="K1306" t="str">
            <v>CORPORATE</v>
          </cell>
          <cell r="L1306" t="str">
            <v>CORPORATE</v>
          </cell>
        </row>
        <row r="1307">
          <cell r="A1307" t="str">
            <v>WE1</v>
          </cell>
          <cell r="B1307" t="str">
            <v>WE1-10-A-AZ-39O-050</v>
          </cell>
          <cell r="C1307">
            <v>1536</v>
          </cell>
          <cell r="D1307">
            <v>6647</v>
          </cell>
          <cell r="F1307" t="str">
            <v>BRICKYARD DISP &amp; RECYCLING, IN</v>
          </cell>
          <cell r="G1307" t="str">
            <v>BU-903</v>
          </cell>
          <cell r="H1307" t="str">
            <v>A/R SECURITIZATION</v>
          </cell>
          <cell r="I1307" t="str">
            <v>A/R DIST</v>
          </cell>
          <cell r="J1307" t="str">
            <v>A/R DISTRICT - SECURITIZATION</v>
          </cell>
          <cell r="K1307" t="str">
            <v>CORPORATE</v>
          </cell>
          <cell r="L1307" t="str">
            <v>CORPORATE</v>
          </cell>
        </row>
        <row r="1308">
          <cell r="A1308" t="str">
            <v>WE2</v>
          </cell>
          <cell r="B1308" t="str">
            <v>WE2-10-A-AZ-40O-050</v>
          </cell>
          <cell r="C1308">
            <v>1537</v>
          </cell>
          <cell r="D1308">
            <v>6648</v>
          </cell>
          <cell r="F1308" t="str">
            <v>OKLAHOMA CITY LANDFILL, LLC</v>
          </cell>
          <cell r="G1308" t="str">
            <v>BU-903</v>
          </cell>
          <cell r="H1308" t="str">
            <v>A/R SECURITIZATION</v>
          </cell>
          <cell r="I1308" t="str">
            <v>A/R DIST</v>
          </cell>
          <cell r="J1308" t="str">
            <v>A/R DISTRICT - SECURITIZATION</v>
          </cell>
          <cell r="K1308" t="str">
            <v>CORPORATE</v>
          </cell>
          <cell r="L1308" t="str">
            <v>CORPORATE</v>
          </cell>
        </row>
        <row r="1309">
          <cell r="A1309" t="str">
            <v>WE3</v>
          </cell>
          <cell r="B1309" t="str">
            <v>WE3-10-A-AZ-44O-050</v>
          </cell>
          <cell r="C1309">
            <v>1538</v>
          </cell>
          <cell r="D1309">
            <v>6649</v>
          </cell>
          <cell r="F1309" t="str">
            <v>LEMONS LANDFILL, LLC</v>
          </cell>
          <cell r="G1309" t="str">
            <v>BU-903</v>
          </cell>
          <cell r="H1309" t="str">
            <v>A/R SECURITIZATION</v>
          </cell>
          <cell r="I1309" t="str">
            <v>A/R DIST</v>
          </cell>
          <cell r="J1309" t="str">
            <v>A/R DISTRICT - SECURITIZATION</v>
          </cell>
          <cell r="K1309" t="str">
            <v>CORPORATE</v>
          </cell>
          <cell r="L1309" t="str">
            <v>CORPORATE</v>
          </cell>
        </row>
        <row r="1310">
          <cell r="A1310" t="str">
            <v>WE4</v>
          </cell>
          <cell r="B1310" t="str">
            <v>WE4-10-A-AZ-45O-050</v>
          </cell>
          <cell r="C1310">
            <v>1539</v>
          </cell>
          <cell r="D1310">
            <v>6650</v>
          </cell>
          <cell r="F1310" t="str">
            <v>BUTLER COUNTY LANDFILL, LLC</v>
          </cell>
          <cell r="G1310" t="str">
            <v>BU-903</v>
          </cell>
          <cell r="H1310" t="str">
            <v>A/R SECURITIZATION</v>
          </cell>
          <cell r="I1310" t="str">
            <v>A/R DIST</v>
          </cell>
          <cell r="J1310" t="str">
            <v>A/R DISTRICT - SECURITIZATION</v>
          </cell>
          <cell r="K1310" t="str">
            <v>CORPORATE</v>
          </cell>
          <cell r="L1310" t="str">
            <v>CORPORATE</v>
          </cell>
        </row>
        <row r="1311">
          <cell r="A1311" t="str">
            <v>WE5</v>
          </cell>
          <cell r="B1311" t="str">
            <v>WE5-10-A-AZ-48O-050</v>
          </cell>
          <cell r="C1311">
            <v>1540</v>
          </cell>
          <cell r="D1311">
            <v>6651</v>
          </cell>
          <cell r="F1311" t="str">
            <v>SHOW-ME LANDFILL, LLC</v>
          </cell>
          <cell r="G1311" t="str">
            <v>BU-903</v>
          </cell>
          <cell r="H1311" t="str">
            <v>A/R SECURITIZATION</v>
          </cell>
          <cell r="I1311" t="str">
            <v>A/R DIST</v>
          </cell>
          <cell r="J1311" t="str">
            <v>A/R DISTRICT - SECURITIZATION</v>
          </cell>
          <cell r="K1311" t="str">
            <v>CORPORATE</v>
          </cell>
          <cell r="L1311" t="str">
            <v>CORPORATE</v>
          </cell>
        </row>
        <row r="1312">
          <cell r="A1312" t="str">
            <v>WE6</v>
          </cell>
          <cell r="B1312" t="str">
            <v>WE6-10-A-AZ-51O-050</v>
          </cell>
          <cell r="C1312">
            <v>1541</v>
          </cell>
          <cell r="D1312">
            <v>6652</v>
          </cell>
          <cell r="F1312" t="str">
            <v>BRUNSWICK WASTE MANAGEMENT FAC</v>
          </cell>
          <cell r="G1312" t="str">
            <v>BU-903</v>
          </cell>
          <cell r="H1312" t="str">
            <v>A/R SECURITIZATION</v>
          </cell>
          <cell r="I1312" t="str">
            <v>A/R DIST</v>
          </cell>
          <cell r="J1312" t="str">
            <v>A/R DISTRICT - SECURITIZATION</v>
          </cell>
          <cell r="K1312" t="str">
            <v>CORPORATE</v>
          </cell>
          <cell r="L1312" t="str">
            <v>CORPORATE</v>
          </cell>
        </row>
        <row r="1313">
          <cell r="A1313" t="str">
            <v>WE7</v>
          </cell>
          <cell r="B1313" t="str">
            <v>WE7-10-A-AZ-52O-050</v>
          </cell>
          <cell r="C1313">
            <v>1542</v>
          </cell>
          <cell r="D1313">
            <v>6653</v>
          </cell>
          <cell r="F1313" t="str">
            <v>CHAMBERS DEVELOPMENT OF NC, IN</v>
          </cell>
          <cell r="G1313" t="str">
            <v>BU-903</v>
          </cell>
          <cell r="H1313" t="str">
            <v>A/R SECURITIZATION</v>
          </cell>
          <cell r="I1313" t="str">
            <v>A/R DIST</v>
          </cell>
          <cell r="J1313" t="str">
            <v>A/R DISTRICT - SECURITIZATION</v>
          </cell>
          <cell r="K1313" t="str">
            <v>CORPORATE</v>
          </cell>
          <cell r="L1313" t="str">
            <v>CORPORATE</v>
          </cell>
        </row>
        <row r="1314">
          <cell r="A1314" t="str">
            <v>WE8</v>
          </cell>
          <cell r="B1314" t="str">
            <v>WE8-10-A-AZ-53O-050</v>
          </cell>
          <cell r="C1314">
            <v>1543</v>
          </cell>
          <cell r="D1314">
            <v>6654</v>
          </cell>
          <cell r="F1314" t="str">
            <v>LEE COUNTY LANDFILL SC, LLC</v>
          </cell>
          <cell r="G1314" t="str">
            <v>BU-903</v>
          </cell>
          <cell r="H1314" t="str">
            <v>A/R SECURITIZATION</v>
          </cell>
          <cell r="I1314" t="str">
            <v>A/R DIST</v>
          </cell>
          <cell r="J1314" t="str">
            <v>A/R DISTRICT - SECURITIZATION</v>
          </cell>
          <cell r="K1314" t="str">
            <v>CORPORATE</v>
          </cell>
          <cell r="L1314" t="str">
            <v>CORPORATE</v>
          </cell>
        </row>
        <row r="1315">
          <cell r="A1315" t="str">
            <v>WE9</v>
          </cell>
          <cell r="B1315" t="str">
            <v>WE9-10-A-AZ-55O-050</v>
          </cell>
          <cell r="C1315">
            <v>1544</v>
          </cell>
          <cell r="D1315">
            <v>6655</v>
          </cell>
          <cell r="F1315" t="str">
            <v>PINE-HILL FARMS LANDFILL TX, L</v>
          </cell>
          <cell r="G1315" t="str">
            <v>BU-903</v>
          </cell>
          <cell r="H1315" t="str">
            <v>A/R SECURITIZATION</v>
          </cell>
          <cell r="I1315" t="str">
            <v>A/R DIST</v>
          </cell>
          <cell r="J1315" t="str">
            <v>A/R DISTRICT - SECURITIZATION</v>
          </cell>
          <cell r="K1315" t="str">
            <v>CORPORATE</v>
          </cell>
          <cell r="L1315" t="str">
            <v>CORPORATE</v>
          </cell>
        </row>
        <row r="1316">
          <cell r="A1316" t="str">
            <v>WF0</v>
          </cell>
          <cell r="B1316" t="str">
            <v>WF0-10-A-AZ-57O-050</v>
          </cell>
          <cell r="C1316">
            <v>1545</v>
          </cell>
          <cell r="D1316">
            <v>6656</v>
          </cell>
          <cell r="F1316" t="str">
            <v>ELLIS COUNTY LANDFILL TX, LP</v>
          </cell>
          <cell r="G1316" t="str">
            <v>BU-903</v>
          </cell>
          <cell r="H1316" t="str">
            <v>A/R SECURITIZATION</v>
          </cell>
          <cell r="I1316" t="str">
            <v>A/R DIST</v>
          </cell>
          <cell r="J1316" t="str">
            <v>A/R DISTRICT - SECURITIZATION</v>
          </cell>
          <cell r="K1316" t="str">
            <v>CORPORATE</v>
          </cell>
          <cell r="L1316" t="str">
            <v>CORPORATE</v>
          </cell>
        </row>
        <row r="1317">
          <cell r="A1317" t="str">
            <v>WF1</v>
          </cell>
          <cell r="B1317" t="str">
            <v>WF1-10-A-AZ-62O-050</v>
          </cell>
          <cell r="C1317">
            <v>1546</v>
          </cell>
          <cell r="D1317">
            <v>6657</v>
          </cell>
          <cell r="F1317" t="str">
            <v>APACHE JUNCTION LF CORP.</v>
          </cell>
          <cell r="G1317" t="str">
            <v>BU-903</v>
          </cell>
          <cell r="H1317" t="str">
            <v>A/R SECURITIZATION</v>
          </cell>
          <cell r="I1317" t="str">
            <v>A/R DIST</v>
          </cell>
          <cell r="J1317" t="str">
            <v>A/R DISTRICT - SECURITIZATION</v>
          </cell>
          <cell r="K1317" t="str">
            <v>CORPORATE</v>
          </cell>
          <cell r="L1317" t="str">
            <v>CORPORATE</v>
          </cell>
        </row>
        <row r="1318">
          <cell r="A1318" t="str">
            <v>WF2</v>
          </cell>
          <cell r="B1318" t="str">
            <v>WF2-10-A-AZ-63O-050</v>
          </cell>
          <cell r="C1318">
            <v>1547</v>
          </cell>
          <cell r="D1318">
            <v>6658</v>
          </cell>
          <cell r="F1318" t="str">
            <v>AWI ARIZONA, INC</v>
          </cell>
          <cell r="G1318" t="str">
            <v>BU-903</v>
          </cell>
          <cell r="H1318" t="str">
            <v>A/R SECURITIZATION</v>
          </cell>
          <cell r="I1318" t="str">
            <v>A/R DIST</v>
          </cell>
          <cell r="J1318" t="str">
            <v>A/R DISTRICT - SECURITIZATION</v>
          </cell>
          <cell r="K1318" t="str">
            <v>CORPORATE</v>
          </cell>
          <cell r="L1318" t="str">
            <v>CORPORATE</v>
          </cell>
        </row>
        <row r="1319">
          <cell r="A1319" t="str">
            <v>WF3</v>
          </cell>
          <cell r="B1319" t="str">
            <v>WF3-10-A-AZ-64O-050</v>
          </cell>
          <cell r="C1319">
            <v>1548</v>
          </cell>
          <cell r="D1319">
            <v>6659</v>
          </cell>
          <cell r="F1319" t="str">
            <v>SYCAMORE LANDFILL, INC</v>
          </cell>
          <cell r="G1319" t="str">
            <v>BU-903</v>
          </cell>
          <cell r="H1319" t="str">
            <v>A/R SECURITIZATION</v>
          </cell>
          <cell r="I1319" t="str">
            <v>A/R DIST</v>
          </cell>
          <cell r="J1319" t="str">
            <v>A/R DISTRICT - SECURITIZATION</v>
          </cell>
          <cell r="K1319" t="str">
            <v>CORPORATE</v>
          </cell>
          <cell r="L1319" t="str">
            <v>CORPORATE</v>
          </cell>
        </row>
        <row r="1320">
          <cell r="A1320" t="str">
            <v>WF4</v>
          </cell>
          <cell r="B1320" t="str">
            <v>WF4-10-A-AZ-65O-050</v>
          </cell>
          <cell r="C1320">
            <v>1549</v>
          </cell>
          <cell r="D1320">
            <v>6660</v>
          </cell>
          <cell r="F1320" t="str">
            <v>OTAY LANDFILL, INC</v>
          </cell>
          <cell r="G1320" t="str">
            <v>BU-903</v>
          </cell>
          <cell r="H1320" t="str">
            <v>A/R SECURITIZATION</v>
          </cell>
          <cell r="I1320" t="str">
            <v>A/R DIST</v>
          </cell>
          <cell r="J1320" t="str">
            <v>A/R DISTRICT - SECURITIZATION</v>
          </cell>
          <cell r="K1320" t="str">
            <v>CORPORATE</v>
          </cell>
          <cell r="L1320" t="str">
            <v>CORPORATE</v>
          </cell>
        </row>
        <row r="1321">
          <cell r="A1321" t="str">
            <v>WF5</v>
          </cell>
          <cell r="B1321" t="str">
            <v>WF5-10-A-AZ-66O-050</v>
          </cell>
          <cell r="C1321">
            <v>1550</v>
          </cell>
          <cell r="D1321">
            <v>6661</v>
          </cell>
          <cell r="F1321" t="str">
            <v>RAMONA  LANDFILL, INC</v>
          </cell>
          <cell r="G1321" t="str">
            <v>BU-903</v>
          </cell>
          <cell r="H1321" t="str">
            <v>A/R SECURITIZATION</v>
          </cell>
          <cell r="I1321" t="str">
            <v>A/R DIST</v>
          </cell>
          <cell r="J1321" t="str">
            <v>A/R DISTRICT - SECURITIZATION</v>
          </cell>
          <cell r="K1321" t="str">
            <v>CORPORATE</v>
          </cell>
          <cell r="L1321" t="str">
            <v>CORPORATE</v>
          </cell>
        </row>
        <row r="1322">
          <cell r="A1322" t="str">
            <v>WF6</v>
          </cell>
          <cell r="B1322" t="str">
            <v>WF6-10-A-AZ-67O-050</v>
          </cell>
          <cell r="C1322">
            <v>1551</v>
          </cell>
          <cell r="D1322">
            <v>6662</v>
          </cell>
          <cell r="F1322" t="str">
            <v>BORREGO LANDFILL, INC</v>
          </cell>
          <cell r="G1322" t="str">
            <v>BU-903</v>
          </cell>
          <cell r="H1322" t="str">
            <v>A/R SECURITIZATION</v>
          </cell>
          <cell r="I1322" t="str">
            <v>A/R DIST</v>
          </cell>
          <cell r="J1322" t="str">
            <v>A/R DISTRICT - SECURITIZATION</v>
          </cell>
          <cell r="K1322" t="str">
            <v>CORPORATE</v>
          </cell>
          <cell r="L1322" t="str">
            <v>CORPORATE</v>
          </cell>
        </row>
        <row r="1323">
          <cell r="A1323" t="str">
            <v>WF7</v>
          </cell>
          <cell r="B1323" t="str">
            <v>WF7-10-A-AZ-69O-050</v>
          </cell>
          <cell r="C1323">
            <v>1552</v>
          </cell>
          <cell r="D1323">
            <v>6663</v>
          </cell>
          <cell r="F1323" t="str">
            <v>ANDERSON REGIONAL LF, LLC</v>
          </cell>
          <cell r="G1323" t="str">
            <v>BU-903</v>
          </cell>
          <cell r="H1323" t="str">
            <v>A/R SECURITIZATION</v>
          </cell>
          <cell r="I1323" t="str">
            <v>A/R DIST</v>
          </cell>
          <cell r="J1323" t="str">
            <v>A/R DISTRICT - SECURITIZATION</v>
          </cell>
          <cell r="K1323" t="str">
            <v>CORPORATE</v>
          </cell>
          <cell r="L1323" t="str">
            <v>CORPORATE</v>
          </cell>
        </row>
        <row r="1324">
          <cell r="A1324" t="str">
            <v>WF8</v>
          </cell>
          <cell r="B1324" t="str">
            <v>WF8-10-A-AZ-70O-050</v>
          </cell>
          <cell r="C1324">
            <v>1553</v>
          </cell>
          <cell r="D1324">
            <v>6664</v>
          </cell>
          <cell r="F1324" t="str">
            <v>ECDC ENVIRONMENTAL, LC</v>
          </cell>
          <cell r="G1324" t="str">
            <v>BU-903</v>
          </cell>
          <cell r="H1324" t="str">
            <v>A/R SECURITIZATION</v>
          </cell>
          <cell r="I1324" t="str">
            <v>A/R DIST</v>
          </cell>
          <cell r="J1324" t="str">
            <v>A/R DISTRICT - SECURITIZATION</v>
          </cell>
          <cell r="K1324" t="str">
            <v>CORPORATE</v>
          </cell>
          <cell r="L1324" t="str">
            <v>CORPORATE</v>
          </cell>
        </row>
        <row r="1325">
          <cell r="A1325" t="str">
            <v>WF9</v>
          </cell>
          <cell r="B1325" t="str">
            <v>WF9-10-A-AZ-72O-050</v>
          </cell>
          <cell r="C1325">
            <v>1554</v>
          </cell>
          <cell r="D1325">
            <v>6665</v>
          </cell>
          <cell r="F1325" t="str">
            <v>REGIONAL DISPOSAL COMPANY</v>
          </cell>
          <cell r="G1325" t="str">
            <v>BU-903</v>
          </cell>
          <cell r="H1325" t="str">
            <v>A/R SECURITIZATION</v>
          </cell>
          <cell r="I1325" t="str">
            <v>A/R DIST</v>
          </cell>
          <cell r="J1325" t="str">
            <v>A/R DISTRICT - SECURITIZATION</v>
          </cell>
          <cell r="K1325" t="str">
            <v>CORPORATE</v>
          </cell>
          <cell r="L1325" t="str">
            <v>CORPORATE</v>
          </cell>
        </row>
        <row r="1326">
          <cell r="A1326" t="str">
            <v>WG0</v>
          </cell>
          <cell r="B1326" t="str">
            <v>WG0-10-A-AZ-74O-050</v>
          </cell>
          <cell r="C1326">
            <v>1555</v>
          </cell>
          <cell r="D1326">
            <v>6666</v>
          </cell>
          <cell r="F1326" t="str">
            <v>DINVERNO, INC</v>
          </cell>
          <cell r="G1326" t="str">
            <v>BU-903</v>
          </cell>
          <cell r="H1326" t="str">
            <v>A/R SECURITIZATION</v>
          </cell>
          <cell r="I1326" t="str">
            <v>A/R DIST</v>
          </cell>
          <cell r="J1326" t="str">
            <v>A/R DISTRICT - SECURITIZATION</v>
          </cell>
          <cell r="K1326" t="str">
            <v>CORPORATE</v>
          </cell>
          <cell r="L1326" t="str">
            <v>CORPORATE</v>
          </cell>
        </row>
        <row r="1327">
          <cell r="A1327" t="str">
            <v>WG1</v>
          </cell>
          <cell r="B1327" t="str">
            <v>WG1-10-A-AZ-85O-050</v>
          </cell>
          <cell r="C1327">
            <v>1556</v>
          </cell>
          <cell r="D1327">
            <v>6667</v>
          </cell>
          <cell r="F1327" t="str">
            <v>FORWARD, INC.</v>
          </cell>
          <cell r="G1327" t="str">
            <v>BU-903</v>
          </cell>
          <cell r="H1327" t="str">
            <v>A/R SECURITIZATION</v>
          </cell>
          <cell r="I1327" t="str">
            <v>A/R DIST</v>
          </cell>
          <cell r="J1327" t="str">
            <v>A/R DISTRICT - SECURITIZATION</v>
          </cell>
          <cell r="K1327" t="str">
            <v>CORPORATE</v>
          </cell>
          <cell r="L1327" t="str">
            <v>CORPORATE</v>
          </cell>
        </row>
        <row r="1328">
          <cell r="A1328" t="str">
            <v>WG2</v>
          </cell>
          <cell r="B1328" t="str">
            <v>WG2-10-A-AZ-89O-050</v>
          </cell>
          <cell r="C1328">
            <v>1557</v>
          </cell>
          <cell r="D1328">
            <v>6668</v>
          </cell>
          <cell r="F1328" t="str">
            <v>PLEASANT OAKS L/F TX, LP</v>
          </cell>
          <cell r="G1328" t="str">
            <v>BU-903</v>
          </cell>
          <cell r="H1328" t="str">
            <v>A/R SECURITIZATION</v>
          </cell>
          <cell r="I1328" t="str">
            <v>A/R DIST</v>
          </cell>
          <cell r="J1328" t="str">
            <v>A/R DISTRICT - SECURITIZATION</v>
          </cell>
          <cell r="K1328" t="str">
            <v>CORPORATE</v>
          </cell>
          <cell r="L1328" t="str">
            <v>CORPORATE</v>
          </cell>
        </row>
        <row r="1329">
          <cell r="A1329" t="str">
            <v>WG3</v>
          </cell>
          <cell r="B1329" t="str">
            <v>WG3-10-A-AZ-92O-050</v>
          </cell>
          <cell r="C1329">
            <v>1558</v>
          </cell>
          <cell r="D1329">
            <v>6669</v>
          </cell>
          <cell r="F1329" t="str">
            <v>RABANCO, LTD</v>
          </cell>
          <cell r="G1329" t="str">
            <v>BU-903</v>
          </cell>
          <cell r="H1329" t="str">
            <v>A/R SECURITIZATION</v>
          </cell>
          <cell r="I1329" t="str">
            <v>A/R DIST</v>
          </cell>
          <cell r="J1329" t="str">
            <v>A/R DISTRICT - SECURITIZATION</v>
          </cell>
          <cell r="K1329" t="str">
            <v>CORPORATE</v>
          </cell>
          <cell r="L1329" t="str">
            <v>CORPORATE</v>
          </cell>
        </row>
        <row r="1330">
          <cell r="A1330" t="str">
            <v>WG5</v>
          </cell>
          <cell r="B1330" t="str">
            <v>WG5-10-A-AZ-1EO-050</v>
          </cell>
          <cell r="C1330">
            <v>1559</v>
          </cell>
          <cell r="D1330">
            <v>6670</v>
          </cell>
          <cell r="F1330" t="str">
            <v>GOLDEN TRIANGLE L/F TX, LP</v>
          </cell>
          <cell r="G1330" t="str">
            <v>BU-903</v>
          </cell>
          <cell r="H1330" t="str">
            <v>A/R SECURITIZATION</v>
          </cell>
          <cell r="I1330" t="str">
            <v>A/R DIST</v>
          </cell>
          <cell r="J1330" t="str">
            <v>A/R DISTRICT - SECURITIZATION</v>
          </cell>
          <cell r="K1330" t="str">
            <v>CORPORATE</v>
          </cell>
          <cell r="L1330" t="str">
            <v>CORPORATE</v>
          </cell>
        </row>
        <row r="1331">
          <cell r="A1331" t="str">
            <v>WG6</v>
          </cell>
          <cell r="B1331" t="str">
            <v>WG6-10-A-AZ-1GO-050</v>
          </cell>
          <cell r="C1331">
            <v>1560</v>
          </cell>
          <cell r="D1331">
            <v>6671</v>
          </cell>
          <cell r="F1331" t="str">
            <v>ILLINOIS VALLEY RECYCLING, INC</v>
          </cell>
          <cell r="G1331" t="str">
            <v>BU-903</v>
          </cell>
          <cell r="H1331" t="str">
            <v>A/R SECURITIZATION</v>
          </cell>
          <cell r="I1331" t="str">
            <v>A/R DIST</v>
          </cell>
          <cell r="J1331" t="str">
            <v>A/R DISTRICT - SECURITIZATION</v>
          </cell>
          <cell r="K1331" t="str">
            <v>CORPORATE</v>
          </cell>
          <cell r="L1331" t="str">
            <v>CORPORATE</v>
          </cell>
        </row>
        <row r="1332">
          <cell r="A1332" t="str">
            <v>WG7</v>
          </cell>
          <cell r="B1332" t="str">
            <v>WG7-10-A-AZ-1KO-050</v>
          </cell>
          <cell r="C1332">
            <v>1561</v>
          </cell>
          <cell r="D1332">
            <v>6672</v>
          </cell>
          <cell r="F1332" t="str">
            <v>EL CENTRO LANDFILL, LP</v>
          </cell>
          <cell r="G1332" t="str">
            <v>BU-903</v>
          </cell>
          <cell r="H1332" t="str">
            <v>A/R SECURITIZATION</v>
          </cell>
          <cell r="I1332" t="str">
            <v>A/R DIST</v>
          </cell>
          <cell r="J1332" t="str">
            <v>A/R DISTRICT - SECURITIZATION</v>
          </cell>
          <cell r="K1332" t="str">
            <v>CORPORATE</v>
          </cell>
          <cell r="L1332" t="str">
            <v>CORPORATE</v>
          </cell>
        </row>
        <row r="1333">
          <cell r="A1333" t="str">
            <v>WG8</v>
          </cell>
          <cell r="B1333" t="str">
            <v>WG8-10-A-AZ-1LO-050</v>
          </cell>
          <cell r="C1333">
            <v>1562</v>
          </cell>
          <cell r="D1333">
            <v>6673</v>
          </cell>
          <cell r="F1333" t="str">
            <v xml:space="preserve"> LOOP TRANSFER, INC</v>
          </cell>
          <cell r="G1333" t="str">
            <v>BU-903</v>
          </cell>
          <cell r="H1333" t="str">
            <v>A/R SECURITIZATION</v>
          </cell>
          <cell r="I1333" t="str">
            <v>A/R DIST</v>
          </cell>
          <cell r="J1333" t="str">
            <v>A/R DISTRICT - SECURITIZATION</v>
          </cell>
          <cell r="K1333" t="str">
            <v>CORPORATE</v>
          </cell>
          <cell r="L1333" t="str">
            <v>CORPORATE</v>
          </cell>
        </row>
        <row r="1334">
          <cell r="A1334" t="str">
            <v>WG9</v>
          </cell>
          <cell r="B1334" t="str">
            <v>WG9-10-A-AZ-1NO-050</v>
          </cell>
          <cell r="C1334">
            <v>1563</v>
          </cell>
          <cell r="D1334">
            <v>6674</v>
          </cell>
          <cell r="F1334" t="str">
            <v>GULF WEST LANDFILL TX, LP</v>
          </cell>
          <cell r="G1334" t="str">
            <v>BU-903</v>
          </cell>
          <cell r="H1334" t="str">
            <v>A/R SECURITIZATION</v>
          </cell>
          <cell r="I1334" t="str">
            <v>A/R DIST</v>
          </cell>
          <cell r="J1334" t="str">
            <v>A/R DISTRICT - SECURITIZATION</v>
          </cell>
          <cell r="K1334" t="str">
            <v>CORPORATE</v>
          </cell>
          <cell r="L1334" t="str">
            <v>CORPORATE</v>
          </cell>
        </row>
        <row r="1335">
          <cell r="A1335" t="str">
            <v>WH0</v>
          </cell>
          <cell r="B1335" t="str">
            <v>WH0-10-A-AZ-1PO-050</v>
          </cell>
          <cell r="C1335">
            <v>1564</v>
          </cell>
          <cell r="D1335">
            <v>6675</v>
          </cell>
          <cell r="F1335" t="str">
            <v>ITASCA LANDFILL TX, LP</v>
          </cell>
          <cell r="G1335" t="str">
            <v>BU-903</v>
          </cell>
          <cell r="H1335" t="str">
            <v>A/R SECURITIZATION</v>
          </cell>
          <cell r="I1335" t="str">
            <v>A/R DIST</v>
          </cell>
          <cell r="J1335" t="str">
            <v>A/R DISTRICT - SECURITIZATION</v>
          </cell>
          <cell r="K1335" t="str">
            <v>CORPORATE</v>
          </cell>
          <cell r="L1335" t="str">
            <v>CORPORATE</v>
          </cell>
        </row>
        <row r="1336">
          <cell r="A1336" t="str">
            <v>WH1</v>
          </cell>
          <cell r="B1336" t="str">
            <v>WH1-10-A-AZ-1QO-050</v>
          </cell>
          <cell r="C1336">
            <v>1565</v>
          </cell>
          <cell r="D1336">
            <v>6676</v>
          </cell>
          <cell r="F1336" t="str">
            <v>KERRVILLE LANDFILL TX, LP</v>
          </cell>
          <cell r="G1336" t="str">
            <v>BU-903</v>
          </cell>
          <cell r="H1336" t="str">
            <v>A/R SECURITIZATION</v>
          </cell>
          <cell r="I1336" t="str">
            <v>A/R DIST</v>
          </cell>
          <cell r="J1336" t="str">
            <v>A/R DISTRICT - SECURITIZATION</v>
          </cell>
          <cell r="K1336" t="str">
            <v>CORPORATE</v>
          </cell>
          <cell r="L1336" t="str">
            <v>CORPORATE</v>
          </cell>
        </row>
        <row r="1337">
          <cell r="A1337" t="str">
            <v>WH2</v>
          </cell>
          <cell r="B1337" t="str">
            <v>WH2-10-A-AZ-1RO-050</v>
          </cell>
          <cell r="C1337">
            <v>1566</v>
          </cell>
          <cell r="D1337">
            <v>6677</v>
          </cell>
          <cell r="F1337" t="str">
            <v>LEWISVILLE LANDFILL TX. LP</v>
          </cell>
          <cell r="G1337" t="str">
            <v>BU-903</v>
          </cell>
          <cell r="H1337" t="str">
            <v>A/R SECURITIZATION</v>
          </cell>
          <cell r="I1337" t="str">
            <v>A/R DIST</v>
          </cell>
          <cell r="J1337" t="str">
            <v>A/R DISTRICT - SECURITIZATION</v>
          </cell>
          <cell r="K1337" t="str">
            <v>CORPORATE</v>
          </cell>
          <cell r="L1337" t="str">
            <v>CORPORATE</v>
          </cell>
        </row>
        <row r="1338">
          <cell r="A1338" t="str">
            <v>WH3</v>
          </cell>
          <cell r="B1338" t="str">
            <v>WH3-10-A-AZ-1SO-050</v>
          </cell>
          <cell r="C1338">
            <v>1567</v>
          </cell>
          <cell r="D1338">
            <v>6678</v>
          </cell>
          <cell r="F1338" t="str">
            <v>MCCARTY ROAD LANDFILL TX, LP</v>
          </cell>
          <cell r="G1338" t="str">
            <v>BU-903</v>
          </cell>
          <cell r="H1338" t="str">
            <v>A/R SECURITIZATION</v>
          </cell>
          <cell r="I1338" t="str">
            <v>A/R DIST</v>
          </cell>
          <cell r="J1338" t="str">
            <v>A/R DISTRICT - SECURITIZATION</v>
          </cell>
          <cell r="K1338" t="str">
            <v>CORPORATE</v>
          </cell>
          <cell r="L1338" t="str">
            <v>CORPORATE</v>
          </cell>
        </row>
        <row r="1339">
          <cell r="A1339" t="str">
            <v>WH4</v>
          </cell>
          <cell r="B1339" t="str">
            <v>WH4-10-A-AZ-1TO-050</v>
          </cell>
          <cell r="C1339">
            <v>1568</v>
          </cell>
          <cell r="D1339">
            <v>6679</v>
          </cell>
          <cell r="F1339" t="str">
            <v>VICTORIA LANDFILL TX, LP</v>
          </cell>
          <cell r="G1339" t="str">
            <v>BU-903</v>
          </cell>
          <cell r="H1339" t="str">
            <v>A/R SECURITIZATION</v>
          </cell>
          <cell r="I1339" t="str">
            <v>A/R DIST</v>
          </cell>
          <cell r="J1339" t="str">
            <v>A/R DISTRICT - SECURITIZATION</v>
          </cell>
          <cell r="K1339" t="str">
            <v>CORPORATE</v>
          </cell>
          <cell r="L1339" t="str">
            <v>CORPORATE</v>
          </cell>
        </row>
        <row r="1340">
          <cell r="A1340" t="str">
            <v>WH5</v>
          </cell>
          <cell r="B1340" t="str">
            <v>WH5-10-A-AZ-1WO-050</v>
          </cell>
          <cell r="C1340">
            <v>1569</v>
          </cell>
          <cell r="D1340">
            <v>6680</v>
          </cell>
          <cell r="F1340" t="str">
            <v>LOOP RECYCLING, INC</v>
          </cell>
          <cell r="G1340" t="str">
            <v>BU-903</v>
          </cell>
          <cell r="H1340" t="str">
            <v>A/R SECURITIZATION</v>
          </cell>
          <cell r="I1340" t="str">
            <v>A/R DIST</v>
          </cell>
          <cell r="J1340" t="str">
            <v>A/R DISTRICT - SECURITIZATION</v>
          </cell>
          <cell r="K1340" t="str">
            <v>CORPORATE</v>
          </cell>
          <cell r="L1340" t="str">
            <v>CORPORATE</v>
          </cell>
        </row>
        <row r="1341">
          <cell r="A1341" t="str">
            <v>WH6</v>
          </cell>
          <cell r="B1341" t="str">
            <v>WH6-10-A-AZ-1XO-050</v>
          </cell>
          <cell r="C1341">
            <v>1570</v>
          </cell>
          <cell r="D1341">
            <v>6681</v>
          </cell>
          <cell r="F1341" t="str">
            <v>CAMELOT LANDFILL TX, LP</v>
          </cell>
          <cell r="G1341" t="str">
            <v>BU-903</v>
          </cell>
          <cell r="H1341" t="str">
            <v>A/R SECURITIZATION</v>
          </cell>
          <cell r="I1341" t="str">
            <v>A/R DIST</v>
          </cell>
          <cell r="J1341" t="str">
            <v>A/R DISTRICT - SECURITIZATION</v>
          </cell>
          <cell r="K1341" t="str">
            <v>CORPORATE</v>
          </cell>
          <cell r="L1341" t="str">
            <v>CORPORATE</v>
          </cell>
        </row>
        <row r="1342">
          <cell r="A1342" t="str">
            <v>WH7</v>
          </cell>
          <cell r="B1342" t="str">
            <v>WH7-10-A-AZ-2BO-050</v>
          </cell>
          <cell r="C1342">
            <v>1571</v>
          </cell>
          <cell r="D1342">
            <v>6682</v>
          </cell>
          <cell r="F1342" t="str">
            <v>ADS OF ILLINOIS, INC</v>
          </cell>
          <cell r="G1342" t="str">
            <v>BU-903</v>
          </cell>
          <cell r="H1342" t="str">
            <v>A/R SECURITIZATION</v>
          </cell>
          <cell r="I1342" t="str">
            <v>A/R DIST</v>
          </cell>
          <cell r="J1342" t="str">
            <v>A/R DISTRICT - SECURITIZATION</v>
          </cell>
          <cell r="K1342" t="str">
            <v>CORPORATE</v>
          </cell>
          <cell r="L1342" t="str">
            <v>CORPORATE</v>
          </cell>
        </row>
        <row r="1343">
          <cell r="A1343" t="str">
            <v>WH8</v>
          </cell>
          <cell r="B1343" t="str">
            <v>WH8-10-A-AZ-2DO-050</v>
          </cell>
          <cell r="C1343">
            <v>1572</v>
          </cell>
          <cell r="D1343">
            <v>6683</v>
          </cell>
          <cell r="F1343" t="str">
            <v>STANDARD ENVIROMENTAL SV, INC</v>
          </cell>
          <cell r="G1343" t="str">
            <v>BU-903</v>
          </cell>
          <cell r="H1343" t="str">
            <v>A/R SECURITIZATION</v>
          </cell>
          <cell r="I1343" t="str">
            <v>A/R DIST</v>
          </cell>
          <cell r="J1343" t="str">
            <v>A/R DISTRICT - SECURITIZATION</v>
          </cell>
          <cell r="K1343" t="str">
            <v>CORPORATE</v>
          </cell>
          <cell r="L1343" t="str">
            <v>CORPORATE</v>
          </cell>
        </row>
        <row r="1344">
          <cell r="A1344" t="str">
            <v>WH9</v>
          </cell>
          <cell r="B1344" t="str">
            <v>WH9-10-A-AZ-2KO-050</v>
          </cell>
          <cell r="C1344">
            <v>1573</v>
          </cell>
          <cell r="D1344">
            <v>6684</v>
          </cell>
          <cell r="F1344" t="str">
            <v>ENVOTECH - ILLINOIS, LLC</v>
          </cell>
          <cell r="G1344" t="str">
            <v>BU-903</v>
          </cell>
          <cell r="H1344" t="str">
            <v>A/R SECURITIZATION</v>
          </cell>
          <cell r="I1344" t="str">
            <v>A/R DIST</v>
          </cell>
          <cell r="J1344" t="str">
            <v>A/R DISTRICT - SECURITIZATION</v>
          </cell>
          <cell r="K1344" t="str">
            <v>CORPORATE</v>
          </cell>
          <cell r="L1344" t="str">
            <v>CORPORATE</v>
          </cell>
        </row>
        <row r="1345">
          <cell r="A1345" t="str">
            <v>WI0</v>
          </cell>
          <cell r="B1345" t="str">
            <v>WI0-10-A-AZ-6RO-050</v>
          </cell>
          <cell r="C1345">
            <v>1574</v>
          </cell>
          <cell r="D1345">
            <v>6685</v>
          </cell>
          <cell r="F1345" t="str">
            <v>Albany-Lebanon Sanitation,Inc.</v>
          </cell>
          <cell r="G1345" t="str">
            <v>BU-903</v>
          </cell>
          <cell r="H1345" t="str">
            <v>A/R SECURITIZATION</v>
          </cell>
          <cell r="I1345" t="str">
            <v>A/R DIST</v>
          </cell>
          <cell r="J1345" t="str">
            <v>A/R DISTRICT - SECURITIZATION</v>
          </cell>
          <cell r="K1345" t="str">
            <v>CORPORATE</v>
          </cell>
          <cell r="L1345" t="str">
            <v>CORPORATE</v>
          </cell>
        </row>
        <row r="1346">
          <cell r="A1346" t="str">
            <v>WI1</v>
          </cell>
          <cell r="B1346" t="str">
            <v>WI1-10-A-AZ-06O-050</v>
          </cell>
          <cell r="C1346">
            <v>1575</v>
          </cell>
          <cell r="D1346">
            <v>6686</v>
          </cell>
          <cell r="F1346" t="str">
            <v>Allied Services, LLC</v>
          </cell>
          <cell r="G1346" t="str">
            <v>BU-903</v>
          </cell>
          <cell r="H1346" t="str">
            <v>A/R SECURITIZATION</v>
          </cell>
          <cell r="I1346" t="str">
            <v>A/R DIST</v>
          </cell>
          <cell r="J1346" t="str">
            <v>A/R DISTRICT - SECURITIZATION</v>
          </cell>
          <cell r="K1346" t="str">
            <v>CORPORATE</v>
          </cell>
          <cell r="L1346" t="str">
            <v>CORPORATE</v>
          </cell>
        </row>
        <row r="1347">
          <cell r="A1347" t="str">
            <v>WI2</v>
          </cell>
          <cell r="B1347" t="str">
            <v>WI2-10-A-AZ-13O-050</v>
          </cell>
          <cell r="C1347">
            <v>1576</v>
          </cell>
          <cell r="D1347">
            <v>6687</v>
          </cell>
          <cell r="F1347" t="str">
            <v>Allied Waste Systems, Inc (DE)</v>
          </cell>
          <cell r="G1347" t="str">
            <v>BU-903</v>
          </cell>
          <cell r="H1347" t="str">
            <v>A/R SECURITIZATION</v>
          </cell>
          <cell r="I1347" t="str">
            <v>A/R DIST</v>
          </cell>
          <cell r="J1347" t="str">
            <v>A/R DISTRICT - SECURITIZATION</v>
          </cell>
          <cell r="K1347" t="str">
            <v>CORPORATE</v>
          </cell>
          <cell r="L1347" t="str">
            <v>CORPORATE</v>
          </cell>
        </row>
        <row r="1348">
          <cell r="A1348" t="str">
            <v>WI3</v>
          </cell>
          <cell r="B1348" t="str">
            <v>WI3-10-A-AZ-07O-050</v>
          </cell>
          <cell r="C1348">
            <v>1577</v>
          </cell>
          <cell r="D1348">
            <v>6688</v>
          </cell>
          <cell r="F1348" t="str">
            <v>Allied Waste TransportationInc</v>
          </cell>
          <cell r="G1348" t="str">
            <v>BU-903</v>
          </cell>
          <cell r="H1348" t="str">
            <v>A/R SECURITIZATION</v>
          </cell>
          <cell r="I1348" t="str">
            <v>A/R DIST</v>
          </cell>
          <cell r="J1348" t="str">
            <v>A/R DISTRICT - SECURITIZATION</v>
          </cell>
          <cell r="K1348" t="str">
            <v>CORPORATE</v>
          </cell>
          <cell r="L1348" t="str">
            <v>CORPORATE</v>
          </cell>
        </row>
        <row r="1349">
          <cell r="A1349" t="str">
            <v>WI4</v>
          </cell>
          <cell r="B1349" t="str">
            <v>WI4-10-A-AZ-3GO-050</v>
          </cell>
          <cell r="C1349">
            <v>1578</v>
          </cell>
          <cell r="D1349">
            <v>6689</v>
          </cell>
          <cell r="F1349" t="str">
            <v>American Disp Svc of West VA</v>
          </cell>
          <cell r="G1349" t="str">
            <v>BU-903</v>
          </cell>
          <cell r="H1349" t="str">
            <v>A/R SECURITIZATION</v>
          </cell>
          <cell r="I1349" t="str">
            <v>A/R DIST</v>
          </cell>
          <cell r="J1349" t="str">
            <v>A/R DISTRICT - SECURITIZATION</v>
          </cell>
          <cell r="K1349" t="str">
            <v>CORPORATE</v>
          </cell>
          <cell r="L1349" t="str">
            <v>CORPORATE</v>
          </cell>
        </row>
        <row r="1350">
          <cell r="A1350" t="str">
            <v>WI5</v>
          </cell>
          <cell r="B1350" t="str">
            <v>WI5-10-A-AZ-2BO-050</v>
          </cell>
          <cell r="C1350">
            <v>1579</v>
          </cell>
          <cell r="D1350">
            <v>6690</v>
          </cell>
          <cell r="F1350" t="str">
            <v>American Disposal Svcs of Ill.</v>
          </cell>
          <cell r="G1350" t="str">
            <v>BU-903</v>
          </cell>
          <cell r="H1350" t="str">
            <v>A/R SECURITIZATION</v>
          </cell>
          <cell r="I1350" t="str">
            <v>A/R DIST</v>
          </cell>
          <cell r="J1350" t="str">
            <v>A/R DISTRICT - SECURITIZATION</v>
          </cell>
          <cell r="K1350" t="str">
            <v>CORPORATE</v>
          </cell>
          <cell r="L1350" t="str">
            <v>CORPORATE</v>
          </cell>
        </row>
        <row r="1351">
          <cell r="A1351" t="str">
            <v>WI6</v>
          </cell>
          <cell r="B1351" t="str">
            <v>WI6-10-A-AZ-3CO-050</v>
          </cell>
          <cell r="C1351">
            <v>1580</v>
          </cell>
          <cell r="D1351">
            <v>6691</v>
          </cell>
          <cell r="F1351" t="str">
            <v>American Disposal Svcs of MO</v>
          </cell>
          <cell r="G1351" t="str">
            <v>BU-903</v>
          </cell>
          <cell r="H1351" t="str">
            <v>A/R SECURITIZATION</v>
          </cell>
          <cell r="I1351" t="str">
            <v>A/R DIST</v>
          </cell>
          <cell r="J1351" t="str">
            <v>A/R DISTRICT - SECURITIZATION</v>
          </cell>
          <cell r="K1351" t="str">
            <v>CORPORATE</v>
          </cell>
          <cell r="L1351" t="str">
            <v>CORPORATE</v>
          </cell>
        </row>
        <row r="1352">
          <cell r="A1352" t="str">
            <v>WI8</v>
          </cell>
          <cell r="B1352" t="str">
            <v>WI8-10-A-AZ-8WO-050</v>
          </cell>
          <cell r="C1352">
            <v>1581</v>
          </cell>
          <cell r="D1352">
            <v>6692</v>
          </cell>
          <cell r="F1352" t="str">
            <v>AW Services of Indiana</v>
          </cell>
          <cell r="G1352" t="str">
            <v>BU-903</v>
          </cell>
          <cell r="H1352" t="str">
            <v>A/R SECURITIZATION</v>
          </cell>
          <cell r="I1352" t="str">
            <v>A/R DIST</v>
          </cell>
          <cell r="J1352" t="str">
            <v>A/R DISTRICT - SECURITIZATION</v>
          </cell>
          <cell r="K1352" t="str">
            <v>CORPORATE</v>
          </cell>
          <cell r="L1352" t="str">
            <v>CORPORATE</v>
          </cell>
        </row>
        <row r="1353">
          <cell r="A1353" t="str">
            <v>WI9</v>
          </cell>
          <cell r="B1353" t="str">
            <v>WI9-10-A-AZ-8OO-050</v>
          </cell>
          <cell r="C1353">
            <v>1582</v>
          </cell>
          <cell r="D1353">
            <v>6693</v>
          </cell>
          <cell r="F1353" t="str">
            <v>AW SERVICES OF MASSACHUSETTS,</v>
          </cell>
          <cell r="G1353" t="str">
            <v>BU-903</v>
          </cell>
          <cell r="H1353" t="str">
            <v>A/R SECURITIZATION</v>
          </cell>
          <cell r="I1353" t="str">
            <v>A/R DIST</v>
          </cell>
          <cell r="J1353" t="str">
            <v>A/R DISTRICT - SECURITIZATION</v>
          </cell>
          <cell r="K1353" t="str">
            <v>CORPORATE</v>
          </cell>
          <cell r="L1353" t="str">
            <v>CORPORATE</v>
          </cell>
        </row>
        <row r="1354">
          <cell r="A1354" t="str">
            <v>WJ0</v>
          </cell>
          <cell r="B1354" t="str">
            <v>WJ0-10-A-AZ-9BO-050</v>
          </cell>
          <cell r="C1354">
            <v>1583</v>
          </cell>
          <cell r="D1354">
            <v>6694</v>
          </cell>
          <cell r="F1354" t="str">
            <v>AW Services, LLC</v>
          </cell>
          <cell r="G1354" t="str">
            <v>BU-903</v>
          </cell>
          <cell r="H1354" t="str">
            <v>A/R SECURITIZATION</v>
          </cell>
          <cell r="I1354" t="str">
            <v>A/R DIST</v>
          </cell>
          <cell r="J1354" t="str">
            <v>A/R DISTRICT - SECURITIZATION</v>
          </cell>
          <cell r="K1354" t="str">
            <v>CORPORATE</v>
          </cell>
          <cell r="L1354" t="str">
            <v>CORPORATE</v>
          </cell>
        </row>
        <row r="1355">
          <cell r="A1355" t="str">
            <v>WJ1</v>
          </cell>
          <cell r="B1355" t="str">
            <v>WJ1-10-A-AZ-5NO-050</v>
          </cell>
          <cell r="C1355">
            <v>1584</v>
          </cell>
          <cell r="D1355">
            <v>6695</v>
          </cell>
          <cell r="F1355" t="str">
            <v>AW Systems of New Jersey</v>
          </cell>
          <cell r="G1355" t="str">
            <v>BU-903</v>
          </cell>
          <cell r="H1355" t="str">
            <v>A/R SECURITIZATION</v>
          </cell>
          <cell r="I1355" t="str">
            <v>A/R DIST</v>
          </cell>
          <cell r="J1355" t="str">
            <v>A/R DISTRICT - SECURITIZATION</v>
          </cell>
          <cell r="K1355" t="str">
            <v>CORPORATE</v>
          </cell>
          <cell r="L1355" t="str">
            <v>CORPORATE</v>
          </cell>
        </row>
        <row r="1356">
          <cell r="A1356" t="str">
            <v>WJ2</v>
          </cell>
          <cell r="B1356" t="str">
            <v>WJ2-10-A-AZ-3PO-050</v>
          </cell>
          <cell r="C1356">
            <v>1585</v>
          </cell>
          <cell r="D1356">
            <v>6696</v>
          </cell>
          <cell r="F1356" t="str">
            <v>AW Systems of NA, Inc.</v>
          </cell>
          <cell r="G1356" t="str">
            <v>BU-903</v>
          </cell>
          <cell r="H1356" t="str">
            <v>A/R SECURITIZATION</v>
          </cell>
          <cell r="I1356" t="str">
            <v>A/R DIST</v>
          </cell>
          <cell r="J1356" t="str">
            <v>A/R DISTRICT - SECURITIZATION</v>
          </cell>
          <cell r="K1356" t="str">
            <v>CORPORATE</v>
          </cell>
          <cell r="L1356" t="str">
            <v>CORPORATE</v>
          </cell>
        </row>
        <row r="1357">
          <cell r="A1357" t="str">
            <v>WJ3</v>
          </cell>
          <cell r="B1357" t="str">
            <v>WJ3-10-A-AZ-5ZO-050</v>
          </cell>
          <cell r="C1357">
            <v>1586</v>
          </cell>
          <cell r="D1357">
            <v>6697</v>
          </cell>
          <cell r="F1357" t="str">
            <v>Browning-Ferris Ind. of Ohio</v>
          </cell>
          <cell r="G1357" t="str">
            <v>BU-903</v>
          </cell>
          <cell r="H1357" t="str">
            <v>A/R SECURITIZATION</v>
          </cell>
          <cell r="I1357" t="str">
            <v>A/R DIST</v>
          </cell>
          <cell r="J1357" t="str">
            <v>A/R DISTRICT - SECURITIZATION</v>
          </cell>
          <cell r="K1357" t="str">
            <v>CORPORATE</v>
          </cell>
          <cell r="L1357" t="str">
            <v>CORPORATE</v>
          </cell>
        </row>
        <row r="1358">
          <cell r="A1358" t="str">
            <v>WJ4</v>
          </cell>
          <cell r="B1358" t="str">
            <v>WJ4-10-A-AZ-6PO-050</v>
          </cell>
          <cell r="C1358">
            <v>1587</v>
          </cell>
          <cell r="D1358">
            <v>6698</v>
          </cell>
          <cell r="F1358" t="str">
            <v>Capitol Recycling &amp; Disp, Inc.</v>
          </cell>
          <cell r="G1358" t="str">
            <v>BU-903</v>
          </cell>
          <cell r="H1358" t="str">
            <v>A/R SECURITIZATION</v>
          </cell>
          <cell r="I1358" t="str">
            <v>A/R DIST</v>
          </cell>
          <cell r="J1358" t="str">
            <v>A/R DISTRICT - SECURITIZATION</v>
          </cell>
          <cell r="K1358" t="str">
            <v>CORPORATE</v>
          </cell>
          <cell r="L1358" t="str">
            <v>CORPORATE</v>
          </cell>
        </row>
        <row r="1359">
          <cell r="A1359" t="str">
            <v>WJ5</v>
          </cell>
          <cell r="B1359" t="str">
            <v>WJ5-10-A-AZ-1CO-050</v>
          </cell>
          <cell r="C1359">
            <v>1588</v>
          </cell>
          <cell r="D1359">
            <v>6699</v>
          </cell>
          <cell r="F1359" t="str">
            <v>City-Star Services, Inc.</v>
          </cell>
          <cell r="G1359" t="str">
            <v>BU-903</v>
          </cell>
          <cell r="H1359" t="str">
            <v>A/R SECURITIZATION</v>
          </cell>
          <cell r="I1359" t="str">
            <v>A/R DIST</v>
          </cell>
          <cell r="J1359" t="str">
            <v>A/R DISTRICT - SECURITIZATION</v>
          </cell>
          <cell r="K1359" t="str">
            <v>CORPORATE</v>
          </cell>
          <cell r="L1359" t="str">
            <v>CORPORATE</v>
          </cell>
        </row>
        <row r="1360">
          <cell r="A1360" t="str">
            <v>WJ6</v>
          </cell>
          <cell r="B1360" t="str">
            <v>WJ6-10-A-AZ-15O-050</v>
          </cell>
          <cell r="C1360">
            <v>1589</v>
          </cell>
          <cell r="D1360">
            <v>6700</v>
          </cell>
          <cell r="F1360" t="str">
            <v>Clarkston Disposal, Inc.</v>
          </cell>
          <cell r="G1360" t="str">
            <v>BU-903</v>
          </cell>
          <cell r="H1360" t="str">
            <v>A/R SECURITIZATION</v>
          </cell>
          <cell r="I1360" t="str">
            <v>A/R DIST</v>
          </cell>
          <cell r="J1360" t="str">
            <v>A/R DISTRICT - SECURITIZATION</v>
          </cell>
          <cell r="K1360" t="str">
            <v>CORPORATE</v>
          </cell>
          <cell r="L1360" t="str">
            <v>CORPORATE</v>
          </cell>
        </row>
        <row r="1361">
          <cell r="A1361" t="str">
            <v>WJ7</v>
          </cell>
          <cell r="B1361" t="str">
            <v>WJ7-10-A-AZ-6NO-050</v>
          </cell>
          <cell r="C1361">
            <v>1590</v>
          </cell>
          <cell r="D1361">
            <v>6701</v>
          </cell>
          <cell r="F1361" t="str">
            <v>Corvallis Disposal &amp; Co.</v>
          </cell>
          <cell r="G1361" t="str">
            <v>BU-903</v>
          </cell>
          <cell r="H1361" t="str">
            <v>A/R SECURITIZATION</v>
          </cell>
          <cell r="I1361" t="str">
            <v>A/R DIST</v>
          </cell>
          <cell r="J1361" t="str">
            <v>A/R DISTRICT - SECURITIZATION</v>
          </cell>
          <cell r="K1361" t="str">
            <v>CORPORATE</v>
          </cell>
          <cell r="L1361" t="str">
            <v>CORPORATE</v>
          </cell>
        </row>
        <row r="1362">
          <cell r="A1362" t="str">
            <v>WJ8</v>
          </cell>
          <cell r="B1362" t="str">
            <v>WJ8-10-A-AZ-3FO-050</v>
          </cell>
          <cell r="C1362">
            <v>1591</v>
          </cell>
          <cell r="D1362">
            <v>6702</v>
          </cell>
          <cell r="F1362" t="str">
            <v>County Disposal (Ohio) Inc.</v>
          </cell>
          <cell r="G1362" t="str">
            <v>BU-903</v>
          </cell>
          <cell r="H1362" t="str">
            <v>A/R SECURITIZATION</v>
          </cell>
          <cell r="I1362" t="str">
            <v>A/R DIST</v>
          </cell>
          <cell r="J1362" t="str">
            <v>A/R DISTRICT - SECURITIZATION</v>
          </cell>
          <cell r="K1362" t="str">
            <v>CORPORATE</v>
          </cell>
          <cell r="L1362" t="str">
            <v>CORPORATE</v>
          </cell>
        </row>
        <row r="1363">
          <cell r="A1363" t="str">
            <v>WJ9</v>
          </cell>
          <cell r="B1363" t="str">
            <v>WJ9-10-A-AZ-3EO-050</v>
          </cell>
          <cell r="C1363">
            <v>1592</v>
          </cell>
          <cell r="D1363">
            <v>6703</v>
          </cell>
          <cell r="F1363" t="str">
            <v>County Landfill, Inc.</v>
          </cell>
          <cell r="G1363" t="str">
            <v>BU-903</v>
          </cell>
          <cell r="H1363" t="str">
            <v>A/R SECURITIZATION</v>
          </cell>
          <cell r="I1363" t="str">
            <v>A/R DIST</v>
          </cell>
          <cell r="J1363" t="str">
            <v>A/R DISTRICT - SECURITIZATION</v>
          </cell>
          <cell r="K1363" t="str">
            <v>CORPORATE</v>
          </cell>
          <cell r="L1363" t="str">
            <v>CORPORATE</v>
          </cell>
        </row>
        <row r="1364">
          <cell r="A1364" t="str">
            <v>WK0</v>
          </cell>
          <cell r="B1364" t="str">
            <v>WK0-10-A-AZ-2LO-050</v>
          </cell>
          <cell r="C1364">
            <v>1593</v>
          </cell>
          <cell r="D1364">
            <v>6704</v>
          </cell>
          <cell r="F1364" t="str">
            <v>D &amp; L Disposal, L.L.C.</v>
          </cell>
          <cell r="G1364" t="str">
            <v>BU-903</v>
          </cell>
          <cell r="H1364" t="str">
            <v>A/R SECURITIZATION</v>
          </cell>
          <cell r="I1364" t="str">
            <v>A/R DIST</v>
          </cell>
          <cell r="J1364" t="str">
            <v>A/R DISTRICT - SECURITIZATION</v>
          </cell>
          <cell r="K1364" t="str">
            <v>CORPORATE</v>
          </cell>
          <cell r="L1364" t="str">
            <v>CORPORATE</v>
          </cell>
        </row>
        <row r="1365">
          <cell r="A1365" t="str">
            <v>WK1</v>
          </cell>
          <cell r="B1365" t="str">
            <v>WK1-10-A-AZ-4ZO-050</v>
          </cell>
          <cell r="C1365">
            <v>1594</v>
          </cell>
          <cell r="D1365">
            <v>6705</v>
          </cell>
          <cell r="F1365" t="str">
            <v>Dallas Garbage Disposal, Inc.</v>
          </cell>
          <cell r="G1365" t="str">
            <v>BU-903</v>
          </cell>
          <cell r="H1365" t="str">
            <v>A/R SECURITIZATION</v>
          </cell>
          <cell r="I1365" t="str">
            <v>A/R DIST</v>
          </cell>
          <cell r="J1365" t="str">
            <v>A/R DISTRICT - SECURITIZATION</v>
          </cell>
          <cell r="K1365" t="str">
            <v>CORPORATE</v>
          </cell>
          <cell r="L1365" t="str">
            <v>CORPORATE</v>
          </cell>
        </row>
        <row r="1366">
          <cell r="A1366" t="str">
            <v>WK2</v>
          </cell>
          <cell r="B1366" t="str">
            <v>WK2-10-A-AZ-1BO-050</v>
          </cell>
          <cell r="C1366">
            <v>1595</v>
          </cell>
          <cell r="D1366">
            <v>6706</v>
          </cell>
          <cell r="F1366" t="str">
            <v>Delta Container Corporation</v>
          </cell>
          <cell r="G1366" t="str">
            <v>BU-903</v>
          </cell>
          <cell r="H1366" t="str">
            <v>A/R SECURITIZATION</v>
          </cell>
          <cell r="I1366" t="str">
            <v>A/R DIST</v>
          </cell>
          <cell r="J1366" t="str">
            <v>A/R DISTRICT - SECURITIZATION</v>
          </cell>
          <cell r="K1366" t="str">
            <v>CORPORATE</v>
          </cell>
          <cell r="L1366" t="str">
            <v>CORPORATE</v>
          </cell>
        </row>
        <row r="1367">
          <cell r="A1367" t="str">
            <v>WK3</v>
          </cell>
          <cell r="B1367" t="str">
            <v>WK3-10-A-AZ-9FO-050</v>
          </cell>
          <cell r="C1367">
            <v>1596</v>
          </cell>
          <cell r="D1367">
            <v>6707</v>
          </cell>
          <cell r="F1367" t="str">
            <v>Dempsey Waste Systems II, Inc.</v>
          </cell>
          <cell r="G1367" t="str">
            <v>BU-903</v>
          </cell>
          <cell r="H1367" t="str">
            <v>A/R SECURITIZATION</v>
          </cell>
          <cell r="I1367" t="str">
            <v>A/R DIST</v>
          </cell>
          <cell r="J1367" t="str">
            <v>A/R DISTRICT - SECURITIZATION</v>
          </cell>
          <cell r="K1367" t="str">
            <v>CORPORATE</v>
          </cell>
          <cell r="L1367" t="str">
            <v>CORPORATE</v>
          </cell>
        </row>
        <row r="1368">
          <cell r="A1368" t="str">
            <v>WK4</v>
          </cell>
          <cell r="B1368" t="str">
            <v>WK4-10-A-AZ-74O-050</v>
          </cell>
          <cell r="C1368">
            <v>1597</v>
          </cell>
          <cell r="D1368">
            <v>6708</v>
          </cell>
          <cell r="F1368" t="str">
            <v>Dinverno, Inc.</v>
          </cell>
          <cell r="G1368" t="str">
            <v>BU-903</v>
          </cell>
          <cell r="H1368" t="str">
            <v>A/R SECURITIZATION</v>
          </cell>
          <cell r="I1368" t="str">
            <v>A/R DIST</v>
          </cell>
          <cell r="J1368" t="str">
            <v>A/R DISTRICT - SECURITIZATION</v>
          </cell>
          <cell r="K1368" t="str">
            <v>CORPORATE</v>
          </cell>
          <cell r="L1368" t="str">
            <v>CORPORATE</v>
          </cell>
        </row>
        <row r="1369">
          <cell r="A1369" t="str">
            <v>WK5</v>
          </cell>
          <cell r="B1369" t="str">
            <v>WK5-10-A-AZ-4YO-050</v>
          </cell>
          <cell r="C1369">
            <v>1598</v>
          </cell>
          <cell r="D1369">
            <v>6709</v>
          </cell>
          <cell r="F1369" t="str">
            <v>Grants Pass Sanitation, Inc.</v>
          </cell>
          <cell r="G1369" t="str">
            <v>BU-903</v>
          </cell>
          <cell r="H1369" t="str">
            <v>A/R SECURITIZATION</v>
          </cell>
          <cell r="I1369" t="str">
            <v>A/R DIST</v>
          </cell>
          <cell r="J1369" t="str">
            <v>A/R DISTRICT - SECURITIZATION</v>
          </cell>
          <cell r="K1369" t="str">
            <v>CORPORATE</v>
          </cell>
          <cell r="L1369" t="str">
            <v>CORPORATE</v>
          </cell>
        </row>
        <row r="1370">
          <cell r="A1370" t="str">
            <v>WK6</v>
          </cell>
          <cell r="B1370" t="str">
            <v>WK6-10-A-AZ-20O-050</v>
          </cell>
          <cell r="C1370">
            <v>1599</v>
          </cell>
          <cell r="D1370">
            <v>6710</v>
          </cell>
          <cell r="F1370" t="str">
            <v>Harland's Sanitary LF, Inc.</v>
          </cell>
          <cell r="G1370" t="str">
            <v>BU-903</v>
          </cell>
          <cell r="H1370" t="str">
            <v>A/R SECURITIZATION</v>
          </cell>
          <cell r="I1370" t="str">
            <v>A/R DIST</v>
          </cell>
          <cell r="J1370" t="str">
            <v>A/R DISTRICT - SECURITIZATION</v>
          </cell>
          <cell r="K1370" t="str">
            <v>CORPORATE</v>
          </cell>
          <cell r="L1370" t="str">
            <v>CORPORATE</v>
          </cell>
        </row>
        <row r="1371">
          <cell r="A1371" t="str">
            <v>WK7</v>
          </cell>
          <cell r="B1371" t="str">
            <v>WK7-10-A-AZ-23O-050</v>
          </cell>
          <cell r="C1371">
            <v>1600</v>
          </cell>
          <cell r="D1371">
            <v>6711</v>
          </cell>
          <cell r="F1371" t="str">
            <v>Illiana Disposal Partnership</v>
          </cell>
          <cell r="G1371" t="str">
            <v>BU-903</v>
          </cell>
          <cell r="H1371" t="str">
            <v>A/R SECURITIZATION</v>
          </cell>
          <cell r="I1371" t="str">
            <v>A/R DIST</v>
          </cell>
          <cell r="J1371" t="str">
            <v>A/R DISTRICT - SECURITIZATION</v>
          </cell>
          <cell r="K1371" t="str">
            <v>CORPORATE</v>
          </cell>
          <cell r="L1371" t="str">
            <v>CORPORATE</v>
          </cell>
        </row>
        <row r="1372">
          <cell r="A1372" t="str">
            <v>WK8</v>
          </cell>
          <cell r="B1372" t="str">
            <v>WK8-10-A-AZ-50O-050</v>
          </cell>
          <cell r="C1372">
            <v>1601</v>
          </cell>
          <cell r="D1372">
            <v>6712</v>
          </cell>
          <cell r="F1372" t="str">
            <v>Island Waste Services, Ltd.</v>
          </cell>
          <cell r="G1372" t="str">
            <v>BU-903</v>
          </cell>
          <cell r="H1372" t="str">
            <v>A/R SECURITIZATION</v>
          </cell>
          <cell r="I1372" t="str">
            <v>A/R DIST</v>
          </cell>
          <cell r="J1372" t="str">
            <v>A/R DISTRICT - SECURITIZATION</v>
          </cell>
          <cell r="K1372" t="str">
            <v>CORPORATE</v>
          </cell>
          <cell r="L1372" t="str">
            <v>CORPORATE</v>
          </cell>
        </row>
        <row r="1373">
          <cell r="A1373" t="str">
            <v>WK9</v>
          </cell>
          <cell r="B1373" t="str">
            <v>WK9-10-A-AZ-4XO-050</v>
          </cell>
          <cell r="C1373">
            <v>1602</v>
          </cell>
          <cell r="D1373">
            <v>6713</v>
          </cell>
          <cell r="F1373" t="str">
            <v>Keller Drop Box, Inc.</v>
          </cell>
          <cell r="G1373" t="str">
            <v>BU-903</v>
          </cell>
          <cell r="H1373" t="str">
            <v>A/R SECURITIZATION</v>
          </cell>
          <cell r="I1373" t="str">
            <v>A/R DIST</v>
          </cell>
          <cell r="J1373" t="str">
            <v>A/R DISTRICT - SECURITIZATION</v>
          </cell>
          <cell r="K1373" t="str">
            <v>CORPORATE</v>
          </cell>
          <cell r="L1373" t="str">
            <v>CORPORATE</v>
          </cell>
        </row>
        <row r="1374">
          <cell r="A1374" t="str">
            <v>WL1</v>
          </cell>
          <cell r="B1374" t="str">
            <v>WL1-10-A-AZ-24O-050</v>
          </cell>
          <cell r="C1374">
            <v>1603</v>
          </cell>
          <cell r="D1374">
            <v>6714</v>
          </cell>
          <cell r="F1374" t="str">
            <v>Key Waste Indiana Partnership</v>
          </cell>
          <cell r="G1374" t="str">
            <v>BU-903</v>
          </cell>
          <cell r="H1374" t="str">
            <v>A/R SECURITIZATION</v>
          </cell>
          <cell r="I1374" t="str">
            <v>A/R DIST</v>
          </cell>
          <cell r="J1374" t="str">
            <v>A/R DISTRICT - SECURITIZATION</v>
          </cell>
          <cell r="K1374" t="str">
            <v>CORPORATE</v>
          </cell>
          <cell r="L1374" t="str">
            <v>CORPORATE</v>
          </cell>
        </row>
        <row r="1375">
          <cell r="A1375" t="str">
            <v>WL2</v>
          </cell>
          <cell r="B1375" t="str">
            <v>WL2-10-A-AZ-1AO-050</v>
          </cell>
          <cell r="C1375">
            <v>1604</v>
          </cell>
          <cell r="D1375">
            <v>6715</v>
          </cell>
          <cell r="F1375" t="str">
            <v>Lathrop Sunrise Sanitation Crp</v>
          </cell>
          <cell r="G1375" t="str">
            <v>BU-903</v>
          </cell>
          <cell r="H1375" t="str">
            <v>A/R SECURITIZATION</v>
          </cell>
          <cell r="I1375" t="str">
            <v>A/R DIST</v>
          </cell>
          <cell r="J1375" t="str">
            <v>A/R DISTRICT - SECURITIZATION</v>
          </cell>
          <cell r="K1375" t="str">
            <v>CORPORATE</v>
          </cell>
          <cell r="L1375" t="str">
            <v>CORPORATE</v>
          </cell>
        </row>
        <row r="1376">
          <cell r="A1376" t="str">
            <v>WL3</v>
          </cell>
          <cell r="B1376" t="str">
            <v>WL3-10-A-AZ-9GO-050</v>
          </cell>
          <cell r="C1376">
            <v>1605</v>
          </cell>
          <cell r="D1376">
            <v>6716</v>
          </cell>
          <cell r="F1376" t="str">
            <v>Mcinnis Waste Systems, Inc.</v>
          </cell>
          <cell r="G1376" t="str">
            <v>BU-903</v>
          </cell>
          <cell r="H1376" t="str">
            <v>A/R SECURITIZATION</v>
          </cell>
          <cell r="I1376" t="str">
            <v>A/R DIST</v>
          </cell>
          <cell r="J1376" t="str">
            <v>A/R DISTRICT - SECURITIZATION</v>
          </cell>
          <cell r="K1376" t="str">
            <v>CORPORATE</v>
          </cell>
          <cell r="L1376" t="str">
            <v>CORPORATE</v>
          </cell>
        </row>
        <row r="1377">
          <cell r="A1377" t="str">
            <v>WL4</v>
          </cell>
          <cell r="B1377" t="str">
            <v>WL4-10-A-AZ-2UO-050</v>
          </cell>
          <cell r="C1377">
            <v>1606</v>
          </cell>
          <cell r="D1377">
            <v>6717</v>
          </cell>
          <cell r="F1377" t="str">
            <v>Packerton Land Company, L.L.C.</v>
          </cell>
          <cell r="G1377" t="str">
            <v>BU-903</v>
          </cell>
          <cell r="H1377" t="str">
            <v>A/R SECURITIZATION</v>
          </cell>
          <cell r="I1377" t="str">
            <v>A/R DIST</v>
          </cell>
          <cell r="J1377" t="str">
            <v>A/R DISTRICT - SECURITIZATION</v>
          </cell>
          <cell r="K1377" t="str">
            <v>CORPORATE</v>
          </cell>
          <cell r="L1377" t="str">
            <v>CORPORATE</v>
          </cell>
        </row>
        <row r="1378">
          <cell r="A1378" t="str">
            <v>WL5</v>
          </cell>
          <cell r="B1378" t="str">
            <v>WL5-10-A-AZ-6UO-050</v>
          </cell>
          <cell r="C1378">
            <v>1607</v>
          </cell>
          <cell r="D1378">
            <v>6718</v>
          </cell>
          <cell r="F1378" t="str">
            <v>PSI Waste Systems, Inc.</v>
          </cell>
          <cell r="G1378" t="str">
            <v>BU-903</v>
          </cell>
          <cell r="H1378" t="str">
            <v>A/R SECURITIZATION</v>
          </cell>
          <cell r="I1378" t="str">
            <v>A/R DIST</v>
          </cell>
          <cell r="J1378" t="str">
            <v>A/R DISTRICT - SECURITIZATION</v>
          </cell>
          <cell r="K1378" t="str">
            <v>CORPORATE</v>
          </cell>
          <cell r="L1378" t="str">
            <v>CORPORATE</v>
          </cell>
        </row>
        <row r="1379">
          <cell r="A1379" t="str">
            <v>WL6</v>
          </cell>
          <cell r="B1379" t="str">
            <v>WL6-10-A-AZ-92O-050</v>
          </cell>
          <cell r="C1379">
            <v>1608</v>
          </cell>
          <cell r="D1379">
            <v>6719</v>
          </cell>
          <cell r="F1379" t="str">
            <v>Rabanco, Ltd.</v>
          </cell>
          <cell r="G1379" t="str">
            <v>BU-903</v>
          </cell>
          <cell r="H1379" t="str">
            <v>A/R SECURITIZATION</v>
          </cell>
          <cell r="I1379" t="str">
            <v>A/R DIST</v>
          </cell>
          <cell r="J1379" t="str">
            <v>A/R DISTRICT - SECURITIZATION</v>
          </cell>
          <cell r="K1379" t="str">
            <v>CORPORATE</v>
          </cell>
          <cell r="L1379" t="str">
            <v>CORPORATE</v>
          </cell>
        </row>
        <row r="1380">
          <cell r="A1380" t="str">
            <v>WL7</v>
          </cell>
          <cell r="B1380" t="str">
            <v>WL7-10-A-AZ-72O-050</v>
          </cell>
          <cell r="C1380">
            <v>1609</v>
          </cell>
          <cell r="D1380">
            <v>6720</v>
          </cell>
          <cell r="F1380" t="str">
            <v>Regional Disposal Company</v>
          </cell>
          <cell r="G1380" t="str">
            <v>BU-903</v>
          </cell>
          <cell r="H1380" t="str">
            <v>A/R SECURITIZATION</v>
          </cell>
          <cell r="I1380" t="str">
            <v>A/R DIST</v>
          </cell>
          <cell r="J1380" t="str">
            <v>A/R DISTRICT - SECURITIZATION</v>
          </cell>
          <cell r="K1380" t="str">
            <v>CORPORATE</v>
          </cell>
          <cell r="L1380" t="str">
            <v>CORPORATE</v>
          </cell>
        </row>
        <row r="1381">
          <cell r="A1381" t="str">
            <v>WL8</v>
          </cell>
          <cell r="B1381" t="str">
            <v>WL8-10-A-AZ-7QO-050</v>
          </cell>
          <cell r="C1381">
            <v>1610</v>
          </cell>
          <cell r="D1381">
            <v>6721</v>
          </cell>
          <cell r="F1381" t="str">
            <v>Rossman Sanitary Service, Inc.</v>
          </cell>
          <cell r="G1381" t="str">
            <v>BU-903</v>
          </cell>
          <cell r="H1381" t="str">
            <v>A/R SECURITIZATION</v>
          </cell>
          <cell r="I1381" t="str">
            <v>A/R DIST</v>
          </cell>
          <cell r="J1381" t="str">
            <v>A/R DISTRICT - SECURITIZATION</v>
          </cell>
          <cell r="K1381" t="str">
            <v>CORPORATE</v>
          </cell>
          <cell r="L1381" t="str">
            <v>CORPORATE</v>
          </cell>
        </row>
        <row r="1382">
          <cell r="A1382" t="str">
            <v>WL9</v>
          </cell>
          <cell r="B1382" t="str">
            <v>WL9-10-A-AZ-6VO-050</v>
          </cell>
          <cell r="C1382">
            <v>1611</v>
          </cell>
          <cell r="D1382">
            <v>6722</v>
          </cell>
          <cell r="F1382" t="str">
            <v>Suburban Carting Corporation</v>
          </cell>
          <cell r="G1382" t="str">
            <v>BU-903</v>
          </cell>
          <cell r="H1382" t="str">
            <v>A/R SECURITIZATION</v>
          </cell>
          <cell r="I1382" t="str">
            <v>A/R DIST</v>
          </cell>
          <cell r="J1382" t="str">
            <v>A/R DISTRICT - SECURITIZATION</v>
          </cell>
          <cell r="K1382" t="str">
            <v>CORPORATE</v>
          </cell>
          <cell r="L1382" t="str">
            <v>CORPORATE</v>
          </cell>
        </row>
        <row r="1383">
          <cell r="A1383" t="str">
            <v>WM0</v>
          </cell>
          <cell r="B1383" t="str">
            <v>WM0-10-A-AZ-98O-050</v>
          </cell>
          <cell r="C1383">
            <v>1612</v>
          </cell>
          <cell r="D1383">
            <v>6723</v>
          </cell>
          <cell r="F1383" t="str">
            <v>Sunrise Sanitation Service,Inc</v>
          </cell>
          <cell r="G1383" t="str">
            <v>BU-903</v>
          </cell>
          <cell r="H1383" t="str">
            <v>A/R SECURITIZATION</v>
          </cell>
          <cell r="I1383" t="str">
            <v>A/R DIST</v>
          </cell>
          <cell r="J1383" t="str">
            <v>A/R DISTRICT - SECURITIZATION</v>
          </cell>
          <cell r="K1383" t="str">
            <v>CORPORATE</v>
          </cell>
          <cell r="L1383" t="str">
            <v>CORPORATE</v>
          </cell>
        </row>
        <row r="1384">
          <cell r="A1384" t="str">
            <v>WM1</v>
          </cell>
          <cell r="B1384" t="str">
            <v>WM1-10-A-AZ-99O-050</v>
          </cell>
          <cell r="C1384">
            <v>1613</v>
          </cell>
          <cell r="D1384">
            <v>6724</v>
          </cell>
          <cell r="F1384" t="str">
            <v>Sunset Disposal Services, Inc.</v>
          </cell>
          <cell r="G1384" t="str">
            <v>BU-903</v>
          </cell>
          <cell r="H1384" t="str">
            <v>A/R SECURITIZATION</v>
          </cell>
          <cell r="I1384" t="str">
            <v>A/R DIST</v>
          </cell>
          <cell r="J1384" t="str">
            <v>A/R DISTRICT - SECURITIZATION</v>
          </cell>
          <cell r="K1384" t="str">
            <v>CORPORATE</v>
          </cell>
          <cell r="L1384" t="str">
            <v>CORPORATE</v>
          </cell>
        </row>
        <row r="1385">
          <cell r="A1385" t="str">
            <v>WM2</v>
          </cell>
          <cell r="B1385" t="str">
            <v>WM2-10-A-AZ-3DO-050</v>
          </cell>
          <cell r="C1385">
            <v>1614</v>
          </cell>
          <cell r="D1385">
            <v>6725</v>
          </cell>
          <cell r="F1385" t="str">
            <v>Sunset Disposal, Inc.</v>
          </cell>
          <cell r="G1385" t="str">
            <v>BU-903</v>
          </cell>
          <cell r="H1385" t="str">
            <v>A/R SECURITIZATION</v>
          </cell>
          <cell r="I1385" t="str">
            <v>A/R DIST</v>
          </cell>
          <cell r="J1385" t="str">
            <v>A/R DISTRICT - SECURITIZATION</v>
          </cell>
          <cell r="K1385" t="str">
            <v>CORPORATE</v>
          </cell>
          <cell r="L1385" t="str">
            <v>CORPORATE</v>
          </cell>
        </row>
        <row r="1386">
          <cell r="A1386" t="str">
            <v>WM3</v>
          </cell>
          <cell r="B1386" t="str">
            <v>WM3-10-A-AZ-A2O-050</v>
          </cell>
          <cell r="C1386">
            <v>1615</v>
          </cell>
          <cell r="D1386">
            <v>6726</v>
          </cell>
          <cell r="F1386" t="str">
            <v>Thomas Disposal Services,Inc.</v>
          </cell>
          <cell r="G1386" t="str">
            <v>BU-903</v>
          </cell>
          <cell r="H1386" t="str">
            <v>A/R SECURITIZATION</v>
          </cell>
          <cell r="I1386" t="str">
            <v>A/R DIST</v>
          </cell>
          <cell r="J1386" t="str">
            <v>A/R DISTRICT - SECURITIZATION</v>
          </cell>
          <cell r="K1386" t="str">
            <v>CORPORATE</v>
          </cell>
          <cell r="L1386" t="str">
            <v>CORPORATE</v>
          </cell>
        </row>
        <row r="1387">
          <cell r="A1387" t="str">
            <v>WM4</v>
          </cell>
          <cell r="B1387" t="str">
            <v>WM4-10-A-AZ-4UO-050</v>
          </cell>
          <cell r="C1387">
            <v>1616</v>
          </cell>
          <cell r="D1387">
            <v>6727</v>
          </cell>
          <cell r="F1387" t="str">
            <v>United Disposal Services, Inc.</v>
          </cell>
          <cell r="G1387" t="str">
            <v>BU-903</v>
          </cell>
          <cell r="H1387" t="str">
            <v>A/R SECURITIZATION</v>
          </cell>
          <cell r="I1387" t="str">
            <v>A/R DIST</v>
          </cell>
          <cell r="J1387" t="str">
            <v>A/R DISTRICT - SECURITIZATION</v>
          </cell>
          <cell r="K1387" t="str">
            <v>CORPORATE</v>
          </cell>
          <cell r="L1387" t="str">
            <v>CORPORATE</v>
          </cell>
        </row>
        <row r="1388">
          <cell r="A1388" t="str">
            <v>WM5</v>
          </cell>
          <cell r="B1388" t="str">
            <v>WM5-10-A-AZ-C1O-050</v>
          </cell>
          <cell r="C1388">
            <v>1617</v>
          </cell>
          <cell r="D1388">
            <v>6728</v>
          </cell>
          <cell r="F1388" t="str">
            <v>AW Services of NA</v>
          </cell>
          <cell r="G1388" t="str">
            <v>BU-903</v>
          </cell>
          <cell r="H1388" t="str">
            <v>A/R SECURITIZATION</v>
          </cell>
          <cell r="I1388" t="str">
            <v>A/R DIST</v>
          </cell>
          <cell r="J1388" t="str">
            <v>A/R DISTRICT - SECURITIZATION</v>
          </cell>
          <cell r="K1388" t="str">
            <v>CORPORATE</v>
          </cell>
          <cell r="L1388" t="str">
            <v>CORPORATE</v>
          </cell>
        </row>
        <row r="1389">
          <cell r="A1389" t="str">
            <v>WM6</v>
          </cell>
          <cell r="B1389" t="str">
            <v>WM6-10-A-AZ-8AO-050</v>
          </cell>
          <cell r="C1389">
            <v>1618</v>
          </cell>
          <cell r="D1389">
            <v>6729</v>
          </cell>
          <cell r="F1389" t="str">
            <v>AW  PENNSYLVANIA</v>
          </cell>
          <cell r="G1389" t="str">
            <v>BU-903</v>
          </cell>
          <cell r="H1389" t="str">
            <v>A/R SECURITIZATION</v>
          </cell>
          <cell r="I1389" t="str">
            <v>A/R DIST</v>
          </cell>
          <cell r="J1389" t="str">
            <v>A/R DISTRICT - SECURITIZATION</v>
          </cell>
          <cell r="K1389" t="str">
            <v>CORPORATE</v>
          </cell>
          <cell r="L1389" t="str">
            <v>CORPORATE</v>
          </cell>
        </row>
        <row r="1390">
          <cell r="A1390" t="str">
            <v>WM7</v>
          </cell>
          <cell r="B1390" t="str">
            <v>WM7-10-A-AZ-8ZO-050</v>
          </cell>
          <cell r="C1390">
            <v>1619</v>
          </cell>
          <cell r="D1390">
            <v>6730</v>
          </cell>
          <cell r="F1390" t="str">
            <v>AW  TEXAS</v>
          </cell>
          <cell r="G1390" t="str">
            <v>BU-903</v>
          </cell>
          <cell r="H1390" t="str">
            <v>A/R SECURITIZATION</v>
          </cell>
          <cell r="I1390" t="str">
            <v>A/R DIST</v>
          </cell>
          <cell r="J1390" t="str">
            <v>A/R DISTRICT - SECURITIZATION</v>
          </cell>
          <cell r="K1390" t="str">
            <v>CORPORATE</v>
          </cell>
          <cell r="L1390" t="str">
            <v>CORPORATE</v>
          </cell>
        </row>
        <row r="1391">
          <cell r="A1391" t="str">
            <v>WM8</v>
          </cell>
          <cell r="B1391" t="str">
            <v>WM8-10-A-AZ-9UO-050</v>
          </cell>
          <cell r="C1391">
            <v>1620</v>
          </cell>
          <cell r="D1391">
            <v>6731</v>
          </cell>
          <cell r="F1391" t="str">
            <v>Total Roll-offs, LLC</v>
          </cell>
          <cell r="G1391" t="str">
            <v>BU-903</v>
          </cell>
          <cell r="H1391" t="str">
            <v>A/R SECURITIZATION</v>
          </cell>
          <cell r="I1391" t="str">
            <v>A/R DIST</v>
          </cell>
          <cell r="J1391" t="str">
            <v>A/R DISTRICT - SECURITIZATION</v>
          </cell>
          <cell r="K1391" t="str">
            <v>CORPORATE</v>
          </cell>
          <cell r="L1391" t="str">
            <v>CORPORATE</v>
          </cell>
        </row>
        <row r="1392">
          <cell r="A1392" t="str">
            <v>WM9</v>
          </cell>
          <cell r="B1392" t="str">
            <v>WM9-10-A-AZ-9LO-050</v>
          </cell>
          <cell r="C1392">
            <v>1621</v>
          </cell>
          <cell r="D1392">
            <v>6732</v>
          </cell>
          <cell r="F1392" t="str">
            <v>Greenridge Waste Services, LLC</v>
          </cell>
          <cell r="G1392" t="str">
            <v>BU-903</v>
          </cell>
          <cell r="H1392" t="str">
            <v>A/R SECURITIZATION</v>
          </cell>
          <cell r="I1392" t="str">
            <v>A/R DIST</v>
          </cell>
          <cell r="J1392" t="str">
            <v>A/R DISTRICT - SECURITIZATION</v>
          </cell>
          <cell r="K1392" t="str">
            <v>CORPORATE</v>
          </cell>
          <cell r="L1392" t="str">
            <v>CORPORATE</v>
          </cell>
        </row>
        <row r="1393">
          <cell r="A1393" t="str">
            <v>WN0</v>
          </cell>
          <cell r="B1393" t="str">
            <v>WN0-10-A-AZ-2NO-050</v>
          </cell>
          <cell r="C1393">
            <v>1622</v>
          </cell>
          <cell r="D1393">
            <v>6733</v>
          </cell>
          <cell r="F1393" t="str">
            <v>LIBERTY WASTE SVC OF MCCOOK, L</v>
          </cell>
          <cell r="G1393" t="str">
            <v>BU-903</v>
          </cell>
          <cell r="H1393" t="str">
            <v>A/R SECURITIZATION</v>
          </cell>
          <cell r="I1393" t="str">
            <v>A/R DIST</v>
          </cell>
          <cell r="J1393" t="str">
            <v>A/R DISTRICT - SECURITIZATION</v>
          </cell>
          <cell r="K1393" t="str">
            <v>CORPORATE</v>
          </cell>
          <cell r="L1393" t="str">
            <v>CORPORATE</v>
          </cell>
        </row>
        <row r="1394">
          <cell r="A1394" t="str">
            <v>WN1</v>
          </cell>
          <cell r="B1394" t="str">
            <v>WN1-10-A-AZ-2PO-050</v>
          </cell>
          <cell r="C1394">
            <v>1623</v>
          </cell>
          <cell r="D1394">
            <v>6734</v>
          </cell>
          <cell r="F1394" t="str">
            <v>LIBERTY WASTE SVC OF IL, LLC</v>
          </cell>
          <cell r="G1394" t="str">
            <v>BU-903</v>
          </cell>
          <cell r="H1394" t="str">
            <v>A/R SECURITIZATION</v>
          </cell>
          <cell r="I1394" t="str">
            <v>A/R DIST</v>
          </cell>
          <cell r="J1394" t="str">
            <v>A/R DISTRICT - SECURITIZATION</v>
          </cell>
          <cell r="K1394" t="str">
            <v>CORPORATE</v>
          </cell>
          <cell r="L1394" t="str">
            <v>CORPORATE</v>
          </cell>
        </row>
        <row r="1395">
          <cell r="A1395" t="str">
            <v>WN2</v>
          </cell>
          <cell r="B1395" t="str">
            <v>WN2-10-A-AZ-2QO-050</v>
          </cell>
          <cell r="C1395">
            <v>1624</v>
          </cell>
          <cell r="D1395">
            <v>6735</v>
          </cell>
          <cell r="F1395" t="str">
            <v>WHISPERING PINES L/F TX, LP</v>
          </cell>
          <cell r="G1395" t="str">
            <v>BU-903</v>
          </cell>
          <cell r="H1395" t="str">
            <v>A/R SECURITIZATION</v>
          </cell>
          <cell r="I1395" t="str">
            <v>A/R DIST</v>
          </cell>
          <cell r="J1395" t="str">
            <v>A/R DISTRICT - SECURITIZATION</v>
          </cell>
          <cell r="K1395" t="str">
            <v>CORPORATE</v>
          </cell>
          <cell r="L1395" t="str">
            <v>CORPORATE</v>
          </cell>
        </row>
        <row r="1396">
          <cell r="A1396" t="str">
            <v>WN3</v>
          </cell>
          <cell r="B1396" t="str">
            <v>WN3-10-A-AZ-2SO-050</v>
          </cell>
          <cell r="C1396">
            <v>1625</v>
          </cell>
          <cell r="D1396">
            <v>6736</v>
          </cell>
          <cell r="F1396" t="str">
            <v>DTC MANAGEMENT, INC.</v>
          </cell>
          <cell r="G1396" t="str">
            <v>BU-903</v>
          </cell>
          <cell r="H1396" t="str">
            <v>A/R SECURITIZATION</v>
          </cell>
          <cell r="I1396" t="str">
            <v>A/R DIST</v>
          </cell>
          <cell r="J1396" t="str">
            <v>A/R DISTRICT - SECURITIZATION</v>
          </cell>
          <cell r="K1396" t="str">
            <v>CORPORATE</v>
          </cell>
          <cell r="L1396" t="str">
            <v>CORPORATE</v>
          </cell>
        </row>
        <row r="1397">
          <cell r="A1397" t="str">
            <v>WN4</v>
          </cell>
          <cell r="B1397" t="str">
            <v>WN4-10-A-AZ-2YO-050</v>
          </cell>
          <cell r="C1397">
            <v>1626</v>
          </cell>
          <cell r="D1397">
            <v>6737</v>
          </cell>
          <cell r="F1397" t="str">
            <v>ENVIRONTECH, INC</v>
          </cell>
          <cell r="G1397" t="str">
            <v>BU-903</v>
          </cell>
          <cell r="H1397" t="str">
            <v>A/R SECURITIZATION</v>
          </cell>
          <cell r="I1397" t="str">
            <v>A/R DIST</v>
          </cell>
          <cell r="J1397" t="str">
            <v>A/R DISTRICT - SECURITIZATION</v>
          </cell>
          <cell r="K1397" t="str">
            <v>CORPORATE</v>
          </cell>
          <cell r="L1397" t="str">
            <v>CORPORATE</v>
          </cell>
        </row>
        <row r="1398">
          <cell r="A1398" t="str">
            <v>WN5</v>
          </cell>
          <cell r="B1398" t="str">
            <v>WN5-10-A-AZ-2ZO-050</v>
          </cell>
          <cell r="C1398">
            <v>1627</v>
          </cell>
          <cell r="D1398">
            <v>6738</v>
          </cell>
          <cell r="F1398" t="str">
            <v>FRED BARBARA TRUCKING CO., INC</v>
          </cell>
          <cell r="G1398" t="str">
            <v>BU-903</v>
          </cell>
          <cell r="H1398" t="str">
            <v>A/R SECURITIZATION</v>
          </cell>
          <cell r="I1398" t="str">
            <v>A/R DIST</v>
          </cell>
          <cell r="J1398" t="str">
            <v>A/R DISTRICT - SECURITIZATION</v>
          </cell>
          <cell r="K1398" t="str">
            <v>CORPORATE</v>
          </cell>
          <cell r="L1398" t="str">
            <v>CORPORATE</v>
          </cell>
        </row>
        <row r="1399">
          <cell r="A1399" t="str">
            <v>WN6</v>
          </cell>
          <cell r="B1399" t="str">
            <v>WN6-10-A-AZ-3BO-050</v>
          </cell>
          <cell r="C1399">
            <v>1628</v>
          </cell>
          <cell r="D1399">
            <v>6739</v>
          </cell>
          <cell r="F1399" t="str">
            <v>PITTSBURGH COUNTY LF, INC</v>
          </cell>
          <cell r="G1399" t="str">
            <v>BU-903</v>
          </cell>
          <cell r="H1399" t="str">
            <v>A/R SECURITIZATION</v>
          </cell>
          <cell r="I1399" t="str">
            <v>A/R DIST</v>
          </cell>
          <cell r="J1399" t="str">
            <v>A/R DISTRICT - SECURITIZATION</v>
          </cell>
          <cell r="K1399" t="str">
            <v>CORPORATE</v>
          </cell>
          <cell r="L1399" t="str">
            <v>CORPORATE</v>
          </cell>
        </row>
        <row r="1400">
          <cell r="A1400" t="str">
            <v>WN7</v>
          </cell>
          <cell r="B1400" t="str">
            <v>WN7-10-A-AZ-3CO-050</v>
          </cell>
          <cell r="C1400">
            <v>1629</v>
          </cell>
          <cell r="D1400">
            <v>6740</v>
          </cell>
          <cell r="F1400" t="str">
            <v>ADS OF MISSOURI, INC</v>
          </cell>
          <cell r="G1400" t="str">
            <v>BU-903</v>
          </cell>
          <cell r="H1400" t="str">
            <v>A/R SECURITIZATION</v>
          </cell>
          <cell r="I1400" t="str">
            <v>A/R DIST</v>
          </cell>
          <cell r="J1400" t="str">
            <v>A/R DISTRICT - SECURITIZATION</v>
          </cell>
          <cell r="K1400" t="str">
            <v>CORPORATE</v>
          </cell>
          <cell r="L1400" t="str">
            <v>CORPORATE</v>
          </cell>
        </row>
        <row r="1401">
          <cell r="A1401" t="str">
            <v>WN8</v>
          </cell>
          <cell r="B1401" t="str">
            <v>WN8-10-A-AZ-3EO-050</v>
          </cell>
          <cell r="C1401">
            <v>1630</v>
          </cell>
          <cell r="D1401">
            <v>6741</v>
          </cell>
          <cell r="F1401" t="str">
            <v>COUNTY LANDFILL, INC</v>
          </cell>
          <cell r="G1401" t="str">
            <v>BU-903</v>
          </cell>
          <cell r="H1401" t="str">
            <v>A/R SECURITIZATION</v>
          </cell>
          <cell r="I1401" t="str">
            <v>A/R DIST</v>
          </cell>
          <cell r="J1401" t="str">
            <v>A/R DISTRICT - SECURITIZATION</v>
          </cell>
          <cell r="K1401" t="str">
            <v>CORPORATE</v>
          </cell>
          <cell r="L1401" t="str">
            <v>CORPORATE</v>
          </cell>
        </row>
        <row r="1402">
          <cell r="A1402" t="str">
            <v>WN9</v>
          </cell>
          <cell r="B1402" t="str">
            <v>WN9-10-A-AZ-3FO-050</v>
          </cell>
          <cell r="C1402">
            <v>1631</v>
          </cell>
          <cell r="D1402">
            <v>6742</v>
          </cell>
          <cell r="F1402" t="str">
            <v>COUNTY DISPOSAL (OHIO), INC</v>
          </cell>
          <cell r="G1402" t="str">
            <v>BU-903</v>
          </cell>
          <cell r="H1402" t="str">
            <v>A/R SECURITIZATION</v>
          </cell>
          <cell r="I1402" t="str">
            <v>A/R DIST</v>
          </cell>
          <cell r="J1402" t="str">
            <v>A/R DISTRICT - SECURITIZATION</v>
          </cell>
          <cell r="K1402" t="str">
            <v>CORPORATE</v>
          </cell>
          <cell r="L1402" t="str">
            <v>CORPORATE</v>
          </cell>
        </row>
        <row r="1403">
          <cell r="A1403" t="str">
            <v>WO0</v>
          </cell>
          <cell r="B1403" t="str">
            <v>WO0-10-A-AZ-3GO-050</v>
          </cell>
          <cell r="C1403">
            <v>1632</v>
          </cell>
          <cell r="D1403">
            <v>6743</v>
          </cell>
          <cell r="F1403" t="str">
            <v>ADS OF WEST VIRGINIA, INC</v>
          </cell>
          <cell r="G1403" t="str">
            <v>BU-903</v>
          </cell>
          <cell r="H1403" t="str">
            <v>A/R SECURITIZATION</v>
          </cell>
          <cell r="I1403" t="str">
            <v>A/R DIST</v>
          </cell>
          <cell r="J1403" t="str">
            <v>A/R DISTRICT - SECURITIZATION</v>
          </cell>
          <cell r="K1403" t="str">
            <v>CORPORATE</v>
          </cell>
          <cell r="L1403" t="str">
            <v>CORPORATE</v>
          </cell>
        </row>
        <row r="1404">
          <cell r="A1404" t="str">
            <v>WO1</v>
          </cell>
          <cell r="B1404" t="str">
            <v>WO1-10-A-AZ-3JO-050</v>
          </cell>
          <cell r="C1404">
            <v>1633</v>
          </cell>
          <cell r="D1404">
            <v>6744</v>
          </cell>
          <cell r="F1404" t="str">
            <v>ADS OF KANSAS, INC</v>
          </cell>
          <cell r="G1404" t="str">
            <v>BU-903</v>
          </cell>
          <cell r="H1404" t="str">
            <v>A/R SECURITIZATION</v>
          </cell>
          <cell r="I1404" t="str">
            <v>A/R DIST</v>
          </cell>
          <cell r="J1404" t="str">
            <v>A/R DISTRICT - SECURITIZATION</v>
          </cell>
          <cell r="K1404" t="str">
            <v>CORPORATE</v>
          </cell>
          <cell r="L1404" t="str">
            <v>CORPORATE</v>
          </cell>
        </row>
        <row r="1405">
          <cell r="A1405" t="str">
            <v>WO2</v>
          </cell>
          <cell r="B1405" t="str">
            <v>WO2-10-A-AZ-3KO-050</v>
          </cell>
          <cell r="C1405">
            <v>1634</v>
          </cell>
          <cell r="D1405">
            <v>6745</v>
          </cell>
          <cell r="F1405" t="str">
            <v>RESOURCES RECOVERY, INC</v>
          </cell>
          <cell r="G1405" t="str">
            <v>BU-903</v>
          </cell>
          <cell r="H1405" t="str">
            <v>A/R SECURITIZATION</v>
          </cell>
          <cell r="I1405" t="str">
            <v>A/R DIST</v>
          </cell>
          <cell r="J1405" t="str">
            <v>A/R DISTRICT - SECURITIZATION</v>
          </cell>
          <cell r="K1405" t="str">
            <v>CORPORATE</v>
          </cell>
          <cell r="L1405" t="str">
            <v>CORPORATE</v>
          </cell>
        </row>
        <row r="1406">
          <cell r="A1406" t="str">
            <v>WO3</v>
          </cell>
          <cell r="B1406" t="str">
            <v>WO3-10-A-AZ-3PO-050</v>
          </cell>
          <cell r="C1406">
            <v>1635</v>
          </cell>
          <cell r="D1406">
            <v>6746</v>
          </cell>
          <cell r="F1406" t="str">
            <v>AW SYS OF NA, INC</v>
          </cell>
          <cell r="G1406" t="str">
            <v>BU-903</v>
          </cell>
          <cell r="H1406" t="str">
            <v>A/R SECURITIZATION</v>
          </cell>
          <cell r="I1406" t="str">
            <v>A/R DIST</v>
          </cell>
          <cell r="J1406" t="str">
            <v>A/R DISTRICT - SECURITIZATION</v>
          </cell>
          <cell r="K1406" t="str">
            <v>CORPORATE</v>
          </cell>
          <cell r="L1406" t="str">
            <v>CORPORATE</v>
          </cell>
        </row>
        <row r="1407">
          <cell r="A1407" t="str">
            <v>WO4</v>
          </cell>
          <cell r="B1407" t="str">
            <v>WO4-10-A-AZ-3QO-050</v>
          </cell>
          <cell r="C1407">
            <v>1636</v>
          </cell>
          <cell r="D1407">
            <v>6747</v>
          </cell>
          <cell r="F1407" t="str">
            <v>MESA DISPOSAL, INC</v>
          </cell>
          <cell r="G1407" t="str">
            <v>BU-903</v>
          </cell>
          <cell r="H1407" t="str">
            <v>A/R SECURITIZATION</v>
          </cell>
          <cell r="I1407" t="str">
            <v>A/R DIST</v>
          </cell>
          <cell r="J1407" t="str">
            <v>A/R DISTRICT - SECURITIZATION</v>
          </cell>
          <cell r="K1407" t="str">
            <v>CORPORATE</v>
          </cell>
          <cell r="L1407" t="str">
            <v>CORPORATE</v>
          </cell>
        </row>
        <row r="1408">
          <cell r="A1408" t="str">
            <v>WO5</v>
          </cell>
          <cell r="B1408" t="str">
            <v>WO5-10-A-AZ-3WO-050</v>
          </cell>
          <cell r="C1408">
            <v>1637</v>
          </cell>
          <cell r="D1408">
            <v>6748</v>
          </cell>
          <cell r="F1408" t="str">
            <v>KELLER CANYON LANDFILL CO, INC</v>
          </cell>
          <cell r="G1408" t="str">
            <v>BU-903</v>
          </cell>
          <cell r="H1408" t="str">
            <v>A/R SECURITIZATION</v>
          </cell>
          <cell r="I1408" t="str">
            <v>A/R DIST</v>
          </cell>
          <cell r="J1408" t="str">
            <v>A/R DISTRICT - SECURITIZATION</v>
          </cell>
          <cell r="K1408" t="str">
            <v>CORPORATE</v>
          </cell>
          <cell r="L1408" t="str">
            <v>CORPORATE</v>
          </cell>
        </row>
        <row r="1409">
          <cell r="A1409" t="str">
            <v>WO6</v>
          </cell>
          <cell r="B1409" t="str">
            <v>WO6-10-A-AZ-3XO-050</v>
          </cell>
          <cell r="C1409">
            <v>1638</v>
          </cell>
          <cell r="D1409">
            <v>6749</v>
          </cell>
          <cell r="F1409" t="str">
            <v>WASTE SVCS OF NEW YORK, INC</v>
          </cell>
          <cell r="G1409" t="str">
            <v>BU-903</v>
          </cell>
          <cell r="H1409" t="str">
            <v>A/R SECURITIZATION</v>
          </cell>
          <cell r="I1409" t="str">
            <v>A/R DIST</v>
          </cell>
          <cell r="J1409" t="str">
            <v>A/R DISTRICT - SECURITIZATION</v>
          </cell>
          <cell r="K1409" t="str">
            <v>CORPORATE</v>
          </cell>
          <cell r="L1409" t="str">
            <v>CORPORATE</v>
          </cell>
        </row>
        <row r="1410">
          <cell r="A1410" t="str">
            <v>WO7</v>
          </cell>
          <cell r="B1410" t="str">
            <v>WO7-10-A-AZ-4KO-050</v>
          </cell>
          <cell r="C1410">
            <v>1639</v>
          </cell>
          <cell r="D1410">
            <v>6750</v>
          </cell>
          <cell r="F1410" t="str">
            <v>F.P. MCNAMARA RUBBISH REMOVAL</v>
          </cell>
          <cell r="G1410" t="str">
            <v>BU-903</v>
          </cell>
          <cell r="H1410" t="str">
            <v>A/R SECURITIZATION</v>
          </cell>
          <cell r="I1410" t="str">
            <v>A/R DIST</v>
          </cell>
          <cell r="J1410" t="str">
            <v>A/R DISTRICT - SECURITIZATION</v>
          </cell>
          <cell r="K1410" t="str">
            <v>CORPORATE</v>
          </cell>
          <cell r="L1410" t="str">
            <v>CORPORATE</v>
          </cell>
        </row>
        <row r="1411">
          <cell r="A1411" t="str">
            <v>WO8</v>
          </cell>
          <cell r="B1411" t="str">
            <v>WO8-10-A-AZ-4NO-050</v>
          </cell>
          <cell r="C1411">
            <v>1640</v>
          </cell>
          <cell r="D1411">
            <v>6751</v>
          </cell>
          <cell r="F1411" t="str">
            <v>SANGAMON VALLEY LANDFILL, INC</v>
          </cell>
          <cell r="G1411" t="str">
            <v>BU-903</v>
          </cell>
          <cell r="H1411" t="str">
            <v>A/R SECURITIZATION</v>
          </cell>
          <cell r="I1411" t="str">
            <v>A/R DIST</v>
          </cell>
          <cell r="J1411" t="str">
            <v>A/R DISTRICT - SECURITIZATION</v>
          </cell>
          <cell r="K1411" t="str">
            <v>CORPORATE</v>
          </cell>
          <cell r="L1411" t="str">
            <v>CORPORATE</v>
          </cell>
        </row>
        <row r="1412">
          <cell r="A1412" t="str">
            <v>WO9</v>
          </cell>
          <cell r="B1412" t="str">
            <v>WO9-10-A-AZ-4PO-050</v>
          </cell>
          <cell r="C1412">
            <v>1641</v>
          </cell>
          <cell r="D1412">
            <v>6752</v>
          </cell>
          <cell r="F1412" t="str">
            <v>WILLAMETTE RESOURCES, INC</v>
          </cell>
          <cell r="G1412" t="str">
            <v>BU-903</v>
          </cell>
          <cell r="H1412" t="str">
            <v>A/R SECURITIZATION</v>
          </cell>
          <cell r="I1412" t="str">
            <v>A/R DIST</v>
          </cell>
          <cell r="J1412" t="str">
            <v>A/R DISTRICT - SECURITIZATION</v>
          </cell>
          <cell r="K1412" t="str">
            <v>CORPORATE</v>
          </cell>
          <cell r="L1412" t="str">
            <v>CORPORATE</v>
          </cell>
        </row>
        <row r="1413">
          <cell r="A1413" t="str">
            <v>WP0</v>
          </cell>
          <cell r="B1413" t="str">
            <v>WP0-10-A-AZ-4QO-050</v>
          </cell>
          <cell r="C1413">
            <v>1642</v>
          </cell>
          <cell r="D1413">
            <v>6753</v>
          </cell>
          <cell r="F1413" t="str">
            <v>WDTR, INC</v>
          </cell>
          <cell r="G1413" t="str">
            <v>BU-903</v>
          </cell>
          <cell r="H1413" t="str">
            <v>A/R SECURITIZATION</v>
          </cell>
          <cell r="I1413" t="str">
            <v>A/R DIST</v>
          </cell>
          <cell r="J1413" t="str">
            <v>A/R DISTRICT - SECURITIZATION</v>
          </cell>
          <cell r="K1413" t="str">
            <v>CORPORATE</v>
          </cell>
          <cell r="L1413" t="str">
            <v>CORPORATE</v>
          </cell>
        </row>
        <row r="1414">
          <cell r="A1414" t="str">
            <v>WP1</v>
          </cell>
          <cell r="B1414" t="str">
            <v>WP1-10-A-AZ-4TO-050</v>
          </cell>
          <cell r="C1414">
            <v>1643</v>
          </cell>
          <cell r="D1414">
            <v>6754</v>
          </cell>
          <cell r="F1414" t="str">
            <v>VALLEY LANDFILLS, INC</v>
          </cell>
          <cell r="G1414" t="str">
            <v>BU-903</v>
          </cell>
          <cell r="H1414" t="str">
            <v>A/R SECURITIZATION</v>
          </cell>
          <cell r="I1414" t="str">
            <v>A/R DIST</v>
          </cell>
          <cell r="J1414" t="str">
            <v>A/R DISTRICT - SECURITIZATION</v>
          </cell>
          <cell r="K1414" t="str">
            <v>CORPORATE</v>
          </cell>
          <cell r="L1414" t="str">
            <v>CORPORATE</v>
          </cell>
        </row>
        <row r="1415">
          <cell r="A1415" t="str">
            <v>WP2</v>
          </cell>
          <cell r="B1415" t="str">
            <v>WP2-10-A-AZ-4VO-050</v>
          </cell>
          <cell r="C1415">
            <v>1644</v>
          </cell>
          <cell r="D1415">
            <v>6755</v>
          </cell>
          <cell r="F1415" t="str">
            <v>SOURCE RECYCLING, INC</v>
          </cell>
          <cell r="G1415" t="str">
            <v>BU-903</v>
          </cell>
          <cell r="H1415" t="str">
            <v>A/R SECURITIZATION</v>
          </cell>
          <cell r="I1415" t="str">
            <v>A/R DIST</v>
          </cell>
          <cell r="J1415" t="str">
            <v>A/R DISTRICT - SECURITIZATION</v>
          </cell>
          <cell r="K1415" t="str">
            <v>CORPORATE</v>
          </cell>
          <cell r="L1415" t="str">
            <v>CORPORATE</v>
          </cell>
        </row>
        <row r="1416">
          <cell r="A1416" t="str">
            <v>WP3</v>
          </cell>
          <cell r="B1416" t="str">
            <v>WP3-10-A-AZ-4YO-050</v>
          </cell>
          <cell r="C1416">
            <v>1645</v>
          </cell>
          <cell r="D1416">
            <v>6756</v>
          </cell>
          <cell r="F1416" t="str">
            <v>GRANTS PASS SANITATION, INC</v>
          </cell>
          <cell r="G1416" t="str">
            <v>BU-903</v>
          </cell>
          <cell r="H1416" t="str">
            <v>A/R SECURITIZATION</v>
          </cell>
          <cell r="I1416" t="str">
            <v>A/R DIST</v>
          </cell>
          <cell r="J1416" t="str">
            <v>A/R DISTRICT - SECURITIZATION</v>
          </cell>
          <cell r="K1416" t="str">
            <v>CORPORATE</v>
          </cell>
          <cell r="L1416" t="str">
            <v>CORPORATE</v>
          </cell>
        </row>
        <row r="1417">
          <cell r="A1417" t="str">
            <v>WP4</v>
          </cell>
          <cell r="B1417" t="str">
            <v>WP4-10-A-AZ-5KO-050</v>
          </cell>
          <cell r="C1417">
            <v>1646</v>
          </cell>
          <cell r="D1417">
            <v>6757</v>
          </cell>
          <cell r="F1417" t="str">
            <v>NEW MORGAN LANDFILL COMPANY</v>
          </cell>
          <cell r="G1417" t="str">
            <v>BU-903</v>
          </cell>
          <cell r="H1417" t="str">
            <v>A/R SECURITIZATION</v>
          </cell>
          <cell r="I1417" t="str">
            <v>A/R DIST</v>
          </cell>
          <cell r="J1417" t="str">
            <v>A/R DISTRICT - SECURITIZATION</v>
          </cell>
          <cell r="K1417" t="str">
            <v>CORPORATE</v>
          </cell>
          <cell r="L1417" t="str">
            <v>CORPORATE</v>
          </cell>
        </row>
        <row r="1418">
          <cell r="A1418" t="str">
            <v>WP5</v>
          </cell>
          <cell r="B1418" t="str">
            <v>WP5-10-A-AZ-5LO-050</v>
          </cell>
          <cell r="C1418">
            <v>1647</v>
          </cell>
          <cell r="D1418">
            <v>6758</v>
          </cell>
          <cell r="F1418" t="str">
            <v>LAKE NORMAN LANDFILL, INC</v>
          </cell>
          <cell r="G1418" t="str">
            <v>BU-903</v>
          </cell>
          <cell r="H1418" t="str">
            <v>A/R SECURITIZATION</v>
          </cell>
          <cell r="I1418" t="str">
            <v>A/R DIST</v>
          </cell>
          <cell r="J1418" t="str">
            <v>A/R DISTRICT - SECURITIZATION</v>
          </cell>
          <cell r="K1418" t="str">
            <v>CORPORATE</v>
          </cell>
          <cell r="L1418" t="str">
            <v>CORPORATE</v>
          </cell>
        </row>
        <row r="1419">
          <cell r="A1419" t="str">
            <v>WP6</v>
          </cell>
          <cell r="B1419" t="str">
            <v>WP6-10-A-AZ-5SO-050</v>
          </cell>
          <cell r="C1419">
            <v>1648</v>
          </cell>
          <cell r="D1419">
            <v>6759</v>
          </cell>
          <cell r="F1419" t="str">
            <v>GREEN VALLEY LF GEN PRTNRSHP</v>
          </cell>
          <cell r="G1419" t="str">
            <v>BU-903</v>
          </cell>
          <cell r="H1419" t="str">
            <v>A/R SECURITIZATION</v>
          </cell>
          <cell r="I1419" t="str">
            <v>A/R DIST</v>
          </cell>
          <cell r="J1419" t="str">
            <v>A/R DISTRICT - SECURITIZATION</v>
          </cell>
          <cell r="K1419" t="str">
            <v>CORPORATE</v>
          </cell>
          <cell r="L1419" t="str">
            <v>CORPORATE</v>
          </cell>
        </row>
        <row r="1420">
          <cell r="A1420" t="str">
            <v>WP7</v>
          </cell>
          <cell r="B1420" t="str">
            <v>WP7-10-A-AZ-5TO-050</v>
          </cell>
          <cell r="C1420">
            <v>1649</v>
          </cell>
          <cell r="D1420">
            <v>6760</v>
          </cell>
          <cell r="F1420" t="str">
            <v>AW  OF MASS, INC.</v>
          </cell>
          <cell r="G1420" t="str">
            <v>BU-903</v>
          </cell>
          <cell r="H1420" t="str">
            <v>A/R SECURITIZATION</v>
          </cell>
          <cell r="I1420" t="str">
            <v>A/R DIST</v>
          </cell>
          <cell r="J1420" t="str">
            <v>A/R DISTRICT - SECURITIZATION</v>
          </cell>
          <cell r="K1420" t="str">
            <v>CORPORATE</v>
          </cell>
          <cell r="L1420" t="str">
            <v>CORPORATE</v>
          </cell>
        </row>
        <row r="1421">
          <cell r="A1421" t="str">
            <v>WP8</v>
          </cell>
          <cell r="B1421" t="str">
            <v>WP8-10-A-AZ-5UO-050</v>
          </cell>
          <cell r="C1421">
            <v>1650</v>
          </cell>
          <cell r="D1421">
            <v>6761</v>
          </cell>
          <cell r="F1421" t="str">
            <v>AW  OF CALIFORNIA, INC</v>
          </cell>
          <cell r="G1421" t="str">
            <v>BU-903</v>
          </cell>
          <cell r="H1421" t="str">
            <v>A/R SECURITIZATION</v>
          </cell>
          <cell r="I1421" t="str">
            <v>A/R DIST</v>
          </cell>
          <cell r="J1421" t="str">
            <v>A/R DISTRICT - SECURITIZATION</v>
          </cell>
          <cell r="K1421" t="str">
            <v>CORPORATE</v>
          </cell>
          <cell r="L1421" t="str">
            <v>CORPORATE</v>
          </cell>
        </row>
        <row r="1422">
          <cell r="A1422" t="str">
            <v>WP9</v>
          </cell>
          <cell r="B1422" t="str">
            <v>WP9-10-A-AZ-5ZO-050</v>
          </cell>
          <cell r="C1422">
            <v>1651</v>
          </cell>
          <cell r="D1422">
            <v>6762</v>
          </cell>
          <cell r="F1422" t="str">
            <v>AW  OF OHIO, INC</v>
          </cell>
          <cell r="G1422" t="str">
            <v>BU-903</v>
          </cell>
          <cell r="H1422" t="str">
            <v>A/R SECURITIZATION</v>
          </cell>
          <cell r="I1422" t="str">
            <v>A/R DIST</v>
          </cell>
          <cell r="J1422" t="str">
            <v>A/R DISTRICT - SECURITIZATION</v>
          </cell>
          <cell r="K1422" t="str">
            <v>CORPORATE</v>
          </cell>
          <cell r="L1422" t="str">
            <v>CORPORATE</v>
          </cell>
        </row>
        <row r="1423">
          <cell r="A1423" t="str">
            <v>WQ0</v>
          </cell>
          <cell r="B1423" t="str">
            <v>WQ0-10-A-AZ-6EO-050</v>
          </cell>
          <cell r="C1423">
            <v>1652</v>
          </cell>
          <cell r="D1423">
            <v>6763</v>
          </cell>
          <cell r="F1423" t="str">
            <v>INTERNATIONAL DISP CORP OF CA</v>
          </cell>
          <cell r="G1423" t="str">
            <v>BU-903</v>
          </cell>
          <cell r="H1423" t="str">
            <v>A/R SECURITIZATION</v>
          </cell>
          <cell r="I1423" t="str">
            <v>A/R DIST</v>
          </cell>
          <cell r="J1423" t="str">
            <v>A/R DISTRICT - SECURITIZATION</v>
          </cell>
          <cell r="K1423" t="str">
            <v>CORPORATE</v>
          </cell>
          <cell r="L1423" t="str">
            <v>CORPORATE</v>
          </cell>
        </row>
        <row r="1424">
          <cell r="A1424" t="str">
            <v>WQ1</v>
          </cell>
          <cell r="B1424" t="str">
            <v>WQ1-10-A-AZ-6SO-050</v>
          </cell>
          <cell r="C1424">
            <v>1653</v>
          </cell>
          <cell r="D1424">
            <v>6764</v>
          </cell>
          <cell r="F1424" t="str">
            <v>AGRI-TECH, INC</v>
          </cell>
          <cell r="G1424" t="str">
            <v>BU-903</v>
          </cell>
          <cell r="H1424" t="str">
            <v>A/R SECURITIZATION</v>
          </cell>
          <cell r="I1424" t="str">
            <v>A/R DIST</v>
          </cell>
          <cell r="J1424" t="str">
            <v>A/R DISTRICT - SECURITIZATION</v>
          </cell>
          <cell r="K1424" t="str">
            <v>CORPORATE</v>
          </cell>
          <cell r="L1424" t="str">
            <v>CORPORATE</v>
          </cell>
        </row>
        <row r="1425">
          <cell r="A1425" t="str">
            <v>WQ2</v>
          </cell>
          <cell r="B1425" t="str">
            <v>WQ2-10-A-AZ-6UO-050</v>
          </cell>
          <cell r="C1425">
            <v>1654</v>
          </cell>
          <cell r="D1425">
            <v>6765</v>
          </cell>
          <cell r="F1425" t="str">
            <v>PSI WASTE SYSTEMS, INC</v>
          </cell>
          <cell r="G1425" t="str">
            <v>BU-903</v>
          </cell>
          <cell r="H1425" t="str">
            <v>A/R SECURITIZATION</v>
          </cell>
          <cell r="I1425" t="str">
            <v>A/R DIST</v>
          </cell>
          <cell r="J1425" t="str">
            <v>A/R DISTRICT - SECURITIZATION</v>
          </cell>
          <cell r="K1425" t="str">
            <v>CORPORATE</v>
          </cell>
          <cell r="L1425" t="str">
            <v>CORPORATE</v>
          </cell>
        </row>
        <row r="1426">
          <cell r="A1426" t="str">
            <v>WQ3</v>
          </cell>
          <cell r="B1426" t="str">
            <v>WQ3-10-A-AZ-6YO-050</v>
          </cell>
          <cell r="C1426">
            <v>1655</v>
          </cell>
          <cell r="D1426">
            <v>6766</v>
          </cell>
          <cell r="F1426" t="str">
            <v>ELDER CREEK TRANSFER, INC</v>
          </cell>
          <cell r="G1426" t="str">
            <v>BU-903</v>
          </cell>
          <cell r="H1426" t="str">
            <v>A/R SECURITIZATION</v>
          </cell>
          <cell r="I1426" t="str">
            <v>A/R DIST</v>
          </cell>
          <cell r="J1426" t="str">
            <v>A/R DISTRICT - SECURITIZATION</v>
          </cell>
          <cell r="K1426" t="str">
            <v>CORPORATE</v>
          </cell>
          <cell r="L1426" t="str">
            <v>CORPORATE</v>
          </cell>
        </row>
        <row r="1427">
          <cell r="A1427" t="str">
            <v>WQ4</v>
          </cell>
          <cell r="B1427" t="str">
            <v>WQ4-10-A-AZ-7EO-050</v>
          </cell>
          <cell r="C1427">
            <v>1656</v>
          </cell>
          <cell r="D1427">
            <v>6767</v>
          </cell>
          <cell r="F1427" t="str">
            <v>NOBLE ROAD LANDFILL, INC.</v>
          </cell>
          <cell r="G1427" t="str">
            <v>BU-903</v>
          </cell>
          <cell r="H1427" t="str">
            <v>A/R SECURITIZATION</v>
          </cell>
          <cell r="I1427" t="str">
            <v>A/R DIST</v>
          </cell>
          <cell r="J1427" t="str">
            <v>A/R DISTRICT - SECURITIZATION</v>
          </cell>
          <cell r="K1427" t="str">
            <v>CORPORATE</v>
          </cell>
          <cell r="L1427" t="str">
            <v>CORPORATE</v>
          </cell>
        </row>
        <row r="1428">
          <cell r="A1428" t="str">
            <v>WQ5</v>
          </cell>
          <cell r="B1428" t="str">
            <v>WQ5-10-A-AZ-7FO-050</v>
          </cell>
          <cell r="C1428">
            <v>1657</v>
          </cell>
          <cell r="D1428">
            <v>6768</v>
          </cell>
          <cell r="F1428" t="str">
            <v>WILLOW RIDGE LANDFILL, LLC</v>
          </cell>
          <cell r="G1428" t="str">
            <v>BU-903</v>
          </cell>
          <cell r="H1428" t="str">
            <v>A/R SECURITIZATION</v>
          </cell>
          <cell r="I1428" t="str">
            <v>A/R DIST</v>
          </cell>
          <cell r="J1428" t="str">
            <v>A/R DISTRICT - SECURITIZATION</v>
          </cell>
          <cell r="K1428" t="str">
            <v>CORPORATE</v>
          </cell>
          <cell r="L1428" t="str">
            <v>CORPORATE</v>
          </cell>
        </row>
        <row r="1429">
          <cell r="A1429" t="str">
            <v>WQ6</v>
          </cell>
          <cell r="B1429" t="str">
            <v>WQ6-10-A-AZ-7GO-050</v>
          </cell>
          <cell r="C1429">
            <v>1658</v>
          </cell>
          <cell r="D1429">
            <v>6769</v>
          </cell>
          <cell r="F1429" t="str">
            <v>GEK, INC.</v>
          </cell>
          <cell r="G1429" t="str">
            <v>BU-903</v>
          </cell>
          <cell r="H1429" t="str">
            <v>A/R SECURITIZATION</v>
          </cell>
          <cell r="I1429" t="str">
            <v>A/R DIST</v>
          </cell>
          <cell r="J1429" t="str">
            <v>A/R DISTRICT - SECURITIZATION</v>
          </cell>
          <cell r="K1429" t="str">
            <v>CORPORATE</v>
          </cell>
          <cell r="L1429" t="str">
            <v>CORPORATE</v>
          </cell>
        </row>
        <row r="1430">
          <cell r="A1430" t="str">
            <v>WQ7</v>
          </cell>
          <cell r="B1430" t="str">
            <v>WQ7-10-A-AZ-7HO-050</v>
          </cell>
          <cell r="C1430">
            <v>1659</v>
          </cell>
          <cell r="D1430">
            <v>6770</v>
          </cell>
          <cell r="F1430" t="str">
            <v>SYCAMORE LANDFILL</v>
          </cell>
          <cell r="G1430" t="str">
            <v>BU-903</v>
          </cell>
          <cell r="H1430" t="str">
            <v>A/R SECURITIZATION</v>
          </cell>
          <cell r="I1430" t="str">
            <v>A/R DIST</v>
          </cell>
          <cell r="J1430" t="str">
            <v>A/R DISTRICT - SECURITIZATION</v>
          </cell>
          <cell r="K1430" t="str">
            <v>CORPORATE</v>
          </cell>
          <cell r="L1430" t="str">
            <v>CORPORATE</v>
          </cell>
        </row>
        <row r="1431">
          <cell r="A1431" t="str">
            <v>WQ8</v>
          </cell>
          <cell r="B1431" t="str">
            <v>WQ8-10-A-AZ-7JO-050</v>
          </cell>
          <cell r="C1431">
            <v>1660</v>
          </cell>
          <cell r="D1431">
            <v>6771</v>
          </cell>
          <cell r="F1431" t="str">
            <v>COPPER MOUNTAIN LANDFILL, INC.</v>
          </cell>
          <cell r="G1431" t="str">
            <v>BU-903</v>
          </cell>
          <cell r="H1431" t="str">
            <v>A/R SECURITIZATION</v>
          </cell>
          <cell r="I1431" t="str">
            <v>A/R DIST</v>
          </cell>
          <cell r="J1431" t="str">
            <v>A/R DISTRICT - SECURITIZATION</v>
          </cell>
          <cell r="K1431" t="str">
            <v>CORPORATE</v>
          </cell>
          <cell r="L1431" t="str">
            <v>CORPORATE</v>
          </cell>
        </row>
        <row r="1432">
          <cell r="A1432" t="str">
            <v>WQ9</v>
          </cell>
          <cell r="B1432" t="str">
            <v>WQ9-10-A-AZ-7LO-050</v>
          </cell>
          <cell r="C1432">
            <v>1661</v>
          </cell>
          <cell r="D1432">
            <v>6772</v>
          </cell>
          <cell r="F1432" t="str">
            <v>SPRINGFIELD ENVIRONMENTAL, GP</v>
          </cell>
          <cell r="G1432" t="str">
            <v>BU-903</v>
          </cell>
          <cell r="H1432" t="str">
            <v>A/R SECURITIZATION</v>
          </cell>
          <cell r="I1432" t="str">
            <v>A/R DIST</v>
          </cell>
          <cell r="J1432" t="str">
            <v>A/R DISTRICT - SECURITIZATION</v>
          </cell>
          <cell r="K1432" t="str">
            <v>CORPORATE</v>
          </cell>
          <cell r="L1432" t="str">
            <v>CORPORATE</v>
          </cell>
        </row>
        <row r="1433">
          <cell r="A1433" t="str">
            <v>WR0</v>
          </cell>
          <cell r="B1433" t="str">
            <v>WR0-10-A-AZ-7NO-050</v>
          </cell>
          <cell r="C1433">
            <v>1662</v>
          </cell>
          <cell r="D1433">
            <v>6773</v>
          </cell>
          <cell r="F1433" t="str">
            <v>IMPERIAL LANDFILL, INC</v>
          </cell>
          <cell r="G1433" t="str">
            <v>BU-903</v>
          </cell>
          <cell r="H1433" t="str">
            <v>A/R SECURITIZATION</v>
          </cell>
          <cell r="I1433" t="str">
            <v>A/R DIST</v>
          </cell>
          <cell r="J1433" t="str">
            <v>A/R DISTRICT - SECURITIZATION</v>
          </cell>
          <cell r="K1433" t="str">
            <v>CORPORATE</v>
          </cell>
          <cell r="L1433" t="str">
            <v>CORPORATE</v>
          </cell>
        </row>
        <row r="1434">
          <cell r="A1434" t="str">
            <v>WR1</v>
          </cell>
          <cell r="B1434" t="str">
            <v>WR1-10-A-AZ-7OO-050</v>
          </cell>
          <cell r="C1434">
            <v>1663</v>
          </cell>
          <cell r="D1434">
            <v>6774</v>
          </cell>
          <cell r="F1434" t="str">
            <v>COURTNEY RIDGE LANDFILL LLC</v>
          </cell>
          <cell r="G1434" t="str">
            <v>BU-903</v>
          </cell>
          <cell r="H1434" t="str">
            <v>A/R SECURITIZATION</v>
          </cell>
          <cell r="I1434" t="str">
            <v>A/R DIST</v>
          </cell>
          <cell r="J1434" t="str">
            <v>A/R DISTRICT - SECURITIZATION</v>
          </cell>
          <cell r="K1434" t="str">
            <v>CORPORATE</v>
          </cell>
          <cell r="L1434" t="str">
            <v>CORPORATE</v>
          </cell>
        </row>
        <row r="1435">
          <cell r="A1435" t="str">
            <v>WR2</v>
          </cell>
          <cell r="B1435" t="str">
            <v>WR2-10-A-AZ-7PO-050</v>
          </cell>
          <cell r="C1435">
            <v>1664</v>
          </cell>
          <cell r="D1435">
            <v>6775</v>
          </cell>
          <cell r="F1435" t="str">
            <v>FOREST VIEW LANDFILL LLC</v>
          </cell>
          <cell r="G1435" t="str">
            <v>BU-903</v>
          </cell>
          <cell r="H1435" t="str">
            <v>A/R SECURITIZATION</v>
          </cell>
          <cell r="I1435" t="str">
            <v>A/R DIST</v>
          </cell>
          <cell r="J1435" t="str">
            <v>A/R DISTRICT - SECURITIZATION</v>
          </cell>
          <cell r="K1435" t="str">
            <v>CORPORATE</v>
          </cell>
          <cell r="L1435" t="str">
            <v>CORPORATE</v>
          </cell>
        </row>
        <row r="1436">
          <cell r="A1436" t="str">
            <v>WR3</v>
          </cell>
          <cell r="B1436" t="str">
            <v>WR3-10-A-AZ-7RO-050</v>
          </cell>
          <cell r="C1436">
            <v>1665</v>
          </cell>
          <cell r="D1436">
            <v>6776</v>
          </cell>
          <cell r="F1436" t="str">
            <v>LAKE CNTY C&amp;D DEV'MENT PARTNER</v>
          </cell>
          <cell r="G1436" t="str">
            <v>BU-903</v>
          </cell>
          <cell r="H1436" t="str">
            <v>A/R SECURITIZATION</v>
          </cell>
          <cell r="I1436" t="str">
            <v>A/R DIST</v>
          </cell>
          <cell r="J1436" t="str">
            <v>A/R DISTRICT - SECURITIZATION</v>
          </cell>
          <cell r="K1436" t="str">
            <v>CORPORATE</v>
          </cell>
          <cell r="L1436" t="str">
            <v>CORPORATE</v>
          </cell>
        </row>
        <row r="1437">
          <cell r="A1437" t="str">
            <v>WR4</v>
          </cell>
          <cell r="B1437" t="str">
            <v>WR4-10-A-AZ-8AO-050</v>
          </cell>
          <cell r="C1437">
            <v>1666</v>
          </cell>
          <cell r="D1437">
            <v>6777</v>
          </cell>
          <cell r="F1437" t="str">
            <v>AW SERVICES OF PA,LLC</v>
          </cell>
          <cell r="G1437" t="str">
            <v>BU-903</v>
          </cell>
          <cell r="H1437" t="str">
            <v>A/R SECURITIZATION</v>
          </cell>
          <cell r="I1437" t="str">
            <v>A/R DIST</v>
          </cell>
          <cell r="J1437" t="str">
            <v>A/R DISTRICT - SECURITIZATION</v>
          </cell>
          <cell r="K1437" t="str">
            <v>CORPORATE</v>
          </cell>
          <cell r="L1437" t="str">
            <v>CORPORATE</v>
          </cell>
        </row>
        <row r="1438">
          <cell r="A1438" t="str">
            <v>WR5</v>
          </cell>
          <cell r="B1438" t="str">
            <v>WR5-10-A-AZ-8DO-050</v>
          </cell>
          <cell r="C1438">
            <v>1667</v>
          </cell>
          <cell r="D1438">
            <v>6778</v>
          </cell>
          <cell r="F1438" t="str">
            <v>AW SYSTEMS OF AL, LLC</v>
          </cell>
          <cell r="G1438" t="str">
            <v>BU-903</v>
          </cell>
          <cell r="H1438" t="str">
            <v>A/R SECURITIZATION</v>
          </cell>
          <cell r="I1438" t="str">
            <v>A/R DIST</v>
          </cell>
          <cell r="J1438" t="str">
            <v>A/R DISTRICT - SECURITIZATION</v>
          </cell>
          <cell r="K1438" t="str">
            <v>CORPORATE</v>
          </cell>
          <cell r="L1438" t="str">
            <v>CORPORATE</v>
          </cell>
        </row>
        <row r="1439">
          <cell r="A1439" t="str">
            <v>WR6</v>
          </cell>
          <cell r="B1439" t="str">
            <v>WR6-10-A-AZ-8EO-050</v>
          </cell>
          <cell r="C1439">
            <v>1668</v>
          </cell>
          <cell r="D1439">
            <v>6779</v>
          </cell>
          <cell r="F1439" t="str">
            <v>AW SYSTEMS OF AR, LLC</v>
          </cell>
          <cell r="G1439" t="str">
            <v>BU-903</v>
          </cell>
          <cell r="H1439" t="str">
            <v>A/R SECURITIZATION</v>
          </cell>
          <cell r="I1439" t="str">
            <v>A/R DIST</v>
          </cell>
          <cell r="J1439" t="str">
            <v>A/R DISTRICT - SECURITIZATION</v>
          </cell>
          <cell r="K1439" t="str">
            <v>CORPORATE</v>
          </cell>
          <cell r="L1439" t="str">
            <v>CORPORATE</v>
          </cell>
        </row>
        <row r="1440">
          <cell r="A1440" t="str">
            <v>WR7</v>
          </cell>
          <cell r="B1440" t="str">
            <v>WR7-10-A-AZ-8FO-050</v>
          </cell>
          <cell r="C1440">
            <v>1669</v>
          </cell>
          <cell r="D1440">
            <v>6780</v>
          </cell>
          <cell r="F1440" t="str">
            <v>AW SYSTEMS OF GA, LLC</v>
          </cell>
          <cell r="G1440" t="str">
            <v>BU-903</v>
          </cell>
          <cell r="H1440" t="str">
            <v>A/R SECURITIZATION</v>
          </cell>
          <cell r="I1440" t="str">
            <v>A/R DIST</v>
          </cell>
          <cell r="J1440" t="str">
            <v>A/R DISTRICT - SECURITIZATION</v>
          </cell>
          <cell r="K1440" t="str">
            <v>CORPORATE</v>
          </cell>
          <cell r="L1440" t="str">
            <v>CORPORATE</v>
          </cell>
        </row>
        <row r="1441">
          <cell r="A1441" t="str">
            <v>WR8</v>
          </cell>
          <cell r="B1441" t="str">
            <v>WR8-10-A-AZ-8HO-050</v>
          </cell>
          <cell r="C1441">
            <v>1670</v>
          </cell>
          <cell r="D1441">
            <v>6781</v>
          </cell>
          <cell r="F1441" t="str">
            <v>AW SYSTEMS OF LA, LLC</v>
          </cell>
          <cell r="G1441" t="str">
            <v>BU-903</v>
          </cell>
          <cell r="H1441" t="str">
            <v>A/R SECURITIZATION</v>
          </cell>
          <cell r="I1441" t="str">
            <v>A/R DIST</v>
          </cell>
          <cell r="J1441" t="str">
            <v>A/R DISTRICT - SECURITIZATION</v>
          </cell>
          <cell r="K1441" t="str">
            <v>CORPORATE</v>
          </cell>
          <cell r="L1441" t="str">
            <v>CORPORATE</v>
          </cell>
        </row>
        <row r="1442">
          <cell r="A1442" t="str">
            <v>WR9</v>
          </cell>
          <cell r="B1442" t="str">
            <v>WR9-10-A-AZ-8IO-050</v>
          </cell>
          <cell r="C1442">
            <v>1671</v>
          </cell>
          <cell r="D1442">
            <v>6782</v>
          </cell>
          <cell r="F1442" t="str">
            <v>AW SYSTEMS OF MO, LLC</v>
          </cell>
          <cell r="G1442" t="str">
            <v>BU-903</v>
          </cell>
          <cell r="H1442" t="str">
            <v>A/R SECURITIZATION</v>
          </cell>
          <cell r="I1442" t="str">
            <v>A/R DIST</v>
          </cell>
          <cell r="J1442" t="str">
            <v>A/R DISTRICT - SECURITIZATION</v>
          </cell>
          <cell r="K1442" t="str">
            <v>CORPORATE</v>
          </cell>
          <cell r="L1442" t="str">
            <v>CORPORATE</v>
          </cell>
        </row>
        <row r="1443">
          <cell r="A1443" t="str">
            <v>WS0</v>
          </cell>
          <cell r="B1443" t="str">
            <v>WS0-10-A-AZ-8JO-050</v>
          </cell>
          <cell r="C1443">
            <v>1672</v>
          </cell>
          <cell r="D1443">
            <v>6783</v>
          </cell>
          <cell r="F1443" t="str">
            <v>AW SYSTEMS OF MISSISSIP</v>
          </cell>
          <cell r="G1443" t="str">
            <v>BU-903</v>
          </cell>
          <cell r="H1443" t="str">
            <v>A/R SECURITIZATION</v>
          </cell>
          <cell r="I1443" t="str">
            <v>A/R DIST</v>
          </cell>
          <cell r="J1443" t="str">
            <v>A/R DISTRICT - SECURITIZATION</v>
          </cell>
          <cell r="K1443" t="str">
            <v>CORPORATE</v>
          </cell>
          <cell r="L1443" t="str">
            <v>CORPORATE</v>
          </cell>
        </row>
        <row r="1444">
          <cell r="A1444" t="str">
            <v>WS1</v>
          </cell>
          <cell r="B1444" t="str">
            <v>WS1-10-A-AZ-8MO-050</v>
          </cell>
          <cell r="C1444">
            <v>1673</v>
          </cell>
          <cell r="D1444">
            <v>6784</v>
          </cell>
          <cell r="F1444" t="str">
            <v>AW SYSTEMS OF TN, LLC</v>
          </cell>
          <cell r="G1444" t="str">
            <v>BU-903</v>
          </cell>
          <cell r="H1444" t="str">
            <v>A/R SECURITIZATION</v>
          </cell>
          <cell r="I1444" t="str">
            <v>A/R DIST</v>
          </cell>
          <cell r="J1444" t="str">
            <v>A/R DISTRICT - SECURITIZATION</v>
          </cell>
          <cell r="K1444" t="str">
            <v>CORPORATE</v>
          </cell>
          <cell r="L1444" t="str">
            <v>CORPORATE</v>
          </cell>
        </row>
        <row r="1445">
          <cell r="A1445" t="str">
            <v>WS2</v>
          </cell>
          <cell r="B1445" t="str">
            <v>WS2-10-A-AZ-8NO-050</v>
          </cell>
          <cell r="C1445">
            <v>1674</v>
          </cell>
          <cell r="D1445">
            <v>6785</v>
          </cell>
          <cell r="F1445" t="str">
            <v>AW SYSTEMS OF VA, LLC</v>
          </cell>
          <cell r="G1445" t="str">
            <v>BU-903</v>
          </cell>
          <cell r="H1445" t="str">
            <v>A/R SECURITIZATION</v>
          </cell>
          <cell r="I1445" t="str">
            <v>A/R DIST</v>
          </cell>
          <cell r="J1445" t="str">
            <v>A/R DISTRICT - SECURITIZATION</v>
          </cell>
          <cell r="K1445" t="str">
            <v>CORPORATE</v>
          </cell>
          <cell r="L1445" t="str">
            <v>CORPORATE</v>
          </cell>
        </row>
        <row r="1446">
          <cell r="A1446" t="str">
            <v>WS3</v>
          </cell>
          <cell r="B1446" t="str">
            <v>WS3-10-A-AZ-8OO-050</v>
          </cell>
          <cell r="C1446">
            <v>1675</v>
          </cell>
          <cell r="D1446">
            <v>6786</v>
          </cell>
          <cell r="F1446" t="str">
            <v>ALLIED WASTE SERVICES OF MA, L</v>
          </cell>
          <cell r="G1446" t="str">
            <v>BU-903</v>
          </cell>
          <cell r="H1446" t="str">
            <v>A/R SECURITIZATION</v>
          </cell>
          <cell r="I1446" t="str">
            <v>A/R DIST</v>
          </cell>
          <cell r="J1446" t="str">
            <v>A/R DISTRICT - SECURITIZATION</v>
          </cell>
          <cell r="K1446" t="str">
            <v>CORPORATE</v>
          </cell>
          <cell r="L1446" t="str">
            <v>CORPORATE</v>
          </cell>
        </row>
        <row r="1447">
          <cell r="A1447" t="str">
            <v>WS4</v>
          </cell>
          <cell r="B1447" t="str">
            <v>WS4-10-A-AZ-8PO-050</v>
          </cell>
          <cell r="C1447">
            <v>1676</v>
          </cell>
          <cell r="D1447">
            <v>6787</v>
          </cell>
          <cell r="F1447" t="str">
            <v>AW  TRANSFER SYSTEMS OF AL, LL</v>
          </cell>
          <cell r="G1447" t="str">
            <v>BU-903</v>
          </cell>
          <cell r="H1447" t="str">
            <v>A/R SECURITIZATION</v>
          </cell>
          <cell r="I1447" t="str">
            <v>A/R DIST</v>
          </cell>
          <cell r="J1447" t="str">
            <v>A/R DISTRICT - SECURITIZATION</v>
          </cell>
          <cell r="K1447" t="str">
            <v>CORPORATE</v>
          </cell>
          <cell r="L1447" t="str">
            <v>CORPORATE</v>
          </cell>
        </row>
        <row r="1448">
          <cell r="A1448" t="str">
            <v>WS5</v>
          </cell>
          <cell r="B1448" t="str">
            <v>WS5-10-A-AZ-8QO-050</v>
          </cell>
          <cell r="C1448">
            <v>1677</v>
          </cell>
          <cell r="D1448">
            <v>6788</v>
          </cell>
          <cell r="F1448" t="str">
            <v>AW  TRANSFER SYSTEMS OF GA, LL</v>
          </cell>
          <cell r="G1448" t="str">
            <v>BU-903</v>
          </cell>
          <cell r="H1448" t="str">
            <v>A/R SECURITIZATION</v>
          </cell>
          <cell r="I1448" t="str">
            <v>A/R DIST</v>
          </cell>
          <cell r="J1448" t="str">
            <v>A/R DISTRICT - SECURITIZATION</v>
          </cell>
          <cell r="K1448" t="str">
            <v>CORPORATE</v>
          </cell>
          <cell r="L1448" t="str">
            <v>CORPORATE</v>
          </cell>
        </row>
        <row r="1449">
          <cell r="A1449" t="str">
            <v>WS6</v>
          </cell>
          <cell r="B1449" t="str">
            <v>WS6-10-A-AZ-8RO-050</v>
          </cell>
          <cell r="C1449">
            <v>1678</v>
          </cell>
          <cell r="D1449">
            <v>6789</v>
          </cell>
          <cell r="F1449" t="str">
            <v>AW  TRANSFER SYSTEMS OF MA, LL</v>
          </cell>
          <cell r="G1449" t="str">
            <v>BU-903</v>
          </cell>
          <cell r="H1449" t="str">
            <v>A/R SECURITIZATION</v>
          </cell>
          <cell r="I1449" t="str">
            <v>A/R DIST</v>
          </cell>
          <cell r="J1449" t="str">
            <v>A/R DISTRICT - SECURITIZATION</v>
          </cell>
          <cell r="K1449" t="str">
            <v>CORPORATE</v>
          </cell>
          <cell r="L1449" t="str">
            <v>CORPORATE</v>
          </cell>
        </row>
        <row r="1450">
          <cell r="A1450" t="str">
            <v>WS7</v>
          </cell>
          <cell r="B1450" t="str">
            <v>WS7-10-A-AZ-8SO-050</v>
          </cell>
          <cell r="C1450">
            <v>1679</v>
          </cell>
          <cell r="D1450">
            <v>6790</v>
          </cell>
          <cell r="F1450" t="str">
            <v>AW  TRANSFER SYSTEMS OF MD, LL</v>
          </cell>
          <cell r="G1450" t="str">
            <v>BU-903</v>
          </cell>
          <cell r="H1450" t="str">
            <v>A/R SECURITIZATION</v>
          </cell>
          <cell r="I1450" t="str">
            <v>A/R DIST</v>
          </cell>
          <cell r="J1450" t="str">
            <v>A/R DISTRICT - SECURITIZATION</v>
          </cell>
          <cell r="K1450" t="str">
            <v>CORPORATE</v>
          </cell>
          <cell r="L1450" t="str">
            <v>CORPORATE</v>
          </cell>
        </row>
        <row r="1451">
          <cell r="A1451" t="str">
            <v>WS8</v>
          </cell>
          <cell r="B1451" t="str">
            <v>WS8-10-A-AZ-8TO-050</v>
          </cell>
          <cell r="C1451">
            <v>1680</v>
          </cell>
          <cell r="D1451">
            <v>6791</v>
          </cell>
          <cell r="F1451" t="str">
            <v>AW  TRANSFER SYSTEMS OF MISSIS</v>
          </cell>
          <cell r="G1451" t="str">
            <v>BU-903</v>
          </cell>
          <cell r="H1451" t="str">
            <v>A/R SECURITIZATION</v>
          </cell>
          <cell r="I1451" t="str">
            <v>A/R DIST</v>
          </cell>
          <cell r="J1451" t="str">
            <v>A/R DISTRICT - SECURITIZATION</v>
          </cell>
          <cell r="K1451" t="str">
            <v>CORPORATE</v>
          </cell>
          <cell r="L1451" t="str">
            <v>CORPORATE</v>
          </cell>
        </row>
        <row r="1452">
          <cell r="A1452" t="str">
            <v>WS9</v>
          </cell>
          <cell r="B1452" t="str">
            <v>WS9-10-A-AZ-8UO-050</v>
          </cell>
          <cell r="C1452">
            <v>1681</v>
          </cell>
          <cell r="D1452">
            <v>6792</v>
          </cell>
          <cell r="F1452" t="str">
            <v>AW  TRANSFER SYSTEMS OF PENN,</v>
          </cell>
          <cell r="G1452" t="str">
            <v>BU-903</v>
          </cell>
          <cell r="H1452" t="str">
            <v>A/R SECURITIZATION</v>
          </cell>
          <cell r="I1452" t="str">
            <v>A/R DIST</v>
          </cell>
          <cell r="J1452" t="str">
            <v>A/R DISTRICT - SECURITIZATION</v>
          </cell>
          <cell r="K1452" t="str">
            <v>CORPORATE</v>
          </cell>
          <cell r="L1452" t="str">
            <v>CORPORATE</v>
          </cell>
        </row>
        <row r="1453">
          <cell r="A1453" t="str">
            <v>WT0</v>
          </cell>
          <cell r="B1453" t="str">
            <v>WT0-10-A-AZ-8VO-050</v>
          </cell>
          <cell r="C1453">
            <v>1682</v>
          </cell>
          <cell r="D1453">
            <v>6793</v>
          </cell>
          <cell r="F1453" t="str">
            <v>AW  TRANSFER SYSTEMS OF VA, LL</v>
          </cell>
          <cell r="G1453" t="str">
            <v>BU-903</v>
          </cell>
          <cell r="H1453" t="str">
            <v>A/R SECURITIZATION</v>
          </cell>
          <cell r="I1453" t="str">
            <v>A/R DIST</v>
          </cell>
          <cell r="J1453" t="str">
            <v>A/R DISTRICT - SECURITIZATION</v>
          </cell>
          <cell r="K1453" t="str">
            <v>CORPORATE</v>
          </cell>
          <cell r="L1453" t="str">
            <v>CORPORATE</v>
          </cell>
        </row>
        <row r="1454">
          <cell r="A1454" t="str">
            <v>WT1</v>
          </cell>
          <cell r="B1454" t="str">
            <v>WT1-10-A-AZ-8ZO-050</v>
          </cell>
          <cell r="C1454">
            <v>1683</v>
          </cell>
          <cell r="D1454">
            <v>6794</v>
          </cell>
          <cell r="F1454" t="str">
            <v>AW  WASTE SERVICES OF TX, LP</v>
          </cell>
          <cell r="G1454" t="str">
            <v>BU-903</v>
          </cell>
          <cell r="H1454" t="str">
            <v>A/R SECURITIZATION</v>
          </cell>
          <cell r="I1454" t="str">
            <v>A/R DIST</v>
          </cell>
          <cell r="J1454" t="str">
            <v>A/R DISTRICT - SECURITIZATION</v>
          </cell>
          <cell r="K1454" t="str">
            <v>CORPORATE</v>
          </cell>
          <cell r="L1454" t="str">
            <v>CORPORATE</v>
          </cell>
        </row>
        <row r="1455">
          <cell r="A1455" t="str">
            <v>WT2</v>
          </cell>
          <cell r="B1455" t="str">
            <v>WT2-10-A-AZ-9AO-050</v>
          </cell>
          <cell r="C1455">
            <v>1684</v>
          </cell>
          <cell r="D1455">
            <v>6795</v>
          </cell>
          <cell r="F1455" t="str">
            <v>AW  TRANSFER SYSTEMS OF TEXAS,</v>
          </cell>
          <cell r="G1455" t="str">
            <v>BU-903</v>
          </cell>
          <cell r="H1455" t="str">
            <v>A/R SECURITIZATION</v>
          </cell>
          <cell r="I1455" t="str">
            <v>A/R DIST</v>
          </cell>
          <cell r="J1455" t="str">
            <v>A/R DISTRICT - SECURITIZATION</v>
          </cell>
          <cell r="K1455" t="str">
            <v>CORPORATE</v>
          </cell>
          <cell r="L1455" t="str">
            <v>CORPORATE</v>
          </cell>
        </row>
        <row r="1456">
          <cell r="A1456" t="str">
            <v>WT3</v>
          </cell>
          <cell r="B1456" t="str">
            <v>WT3-10-A-AZ-9BO-050</v>
          </cell>
          <cell r="C1456">
            <v>1685</v>
          </cell>
          <cell r="D1456">
            <v>6796</v>
          </cell>
          <cell r="F1456" t="str">
            <v>AW  WASTE SERVICES, LLC</v>
          </cell>
          <cell r="G1456" t="str">
            <v>BU-903</v>
          </cell>
          <cell r="H1456" t="str">
            <v>A/R SECURITIZATION</v>
          </cell>
          <cell r="I1456" t="str">
            <v>A/R DIST</v>
          </cell>
          <cell r="J1456" t="str">
            <v>A/R DISTRICT - SECURITIZATION</v>
          </cell>
          <cell r="K1456" t="str">
            <v>CORPORATE</v>
          </cell>
          <cell r="L1456" t="str">
            <v>CORPORATE</v>
          </cell>
        </row>
        <row r="1457">
          <cell r="A1457" t="str">
            <v>WT4</v>
          </cell>
          <cell r="B1457" t="str">
            <v>WT4-10-A-AZ-9CO-050</v>
          </cell>
          <cell r="C1457">
            <v>1686</v>
          </cell>
          <cell r="D1457">
            <v>6797</v>
          </cell>
          <cell r="F1457" t="str">
            <v>WEBSTER PARISH LANDFILL, LLC</v>
          </cell>
          <cell r="G1457" t="str">
            <v>BU-903</v>
          </cell>
          <cell r="H1457" t="str">
            <v>A/R SECURITIZATION</v>
          </cell>
          <cell r="I1457" t="str">
            <v>A/R DIST</v>
          </cell>
          <cell r="J1457" t="str">
            <v>A/R DISTRICT - SECURITIZATION</v>
          </cell>
          <cell r="K1457" t="str">
            <v>CORPORATE</v>
          </cell>
          <cell r="L1457" t="str">
            <v>CORPORATE</v>
          </cell>
        </row>
        <row r="1458">
          <cell r="A1458" t="str">
            <v>WT5</v>
          </cell>
          <cell r="B1458" t="str">
            <v>WT5-10-A-AZ-9HO-050</v>
          </cell>
          <cell r="C1458">
            <v>1687</v>
          </cell>
          <cell r="D1458">
            <v>6798</v>
          </cell>
          <cell r="F1458" t="str">
            <v>LEE COUNTY LANDFILL, INC.</v>
          </cell>
          <cell r="G1458" t="str">
            <v>BU-903</v>
          </cell>
          <cell r="H1458" t="str">
            <v>A/R SECURITIZATION</v>
          </cell>
          <cell r="I1458" t="str">
            <v>A/R DIST</v>
          </cell>
          <cell r="J1458" t="str">
            <v>A/R DISTRICT - SECURITIZATION</v>
          </cell>
          <cell r="K1458" t="str">
            <v>CORPORATE</v>
          </cell>
          <cell r="L1458" t="str">
            <v>CORPORATE</v>
          </cell>
        </row>
        <row r="1459">
          <cell r="A1459" t="str">
            <v>WT6</v>
          </cell>
          <cell r="B1459" t="str">
            <v>WT6-10-A-AZ-9IO-050</v>
          </cell>
          <cell r="C1459">
            <v>1688</v>
          </cell>
          <cell r="D1459">
            <v>6799</v>
          </cell>
          <cell r="F1459" t="str">
            <v>SALINE COUNTY LANDFILL, INC.</v>
          </cell>
          <cell r="G1459" t="str">
            <v>BU-903</v>
          </cell>
          <cell r="H1459" t="str">
            <v>A/R SECURITIZATION</v>
          </cell>
          <cell r="I1459" t="str">
            <v>A/R DIST</v>
          </cell>
          <cell r="J1459" t="str">
            <v>A/R DISTRICT - SECURITIZATION</v>
          </cell>
          <cell r="K1459" t="str">
            <v>CORPORATE</v>
          </cell>
          <cell r="L1459" t="str">
            <v>CORPORATE</v>
          </cell>
        </row>
        <row r="1460">
          <cell r="A1460" t="str">
            <v>WT7</v>
          </cell>
          <cell r="B1460" t="str">
            <v>WT7-10-A-AZ-9KO-050</v>
          </cell>
          <cell r="C1460">
            <v>1689</v>
          </cell>
          <cell r="D1460">
            <v>6800</v>
          </cell>
          <cell r="F1460" t="str">
            <v>GREENRIDGE RECLAMATION, LLC</v>
          </cell>
          <cell r="G1460" t="str">
            <v>BU-903</v>
          </cell>
          <cell r="H1460" t="str">
            <v>A/R SECURITIZATION</v>
          </cell>
          <cell r="I1460" t="str">
            <v>A/R DIST</v>
          </cell>
          <cell r="J1460" t="str">
            <v>A/R DISTRICT - SECURITIZATION</v>
          </cell>
          <cell r="K1460" t="str">
            <v>CORPORATE</v>
          </cell>
          <cell r="L1460" t="str">
            <v>CORPORATE</v>
          </cell>
        </row>
        <row r="1461">
          <cell r="A1461" t="str">
            <v>WT8</v>
          </cell>
          <cell r="B1461" t="str">
            <v>WT8-10-A-AZ-9UO-050</v>
          </cell>
          <cell r="C1461">
            <v>1690</v>
          </cell>
          <cell r="D1461">
            <v>6801</v>
          </cell>
          <cell r="F1461" t="str">
            <v>TOTAL ROLL-OFF'S, LLC</v>
          </cell>
          <cell r="G1461" t="str">
            <v>BU-903</v>
          </cell>
          <cell r="H1461" t="str">
            <v>A/R SECURITIZATION</v>
          </cell>
          <cell r="I1461" t="str">
            <v>A/R DIST</v>
          </cell>
          <cell r="J1461" t="str">
            <v>A/R DISTRICT - SECURITIZATION</v>
          </cell>
          <cell r="K1461" t="str">
            <v>CORPORATE</v>
          </cell>
          <cell r="L1461" t="str">
            <v>CORPORATE</v>
          </cell>
        </row>
        <row r="1462">
          <cell r="A1462" t="str">
            <v>WT9</v>
          </cell>
          <cell r="B1462" t="str">
            <v>WT9-10-A-AZ-9VO-050</v>
          </cell>
          <cell r="C1462">
            <v>1691</v>
          </cell>
          <cell r="D1462">
            <v>6802</v>
          </cell>
          <cell r="F1462" t="str">
            <v>PALOMAR TRANSFER STATION, INC.</v>
          </cell>
          <cell r="G1462" t="str">
            <v>BU-903</v>
          </cell>
          <cell r="H1462" t="str">
            <v>A/R SECURITIZATION</v>
          </cell>
          <cell r="I1462" t="str">
            <v>A/R DIST</v>
          </cell>
          <cell r="J1462" t="str">
            <v>A/R DISTRICT - SECURITIZATION</v>
          </cell>
          <cell r="K1462" t="str">
            <v>CORPORATE</v>
          </cell>
          <cell r="L1462" t="str">
            <v>CORPORATE</v>
          </cell>
        </row>
        <row r="1463">
          <cell r="A1463" t="str">
            <v>WU0</v>
          </cell>
          <cell r="B1463" t="str">
            <v>WU0-10-A-AZ-9XO-050</v>
          </cell>
          <cell r="C1463">
            <v>1692</v>
          </cell>
          <cell r="D1463">
            <v>6803</v>
          </cell>
          <cell r="F1463" t="str">
            <v>NORTHEAST LANDFILL, LLC</v>
          </cell>
          <cell r="G1463" t="str">
            <v>BU-903</v>
          </cell>
          <cell r="H1463" t="str">
            <v>A/R SECURITIZATION</v>
          </cell>
          <cell r="I1463" t="str">
            <v>A/R DIST</v>
          </cell>
          <cell r="J1463" t="str">
            <v>A/R DISTRICT - SECURITIZATION</v>
          </cell>
          <cell r="K1463" t="str">
            <v>CORPORATE</v>
          </cell>
          <cell r="L1463" t="str">
            <v>CORPORATE</v>
          </cell>
        </row>
        <row r="1464">
          <cell r="A1464" t="str">
            <v>WU1</v>
          </cell>
          <cell r="B1464" t="str">
            <v>WU1-10-A-AZ-9YO-050</v>
          </cell>
          <cell r="C1464">
            <v>1693</v>
          </cell>
          <cell r="D1464">
            <v>6804</v>
          </cell>
          <cell r="F1464" t="str">
            <v>ABILENE LANDFILL TX, LP</v>
          </cell>
          <cell r="G1464" t="str">
            <v>BU-903</v>
          </cell>
          <cell r="H1464" t="str">
            <v>A/R SECURITIZATION</v>
          </cell>
          <cell r="I1464" t="str">
            <v>A/R DIST</v>
          </cell>
          <cell r="J1464" t="str">
            <v>A/R DISTRICT - SECURITIZATION</v>
          </cell>
          <cell r="K1464" t="str">
            <v>CORPORATE</v>
          </cell>
          <cell r="L1464" t="str">
            <v>CORPORATE</v>
          </cell>
        </row>
        <row r="1465">
          <cell r="A1465" t="str">
            <v>WU2</v>
          </cell>
          <cell r="B1465" t="str">
            <v>WU2-10-A-AZ-9ZO-050</v>
          </cell>
          <cell r="C1465">
            <v>1694</v>
          </cell>
          <cell r="D1465">
            <v>6805</v>
          </cell>
          <cell r="F1465" t="str">
            <v>GALVESTON COUNTY LANDFILL TX,</v>
          </cell>
          <cell r="G1465" t="str">
            <v>BU-903</v>
          </cell>
          <cell r="H1465" t="str">
            <v>A/R SECURITIZATION</v>
          </cell>
          <cell r="I1465" t="str">
            <v>A/R DIST</v>
          </cell>
          <cell r="J1465" t="str">
            <v>A/R DISTRICT - SECURITIZATION</v>
          </cell>
          <cell r="K1465" t="str">
            <v>CORPORATE</v>
          </cell>
          <cell r="L1465" t="str">
            <v>CORPORATE</v>
          </cell>
        </row>
        <row r="1466">
          <cell r="A1466" t="str">
            <v>WU3</v>
          </cell>
          <cell r="B1466" t="str">
            <v>WU3-10-A-AZ-A5O-050</v>
          </cell>
          <cell r="C1466">
            <v>1695</v>
          </cell>
          <cell r="D1466">
            <v>6806</v>
          </cell>
          <cell r="F1466" t="str">
            <v>SOUTHWEST LANDFILL TX, LP</v>
          </cell>
          <cell r="G1466" t="str">
            <v>BU-903</v>
          </cell>
          <cell r="H1466" t="str">
            <v>A/R SECURITIZATION</v>
          </cell>
          <cell r="I1466" t="str">
            <v>A/R DIST</v>
          </cell>
          <cell r="J1466" t="str">
            <v>A/R DISTRICT - SECURITIZATION</v>
          </cell>
          <cell r="K1466" t="str">
            <v>CORPORATE</v>
          </cell>
          <cell r="L1466" t="str">
            <v>CORPORATE</v>
          </cell>
        </row>
        <row r="1467">
          <cell r="A1467" t="str">
            <v>WU4</v>
          </cell>
          <cell r="B1467" t="str">
            <v>WU4-10-A-AZ-A7O-050</v>
          </cell>
          <cell r="C1467">
            <v>1696</v>
          </cell>
          <cell r="D1467">
            <v>6807</v>
          </cell>
          <cell r="F1467" t="str">
            <v>GREENWOOD LANDFILL TX, LP</v>
          </cell>
          <cell r="G1467" t="str">
            <v>BU-903</v>
          </cell>
          <cell r="H1467" t="str">
            <v>A/R SECURITIZATION</v>
          </cell>
          <cell r="I1467" t="str">
            <v>A/R DIST</v>
          </cell>
          <cell r="J1467" t="str">
            <v>A/R DISTRICT - SECURITIZATION</v>
          </cell>
          <cell r="K1467" t="str">
            <v>CORPORATE</v>
          </cell>
          <cell r="L1467" t="str">
            <v>CORPORATE</v>
          </cell>
        </row>
        <row r="1468">
          <cell r="A1468" t="str">
            <v>WU5</v>
          </cell>
          <cell r="B1468" t="str">
            <v>WU5-10-A-AZ-A8O-050</v>
          </cell>
          <cell r="C1468">
            <v>1697</v>
          </cell>
          <cell r="D1468">
            <v>6808</v>
          </cell>
          <cell r="F1468" t="str">
            <v>BLUE RIDGE LANDFILL TX, LP</v>
          </cell>
          <cell r="G1468" t="str">
            <v>BU-903</v>
          </cell>
          <cell r="H1468" t="str">
            <v>A/R SECURITIZATION</v>
          </cell>
          <cell r="I1468" t="str">
            <v>A/R DIST</v>
          </cell>
          <cell r="J1468" t="str">
            <v>A/R DISTRICT - SECURITIZATION</v>
          </cell>
          <cell r="K1468" t="str">
            <v>CORPORATE</v>
          </cell>
          <cell r="L1468" t="str">
            <v>CORPORATE</v>
          </cell>
        </row>
        <row r="1469">
          <cell r="A1469" t="str">
            <v>WU6</v>
          </cell>
          <cell r="B1469" t="str">
            <v>WU6-10-A-AZ-A9O-050</v>
          </cell>
          <cell r="C1469">
            <v>1698</v>
          </cell>
          <cell r="D1469">
            <v>6809</v>
          </cell>
          <cell r="F1469" t="str">
            <v>BRIDGETON TRANSFER STATION, LL</v>
          </cell>
          <cell r="G1469" t="str">
            <v>BU-903</v>
          </cell>
          <cell r="H1469" t="str">
            <v>A/R SECURITIZATION</v>
          </cell>
          <cell r="I1469" t="str">
            <v>A/R DIST</v>
          </cell>
          <cell r="J1469" t="str">
            <v>A/R DISTRICT - SECURITIZATION</v>
          </cell>
          <cell r="K1469" t="str">
            <v>CORPORATE</v>
          </cell>
          <cell r="L1469" t="str">
            <v>CORPORATE</v>
          </cell>
        </row>
        <row r="1470">
          <cell r="A1470" t="str">
            <v>WU7</v>
          </cell>
          <cell r="B1470" t="str">
            <v>WU7-10-A-AZ-B1O-050</v>
          </cell>
          <cell r="C1470">
            <v>1699</v>
          </cell>
          <cell r="D1470">
            <v>6810</v>
          </cell>
          <cell r="F1470" t="str">
            <v>BOND COUNTY LF, INC.</v>
          </cell>
          <cell r="G1470" t="str">
            <v>BU-903</v>
          </cell>
          <cell r="H1470" t="str">
            <v>A/R SECURITIZATION</v>
          </cell>
          <cell r="I1470" t="str">
            <v>A/R DIST</v>
          </cell>
          <cell r="J1470" t="str">
            <v>A/R DISTRICT - SECURITIZATION</v>
          </cell>
          <cell r="K1470" t="str">
            <v>CORPORATE</v>
          </cell>
          <cell r="L1470" t="str">
            <v>CORPORATE</v>
          </cell>
        </row>
        <row r="1471">
          <cell r="A1471" t="str">
            <v>WU8</v>
          </cell>
          <cell r="B1471" t="str">
            <v>WU8-10-A-AZ-B2O-050</v>
          </cell>
          <cell r="C1471">
            <v>1700</v>
          </cell>
          <cell r="D1471">
            <v>6811</v>
          </cell>
          <cell r="F1471" t="str">
            <v>MEXIA COUNTY LF, INC</v>
          </cell>
          <cell r="G1471" t="str">
            <v>BU-903</v>
          </cell>
          <cell r="H1471" t="str">
            <v>A/R SECURITIZATION</v>
          </cell>
          <cell r="I1471" t="str">
            <v>A/R DIST</v>
          </cell>
          <cell r="J1471" t="str">
            <v>A/R DISTRICT - SECURITIZATION</v>
          </cell>
          <cell r="K1471" t="str">
            <v>CORPORATE</v>
          </cell>
          <cell r="L1471" t="str">
            <v>CORPORATE</v>
          </cell>
        </row>
        <row r="1472">
          <cell r="A1472" t="str">
            <v>WU9</v>
          </cell>
          <cell r="B1472" t="str">
            <v>WU9-10-A-AZ-B3O-050</v>
          </cell>
          <cell r="C1472">
            <v>1701</v>
          </cell>
          <cell r="D1472">
            <v>6812</v>
          </cell>
          <cell r="F1472" t="str">
            <v>CLINTON COUNTY LF PARTNERSHIP</v>
          </cell>
          <cell r="G1472" t="str">
            <v>BU-903</v>
          </cell>
          <cell r="H1472" t="str">
            <v>A/R SECURITIZATION</v>
          </cell>
          <cell r="I1472" t="str">
            <v>A/R DIST</v>
          </cell>
          <cell r="J1472" t="str">
            <v>A/R DISTRICT - SECURITIZATION</v>
          </cell>
          <cell r="K1472" t="str">
            <v>CORPORATE</v>
          </cell>
          <cell r="L1472" t="str">
            <v>CORPORATE</v>
          </cell>
        </row>
        <row r="1473">
          <cell r="A1473" t="str">
            <v>WV0</v>
          </cell>
          <cell r="B1473" t="str">
            <v>WV0-10-A-AZ-B7O-050</v>
          </cell>
          <cell r="C1473">
            <v>1702</v>
          </cell>
          <cell r="D1473">
            <v>6813</v>
          </cell>
          <cell r="F1473" t="str">
            <v>ALLIED WASTE SERVICES OF STILL</v>
          </cell>
          <cell r="G1473" t="str">
            <v>BU-903</v>
          </cell>
          <cell r="H1473" t="str">
            <v>A/R SECURITIZATION</v>
          </cell>
          <cell r="I1473" t="str">
            <v>A/R DIST</v>
          </cell>
          <cell r="J1473" t="str">
            <v>A/R DISTRICT - SECURITIZATION</v>
          </cell>
          <cell r="K1473" t="str">
            <v>CORPORATE</v>
          </cell>
          <cell r="L1473" t="str">
            <v>CORPORATE</v>
          </cell>
        </row>
        <row r="1474">
          <cell r="A1474" t="str">
            <v>WV1</v>
          </cell>
          <cell r="B1474" t="str">
            <v>WV1-10-A-AZ-B9O-050</v>
          </cell>
          <cell r="C1474">
            <v>1703</v>
          </cell>
          <cell r="D1474">
            <v>6814</v>
          </cell>
          <cell r="F1474" t="str">
            <v>AUTAUGA COUNTY LANDFILL, LLC</v>
          </cell>
          <cell r="G1474" t="str">
            <v>BU-903</v>
          </cell>
          <cell r="H1474" t="str">
            <v>A/R SECURITIZATION</v>
          </cell>
          <cell r="I1474" t="str">
            <v>A/R DIST</v>
          </cell>
          <cell r="J1474" t="str">
            <v>A/R DISTRICT - SECURITIZATION</v>
          </cell>
          <cell r="K1474" t="str">
            <v>CORPORATE</v>
          </cell>
          <cell r="L1474" t="str">
            <v>CORPORATE</v>
          </cell>
        </row>
        <row r="1475">
          <cell r="A1475" t="str">
            <v>WV2</v>
          </cell>
          <cell r="B1475" t="str">
            <v>WV2-10-A-AZ-C1O-050</v>
          </cell>
          <cell r="C1475">
            <v>1704</v>
          </cell>
          <cell r="D1475">
            <v>6815</v>
          </cell>
          <cell r="F1475" t="str">
            <v>ALLIED WASTE SERVICES OF NORTH</v>
          </cell>
          <cell r="G1475" t="str">
            <v>BU-903</v>
          </cell>
          <cell r="H1475" t="str">
            <v>A/R SECURITIZATION</v>
          </cell>
          <cell r="I1475" t="str">
            <v>A/R DIST</v>
          </cell>
          <cell r="J1475" t="str">
            <v>A/R DISTRICT - SECURITIZATION</v>
          </cell>
          <cell r="K1475" t="str">
            <v>CORPORATE</v>
          </cell>
          <cell r="L1475" t="str">
            <v>CORPORATE</v>
          </cell>
        </row>
        <row r="1476">
          <cell r="A1476" t="str">
            <v>WV3</v>
          </cell>
          <cell r="B1476" t="str">
            <v>WV3-10-A-AZ-C2O-050</v>
          </cell>
          <cell r="C1476">
            <v>1705</v>
          </cell>
          <cell r="D1476">
            <v>6816</v>
          </cell>
          <cell r="F1476" t="str">
            <v>WASATCH REGIONAL LANDFILL, INC</v>
          </cell>
          <cell r="G1476" t="str">
            <v>BU-903</v>
          </cell>
          <cell r="H1476" t="str">
            <v>A/R SECURITIZATION</v>
          </cell>
          <cell r="I1476" t="str">
            <v>A/R DIST</v>
          </cell>
          <cell r="J1476" t="str">
            <v>A/R DISTRICT - SECURITIZATION</v>
          </cell>
          <cell r="K1476" t="str">
            <v>CORPORATE</v>
          </cell>
          <cell r="L1476" t="str">
            <v>CORPORATE</v>
          </cell>
        </row>
        <row r="1477">
          <cell r="A1477" t="str">
            <v>WV4</v>
          </cell>
          <cell r="B1477" t="str">
            <v>WV4-10-A-AZ-C3O-050</v>
          </cell>
          <cell r="C1477">
            <v>1706</v>
          </cell>
          <cell r="D1477">
            <v>6817</v>
          </cell>
          <cell r="F1477" t="str">
            <v>AW TRANS. SVCS OF UTAH, INC.</v>
          </cell>
          <cell r="G1477" t="str">
            <v>BU-903</v>
          </cell>
          <cell r="H1477" t="str">
            <v>A/R SECURITIZATION</v>
          </cell>
          <cell r="I1477" t="str">
            <v>A/R DIST</v>
          </cell>
          <cell r="J1477" t="str">
            <v>A/R DISTRICT - SECURITIZATION</v>
          </cell>
          <cell r="K1477" t="str">
            <v>CORPORATE</v>
          </cell>
          <cell r="L1477" t="str">
            <v>CORPORATE</v>
          </cell>
        </row>
        <row r="1478">
          <cell r="A1478" t="str">
            <v>WV5</v>
          </cell>
          <cell r="B1478" t="str">
            <v>WV5-10-A-AZ-C4O-050</v>
          </cell>
          <cell r="C1478">
            <v>1707</v>
          </cell>
          <cell r="D1478">
            <v>6818</v>
          </cell>
          <cell r="F1478" t="str">
            <v>AW TRANS SVCS OF IOWA, LLC</v>
          </cell>
          <cell r="G1478" t="str">
            <v>BU-903</v>
          </cell>
          <cell r="H1478" t="str">
            <v>A/R SECURITIZATION</v>
          </cell>
          <cell r="I1478" t="str">
            <v>A/R DIST</v>
          </cell>
          <cell r="J1478" t="str">
            <v>A/R DISTRICT - SECURITIZATION</v>
          </cell>
          <cell r="K1478" t="str">
            <v>CORPORATE</v>
          </cell>
          <cell r="L1478" t="str">
            <v>CORPORATE</v>
          </cell>
        </row>
        <row r="1479">
          <cell r="A1479" t="str">
            <v>WV6</v>
          </cell>
          <cell r="B1479" t="str">
            <v>WV6-10-A-AZ-C7O-050</v>
          </cell>
          <cell r="C1479">
            <v>1708</v>
          </cell>
          <cell r="D1479">
            <v>6819</v>
          </cell>
          <cell r="F1479" t="str">
            <v>HANCOCK COUNTY DEVELOPMENT COM</v>
          </cell>
          <cell r="G1479" t="str">
            <v>BU-903</v>
          </cell>
          <cell r="H1479" t="str">
            <v>A/R SECURITIZATION</v>
          </cell>
          <cell r="I1479" t="str">
            <v>A/R DIST</v>
          </cell>
          <cell r="J1479" t="str">
            <v>A/R DISTRICT - SECURITIZATION</v>
          </cell>
          <cell r="K1479" t="str">
            <v>CORPORATE</v>
          </cell>
          <cell r="L1479" t="str">
            <v>CORPORATE</v>
          </cell>
        </row>
        <row r="1480">
          <cell r="A1480" t="str">
            <v>WV7</v>
          </cell>
          <cell r="B1480" t="str">
            <v>WV7-10-A-AZ-C8O-050</v>
          </cell>
          <cell r="C1480">
            <v>1709</v>
          </cell>
          <cell r="D1480">
            <v>6820</v>
          </cell>
          <cell r="F1480" t="str">
            <v>MADISON COUNTY DEVELOPMENT, LL</v>
          </cell>
          <cell r="G1480" t="str">
            <v>BU-903</v>
          </cell>
          <cell r="H1480" t="str">
            <v>A/R SECURITIZATION</v>
          </cell>
          <cell r="I1480" t="str">
            <v>A/R DIST</v>
          </cell>
          <cell r="J1480" t="str">
            <v>A/R DISTRICT - SECURITIZATION</v>
          </cell>
          <cell r="K1480" t="str">
            <v>CORPORATE</v>
          </cell>
          <cell r="L1480" t="str">
            <v>CORPORATE</v>
          </cell>
        </row>
        <row r="1481">
          <cell r="A1481" t="str">
            <v>WV8</v>
          </cell>
          <cell r="B1481" t="str">
            <v>WV8-10-A-AZ-C9O-050</v>
          </cell>
          <cell r="C1481">
            <v>1710</v>
          </cell>
          <cell r="D1481">
            <v>6821</v>
          </cell>
          <cell r="F1481" t="str">
            <v>CENTRAL ARIZONA TRANSFER, INC.</v>
          </cell>
          <cell r="G1481" t="str">
            <v>BU-903</v>
          </cell>
          <cell r="H1481" t="str">
            <v>A/R SECURITIZATION</v>
          </cell>
          <cell r="I1481" t="str">
            <v>A/R DIST</v>
          </cell>
          <cell r="J1481" t="str">
            <v>A/R DISTRICT - SECURITIZATION</v>
          </cell>
          <cell r="K1481" t="str">
            <v>CORPORATE</v>
          </cell>
          <cell r="L1481" t="str">
            <v>CORPORATE</v>
          </cell>
        </row>
        <row r="1482">
          <cell r="A1482" t="str">
            <v>WV9</v>
          </cell>
          <cell r="B1482" t="str">
            <v>WV9-10-A-AZ-D1O-050</v>
          </cell>
          <cell r="C1482">
            <v>1711</v>
          </cell>
          <cell r="D1482">
            <v>6822</v>
          </cell>
          <cell r="F1482" t="str">
            <v>AW TRANS SVCS OF NEW YORK, LLC</v>
          </cell>
          <cell r="G1482" t="str">
            <v>BU-903</v>
          </cell>
          <cell r="H1482" t="str">
            <v>A/R SECURITIZATION</v>
          </cell>
          <cell r="I1482" t="str">
            <v>A/R DIST</v>
          </cell>
          <cell r="J1482" t="str">
            <v>A/R DISTRICT - SECURITIZATION</v>
          </cell>
          <cell r="K1482" t="str">
            <v>CORPORATE</v>
          </cell>
          <cell r="L1482" t="str">
            <v>CORPORATE</v>
          </cell>
        </row>
        <row r="1483">
          <cell r="A1483" t="str">
            <v>WW0</v>
          </cell>
          <cell r="B1483" t="str">
            <v>WW0-10-A-AZ-D3O-050</v>
          </cell>
          <cell r="C1483">
            <v>1712</v>
          </cell>
          <cell r="D1483">
            <v>6823</v>
          </cell>
          <cell r="F1483" t="str">
            <v>AW SYSTEMS OF MONTANA, LLC</v>
          </cell>
          <cell r="G1483" t="str">
            <v>BU-903</v>
          </cell>
          <cell r="H1483" t="str">
            <v>A/R SECURITIZATION</v>
          </cell>
          <cell r="I1483" t="str">
            <v>A/R DIST</v>
          </cell>
          <cell r="J1483" t="str">
            <v>A/R DISTRICT - SECURITIZATION</v>
          </cell>
          <cell r="K1483" t="str">
            <v>CORPORATE</v>
          </cell>
          <cell r="L1483" t="str">
            <v>CORPORATE</v>
          </cell>
        </row>
        <row r="1484">
          <cell r="A1484" t="str">
            <v>WW1</v>
          </cell>
          <cell r="B1484" t="str">
            <v>WW1-10-A-AZ-D4O-050</v>
          </cell>
          <cell r="C1484">
            <v>1713</v>
          </cell>
          <cell r="D1484">
            <v>6824</v>
          </cell>
          <cell r="F1484" t="str">
            <v>ALLIED WASTE TRANSFER SERVICES</v>
          </cell>
          <cell r="G1484" t="str">
            <v>BU-903</v>
          </cell>
          <cell r="H1484" t="str">
            <v>A/R SECURITIZATION</v>
          </cell>
          <cell r="I1484" t="str">
            <v>A/R DIST</v>
          </cell>
          <cell r="J1484" t="str">
            <v>A/R DISTRICT - SECURITIZATION</v>
          </cell>
          <cell r="K1484" t="str">
            <v>CORPORATE</v>
          </cell>
          <cell r="L1484" t="str">
            <v>CORPORATE</v>
          </cell>
        </row>
        <row r="1485">
          <cell r="A1485" t="str">
            <v>WW2</v>
          </cell>
          <cell r="B1485" t="str">
            <v>WW2-10-A-AZ-D5O-050</v>
          </cell>
          <cell r="C1485">
            <v>1714</v>
          </cell>
          <cell r="D1485">
            <v>6825</v>
          </cell>
          <cell r="F1485" t="str">
            <v>ALLIED WASTE SYSTEMS OF COLORA</v>
          </cell>
          <cell r="G1485" t="str">
            <v>BU-903</v>
          </cell>
          <cell r="H1485" t="str">
            <v>A/R SECURITIZATION</v>
          </cell>
          <cell r="I1485" t="str">
            <v>A/R DIST</v>
          </cell>
          <cell r="J1485" t="str">
            <v>A/R DISTRICT - SECURITIZATION</v>
          </cell>
          <cell r="K1485" t="str">
            <v>CORPORATE</v>
          </cell>
          <cell r="L1485" t="str">
            <v>CORPORATE</v>
          </cell>
        </row>
        <row r="1486">
          <cell r="A1486" t="str">
            <v>WW3</v>
          </cell>
          <cell r="B1486" t="str">
            <v>WW3-10-A-AZ-D6O-050</v>
          </cell>
          <cell r="C1486">
            <v>1715</v>
          </cell>
          <cell r="D1486">
            <v>6826</v>
          </cell>
          <cell r="F1486" t="str">
            <v>ALLIED WASTE TRANSFER SERVICES</v>
          </cell>
          <cell r="G1486" t="str">
            <v>BU-903</v>
          </cell>
          <cell r="H1486" t="str">
            <v>A/R SECURITIZATION</v>
          </cell>
          <cell r="I1486" t="str">
            <v>A/R DIST</v>
          </cell>
          <cell r="J1486" t="str">
            <v>A/R DISTRICT - SECURITIZATION</v>
          </cell>
          <cell r="K1486" t="str">
            <v>CORPORATE</v>
          </cell>
          <cell r="L1486" t="str">
            <v>CORPORATE</v>
          </cell>
        </row>
        <row r="1487">
          <cell r="A1487" t="str">
            <v>WW4</v>
          </cell>
          <cell r="B1487" t="str">
            <v>WW4-10-A-AZ-D8O-050</v>
          </cell>
          <cell r="C1487">
            <v>1716</v>
          </cell>
          <cell r="D1487">
            <v>6827</v>
          </cell>
          <cell r="F1487" t="str">
            <v>ALLIED WASTE SYS OF AZ, LLC</v>
          </cell>
          <cell r="G1487" t="str">
            <v>BU-903</v>
          </cell>
          <cell r="H1487" t="str">
            <v>A/R SECURITIZATION</v>
          </cell>
          <cell r="I1487" t="str">
            <v>A/R DIST</v>
          </cell>
          <cell r="J1487" t="str">
            <v>A/R DISTRICT - SECURITIZATION</v>
          </cell>
          <cell r="K1487" t="str">
            <v>CORPORATE</v>
          </cell>
          <cell r="L1487" t="str">
            <v>CORPORATE</v>
          </cell>
        </row>
        <row r="1488">
          <cell r="A1488" t="str">
            <v>WW5</v>
          </cell>
          <cell r="B1488" t="str">
            <v>WW5-10-A-AZ-D9O-050</v>
          </cell>
          <cell r="C1488">
            <v>1717</v>
          </cell>
          <cell r="D1488">
            <v>6828</v>
          </cell>
          <cell r="F1488" t="str">
            <v>AW NIAGARA FALLS LF. LLC</v>
          </cell>
          <cell r="G1488" t="str">
            <v>BU-903</v>
          </cell>
          <cell r="H1488" t="str">
            <v>A/R SECURITIZATION</v>
          </cell>
          <cell r="I1488" t="str">
            <v>A/R DIST</v>
          </cell>
          <cell r="J1488" t="str">
            <v>A/R DISTRICT - SECURITIZATION</v>
          </cell>
          <cell r="K1488" t="str">
            <v>CORPORATE</v>
          </cell>
          <cell r="L1488" t="str">
            <v>CORPORATE</v>
          </cell>
        </row>
        <row r="1489">
          <cell r="A1489" t="str">
            <v>WW6</v>
          </cell>
          <cell r="B1489" t="str">
            <v>WW6-10-A-AZ-E1O-050</v>
          </cell>
          <cell r="C1489">
            <v>1718</v>
          </cell>
          <cell r="D1489">
            <v>6829</v>
          </cell>
          <cell r="F1489" t="str">
            <v>CACTUS WASTE SYS</v>
          </cell>
          <cell r="G1489" t="str">
            <v>BU-903</v>
          </cell>
          <cell r="H1489" t="str">
            <v>A/R SECURITIZATION</v>
          </cell>
          <cell r="I1489" t="str">
            <v>A/R DIST</v>
          </cell>
          <cell r="J1489" t="str">
            <v>A/R DISTRICT - SECURITIZATION</v>
          </cell>
          <cell r="K1489" t="str">
            <v>CORPORATE</v>
          </cell>
          <cell r="L1489" t="str">
            <v>CORPORATE</v>
          </cell>
        </row>
        <row r="1490">
          <cell r="A1490" t="str">
            <v>WW7</v>
          </cell>
          <cell r="B1490" t="str">
            <v>WW7-10-A-AZ-E2O-050</v>
          </cell>
          <cell r="C1490">
            <v>1719</v>
          </cell>
          <cell r="D1490">
            <v>6830</v>
          </cell>
          <cell r="F1490" t="str">
            <v>AW TRANSFER SERVICES OF AZ,LLC</v>
          </cell>
          <cell r="G1490" t="str">
            <v>BU-903</v>
          </cell>
          <cell r="H1490" t="str">
            <v>A/R SECURITIZATION</v>
          </cell>
          <cell r="I1490" t="str">
            <v>A/R DIST</v>
          </cell>
          <cell r="J1490" t="str">
            <v>A/R DISTRICT - SECURITIZATION</v>
          </cell>
          <cell r="K1490" t="str">
            <v>CORPORATE</v>
          </cell>
          <cell r="L1490" t="str">
            <v>CORPORATE</v>
          </cell>
        </row>
        <row r="1491">
          <cell r="A1491" t="str">
            <v>CLM</v>
          </cell>
          <cell r="B1491" t="str">
            <v>CLM-10-A-AZ-01O-050</v>
          </cell>
          <cell r="C1491">
            <v>478</v>
          </cell>
          <cell r="D1491">
            <v>6901</v>
          </cell>
          <cell r="F1491" t="str">
            <v>Continuops Elimination Company</v>
          </cell>
          <cell r="G1491" t="str">
            <v>BU-908</v>
          </cell>
          <cell r="H1491" t="str">
            <v>CORPORATE INACTIVE</v>
          </cell>
          <cell r="I1491" t="str">
            <v>INACTCORP</v>
          </cell>
          <cell r="J1491" t="str">
            <v>INACTIVE CORPORATE DISTRICT</v>
          </cell>
          <cell r="K1491" t="str">
            <v>CORPORATE</v>
          </cell>
          <cell r="L1491" t="str">
            <v>CORPORATE</v>
          </cell>
        </row>
        <row r="1492">
          <cell r="A1492">
            <v>298</v>
          </cell>
          <cell r="B1492" t="str">
            <v>298-10-A-PA-2JO-050</v>
          </cell>
          <cell r="C1492">
            <v>125</v>
          </cell>
          <cell r="D1492">
            <v>6902</v>
          </cell>
          <cell r="F1492" t="str">
            <v>Liberty Waste Holdings</v>
          </cell>
          <cell r="G1492" t="str">
            <v>BU-908</v>
          </cell>
          <cell r="H1492" t="str">
            <v>CORPORATE INACTIVE</v>
          </cell>
          <cell r="I1492" t="str">
            <v>INACTCORP</v>
          </cell>
          <cell r="J1492" t="str">
            <v>INACTIVE CORPORATE DISTRICT</v>
          </cell>
          <cell r="K1492" t="str">
            <v>CORPORATE</v>
          </cell>
          <cell r="L1492" t="str">
            <v>CORPORATE</v>
          </cell>
        </row>
        <row r="1493">
          <cell r="A1493">
            <v>360</v>
          </cell>
          <cell r="B1493" t="str">
            <v>360-10-A-IL-2VO-050</v>
          </cell>
          <cell r="C1493">
            <v>153</v>
          </cell>
          <cell r="D1493">
            <v>6903</v>
          </cell>
          <cell r="F1493" t="str">
            <v>American Disposal Services</v>
          </cell>
          <cell r="G1493" t="str">
            <v>BU-908</v>
          </cell>
          <cell r="H1493" t="str">
            <v>CORPORATE INACTIVE</v>
          </cell>
          <cell r="I1493" t="str">
            <v>INACTCORP</v>
          </cell>
          <cell r="J1493" t="str">
            <v>INACTIVE CORPORATE DISTRICT</v>
          </cell>
          <cell r="K1493" t="str">
            <v>CORPORATE</v>
          </cell>
          <cell r="L1493" t="str">
            <v>CORPORATE</v>
          </cell>
        </row>
        <row r="1494">
          <cell r="A1494">
            <v>361</v>
          </cell>
          <cell r="B1494" t="str">
            <v>361-10-A-IL-2WO-050</v>
          </cell>
          <cell r="C1494">
            <v>154</v>
          </cell>
          <cell r="D1494">
            <v>6904</v>
          </cell>
          <cell r="F1494" t="str">
            <v>ADS-Delaware</v>
          </cell>
          <cell r="G1494" t="str">
            <v>BU-908</v>
          </cell>
          <cell r="H1494" t="str">
            <v>CORPORATE INACTIVE</v>
          </cell>
          <cell r="I1494" t="str">
            <v>INACTCORP</v>
          </cell>
          <cell r="J1494" t="str">
            <v>INACTIVE CORPORATE DISTRICT</v>
          </cell>
          <cell r="K1494" t="str">
            <v>CORPORATE</v>
          </cell>
          <cell r="L1494" t="str">
            <v>CORPORATE</v>
          </cell>
        </row>
        <row r="1495">
          <cell r="A1495">
            <v>362</v>
          </cell>
          <cell r="B1495" t="str">
            <v>362-10-A-IL-2XO-050</v>
          </cell>
          <cell r="C1495">
            <v>155</v>
          </cell>
          <cell r="D1495">
            <v>6905</v>
          </cell>
          <cell r="F1495" t="str">
            <v>County Disposal</v>
          </cell>
          <cell r="G1495" t="str">
            <v>BU-908</v>
          </cell>
          <cell r="H1495" t="str">
            <v>CORPORATE INACTIVE</v>
          </cell>
          <cell r="I1495" t="str">
            <v>INACTCORP</v>
          </cell>
          <cell r="J1495" t="str">
            <v>INACTIVE CORPORATE DISTRICT</v>
          </cell>
          <cell r="K1495" t="str">
            <v>CORPORATE</v>
          </cell>
          <cell r="L1495" t="str">
            <v>CORPORATE</v>
          </cell>
        </row>
        <row r="1496">
          <cell r="A1496">
            <v>670</v>
          </cell>
          <cell r="B1496" t="str">
            <v>670-10-A-AZ-7SO-050</v>
          </cell>
          <cell r="C1496">
            <v>265</v>
          </cell>
          <cell r="D1496">
            <v>6906</v>
          </cell>
          <cell r="F1496" t="str">
            <v>H Leasing, LLC</v>
          </cell>
          <cell r="G1496" t="str">
            <v>BU-904</v>
          </cell>
          <cell r="H1496" t="str">
            <v>AWIN LEASING</v>
          </cell>
          <cell r="I1496" t="str">
            <v>AWIN LEASE</v>
          </cell>
          <cell r="J1496" t="str">
            <v>CORPORATE GROUP AWIN LEASE</v>
          </cell>
          <cell r="K1496" t="str">
            <v>CORPORATE</v>
          </cell>
          <cell r="L1496" t="str">
            <v>CORPORATE</v>
          </cell>
        </row>
        <row r="1497">
          <cell r="A1497">
            <v>671</v>
          </cell>
          <cell r="B1497" t="str">
            <v>671-10-A-AZ-7TO-050</v>
          </cell>
          <cell r="C1497">
            <v>266</v>
          </cell>
          <cell r="D1497">
            <v>6907</v>
          </cell>
          <cell r="F1497" t="str">
            <v>E Leasing, LLC</v>
          </cell>
          <cell r="G1497" t="str">
            <v>BU-904</v>
          </cell>
          <cell r="H1497" t="str">
            <v>AWIN LEASING</v>
          </cell>
          <cell r="I1497" t="str">
            <v>AWIN LEASE</v>
          </cell>
          <cell r="J1497" t="str">
            <v>CORPORATE GROUP AWIN LEASE</v>
          </cell>
          <cell r="K1497" t="str">
            <v>CORPORATE</v>
          </cell>
          <cell r="L1497" t="str">
            <v>CORPORATE</v>
          </cell>
        </row>
        <row r="1498">
          <cell r="A1498">
            <v>672</v>
          </cell>
          <cell r="B1498" t="str">
            <v>672-10-A-AZ-7UO-050</v>
          </cell>
          <cell r="C1498">
            <v>267</v>
          </cell>
          <cell r="D1498">
            <v>6908</v>
          </cell>
          <cell r="F1498" t="str">
            <v>N Leasing, LLC</v>
          </cell>
          <cell r="G1498" t="str">
            <v>BU-904</v>
          </cell>
          <cell r="H1498" t="str">
            <v>AWIN LEASING</v>
          </cell>
          <cell r="I1498" t="str">
            <v>AWIN LEASE</v>
          </cell>
          <cell r="J1498" t="str">
            <v>CORPORATE GROUP AWIN LEASE</v>
          </cell>
          <cell r="K1498" t="str">
            <v>CORPORATE</v>
          </cell>
          <cell r="L1498" t="str">
            <v>CORPORATE</v>
          </cell>
        </row>
        <row r="1499">
          <cell r="A1499">
            <v>673</v>
          </cell>
          <cell r="B1499" t="str">
            <v>673-10-A-AZ-7VO-050</v>
          </cell>
          <cell r="C1499">
            <v>268</v>
          </cell>
          <cell r="D1499">
            <v>6909</v>
          </cell>
          <cell r="F1499" t="str">
            <v>S Leasing, LLC</v>
          </cell>
          <cell r="G1499" t="str">
            <v>BU-904</v>
          </cell>
          <cell r="H1499" t="str">
            <v>AWIN LEASING</v>
          </cell>
          <cell r="I1499" t="str">
            <v>AWIN LEASE</v>
          </cell>
          <cell r="J1499" t="str">
            <v>CORPORATE GROUP AWIN LEASE</v>
          </cell>
          <cell r="K1499" t="str">
            <v>CORPORATE</v>
          </cell>
          <cell r="L1499" t="str">
            <v>CORPORATE</v>
          </cell>
        </row>
        <row r="1500">
          <cell r="A1500">
            <v>680</v>
          </cell>
          <cell r="B1500" t="str">
            <v>680-10-A-AZ-7WO-050</v>
          </cell>
          <cell r="C1500">
            <v>270</v>
          </cell>
          <cell r="D1500">
            <v>6910</v>
          </cell>
          <cell r="F1500" t="str">
            <v>H Leasing Elimination Company</v>
          </cell>
          <cell r="G1500" t="str">
            <v>BU-904</v>
          </cell>
          <cell r="H1500" t="str">
            <v>AWIN LEASING</v>
          </cell>
          <cell r="I1500" t="str">
            <v>AWIN LEASE</v>
          </cell>
          <cell r="J1500" t="str">
            <v>CORPORATE GROUP AWIN LEASE</v>
          </cell>
          <cell r="K1500" t="str">
            <v>CORPORATE</v>
          </cell>
          <cell r="L1500" t="str">
            <v>CORPORATE</v>
          </cell>
        </row>
        <row r="1501">
          <cell r="A1501">
            <v>681</v>
          </cell>
          <cell r="B1501" t="str">
            <v>681-10-A-AZ-7XO-050</v>
          </cell>
          <cell r="C1501">
            <v>271</v>
          </cell>
          <cell r="D1501">
            <v>6911</v>
          </cell>
          <cell r="F1501" t="str">
            <v>E Leasing Elimination Company</v>
          </cell>
          <cell r="G1501" t="str">
            <v>BU-904</v>
          </cell>
          <cell r="H1501" t="str">
            <v>AWIN LEASING</v>
          </cell>
          <cell r="I1501" t="str">
            <v>AWIN LEASE</v>
          </cell>
          <cell r="J1501" t="str">
            <v>CORPORATE GROUP AWIN LEASE</v>
          </cell>
          <cell r="K1501" t="str">
            <v>CORPORATE</v>
          </cell>
          <cell r="L1501" t="str">
            <v>CORPORATE</v>
          </cell>
        </row>
        <row r="1502">
          <cell r="A1502">
            <v>682</v>
          </cell>
          <cell r="B1502" t="str">
            <v>682-10-A-AZ-7YO-050</v>
          </cell>
          <cell r="C1502">
            <v>272</v>
          </cell>
          <cell r="D1502">
            <v>6912</v>
          </cell>
          <cell r="F1502" t="str">
            <v>N Leasing Elimination Company</v>
          </cell>
          <cell r="G1502" t="str">
            <v>BU-904</v>
          </cell>
          <cell r="H1502" t="str">
            <v>AWIN LEASING</v>
          </cell>
          <cell r="I1502" t="str">
            <v>AWIN LEASE</v>
          </cell>
          <cell r="J1502" t="str">
            <v>CORPORATE GROUP AWIN LEASE</v>
          </cell>
          <cell r="K1502" t="str">
            <v>CORPORATE</v>
          </cell>
          <cell r="L1502" t="str">
            <v>CORPORATE</v>
          </cell>
        </row>
        <row r="1503">
          <cell r="A1503">
            <v>683</v>
          </cell>
          <cell r="B1503" t="str">
            <v>683-10-A-AZ-7ZO-050</v>
          </cell>
          <cell r="C1503">
            <v>273</v>
          </cell>
          <cell r="D1503">
            <v>6913</v>
          </cell>
          <cell r="F1503" t="str">
            <v>S Leasing Elimination Company</v>
          </cell>
          <cell r="G1503" t="str">
            <v>BU-904</v>
          </cell>
          <cell r="H1503" t="str">
            <v>AWIN LEASING</v>
          </cell>
          <cell r="I1503" t="str">
            <v>AWIN LEASE</v>
          </cell>
          <cell r="J1503" t="str">
            <v>CORPORATE GROUP AWIN LEASE</v>
          </cell>
          <cell r="K1503" t="str">
            <v>CORPORATE</v>
          </cell>
          <cell r="L1503" t="str">
            <v>CORPORATE</v>
          </cell>
        </row>
        <row r="1504">
          <cell r="A1504">
            <v>703</v>
          </cell>
          <cell r="B1504" t="str">
            <v>703-10-A-AZ-04O-050</v>
          </cell>
          <cell r="C1504">
            <v>281</v>
          </cell>
          <cell r="D1504">
            <v>6914</v>
          </cell>
          <cell r="F1504" t="str">
            <v>AWIN Leasing, Inc.</v>
          </cell>
          <cell r="G1504" t="str">
            <v>BU-904</v>
          </cell>
          <cell r="H1504" t="str">
            <v>AWIN LEASING</v>
          </cell>
          <cell r="I1504" t="str">
            <v>AWIN LEASE</v>
          </cell>
          <cell r="J1504" t="str">
            <v>CORPORATE GROUP AWIN LEASE</v>
          </cell>
          <cell r="K1504" t="str">
            <v>CORPORATE</v>
          </cell>
          <cell r="L1504" t="str">
            <v>CORPORATE</v>
          </cell>
        </row>
        <row r="1505">
          <cell r="A1505" t="str">
            <v>G50</v>
          </cell>
          <cell r="B1505" t="str">
            <v>G50-10-A-AZ-A1O-050</v>
          </cell>
          <cell r="C1505">
            <v>624</v>
          </cell>
          <cell r="D1505">
            <v>6920</v>
          </cell>
          <cell r="F1505" t="str">
            <v>Allied Green Power, Inc.</v>
          </cell>
          <cell r="G1505" t="str">
            <v>BU-902</v>
          </cell>
          <cell r="H1505" t="str">
            <v>CORPORATE GAS COMPANIES</v>
          </cell>
          <cell r="I1505" t="str">
            <v>GAS CO</v>
          </cell>
          <cell r="J1505" t="str">
            <v>CORPORATE REGION GAS COMPANIES</v>
          </cell>
          <cell r="K1505" t="str">
            <v>CORPORATE</v>
          </cell>
          <cell r="L1505" t="str">
            <v>CORPORATE</v>
          </cell>
        </row>
        <row r="1506">
          <cell r="A1506" t="str">
            <v>G51</v>
          </cell>
          <cell r="B1506" t="str">
            <v>G51-10-A-AZ-24O-050</v>
          </cell>
          <cell r="C1506">
            <v>625</v>
          </cell>
          <cell r="D1506">
            <v>6921</v>
          </cell>
          <cell r="F1506" t="str">
            <v>Key Waste Indiana Partnership</v>
          </cell>
          <cell r="G1506" t="str">
            <v>BU-902</v>
          </cell>
          <cell r="H1506" t="str">
            <v>CORPORATE GAS COMPANIES</v>
          </cell>
          <cell r="I1506" t="str">
            <v>GAS CO</v>
          </cell>
          <cell r="J1506" t="str">
            <v>CORPORATE REGION GAS COMPANIES</v>
          </cell>
          <cell r="K1506" t="str">
            <v>CORPORATE</v>
          </cell>
          <cell r="L1506" t="str">
            <v>CORPORATE</v>
          </cell>
        </row>
        <row r="1507">
          <cell r="A1507" t="str">
            <v>G52</v>
          </cell>
          <cell r="B1507" t="str">
            <v>G52-10-A-AZ-3PO-050</v>
          </cell>
          <cell r="C1507">
            <v>626</v>
          </cell>
          <cell r="D1507">
            <v>6922</v>
          </cell>
          <cell r="F1507" t="str">
            <v>AW Systems of NA, Inc.</v>
          </cell>
          <cell r="G1507" t="str">
            <v>BU-902</v>
          </cell>
          <cell r="H1507" t="str">
            <v>CORPORATE GAS COMPANIES</v>
          </cell>
          <cell r="I1507" t="str">
            <v>GAS CO</v>
          </cell>
          <cell r="J1507" t="str">
            <v>CORPORATE REGION GAS COMPANIES</v>
          </cell>
          <cell r="K1507" t="str">
            <v>CORPORATE</v>
          </cell>
          <cell r="L1507" t="str">
            <v>CORPORATE</v>
          </cell>
        </row>
        <row r="1508">
          <cell r="A1508" t="str">
            <v>G53</v>
          </cell>
          <cell r="B1508" t="str">
            <v>G53-10-A-AZ-6HO-050</v>
          </cell>
          <cell r="C1508">
            <v>627</v>
          </cell>
          <cell r="D1508">
            <v>6923</v>
          </cell>
          <cell r="F1508" t="str">
            <v>Woodlake Sanitary Svc, Inc,</v>
          </cell>
          <cell r="G1508" t="str">
            <v>BU-902</v>
          </cell>
          <cell r="H1508" t="str">
            <v>CORPORATE GAS COMPANIES</v>
          </cell>
          <cell r="I1508" t="str">
            <v>GAS CO</v>
          </cell>
          <cell r="J1508" t="str">
            <v>CORPORATE REGION GAS COMPANIES</v>
          </cell>
          <cell r="K1508" t="str">
            <v>CORPORATE</v>
          </cell>
          <cell r="L1508" t="str">
            <v>CORPORATE</v>
          </cell>
        </row>
        <row r="1509">
          <cell r="A1509" t="str">
            <v>G54</v>
          </cell>
          <cell r="B1509" t="str">
            <v>G54-10-A-AZ-5ZO-050</v>
          </cell>
          <cell r="C1509">
            <v>628</v>
          </cell>
          <cell r="D1509">
            <v>6924</v>
          </cell>
          <cell r="F1509" t="str">
            <v>AW  of Ohio, Inc.</v>
          </cell>
          <cell r="G1509" t="str">
            <v>BU-902</v>
          </cell>
          <cell r="H1509" t="str">
            <v>CORPORATE GAS COMPANIES</v>
          </cell>
          <cell r="I1509" t="str">
            <v>GAS CO</v>
          </cell>
          <cell r="J1509" t="str">
            <v>CORPORATE REGION GAS COMPANIES</v>
          </cell>
          <cell r="K1509" t="str">
            <v>CORPORATE</v>
          </cell>
          <cell r="L1509" t="str">
            <v>CORPORATE</v>
          </cell>
        </row>
        <row r="1510">
          <cell r="A1510" t="str">
            <v>G55</v>
          </cell>
          <cell r="B1510" t="str">
            <v>G55-10-A-AZ-6EO-050</v>
          </cell>
          <cell r="C1510">
            <v>629</v>
          </cell>
          <cell r="D1510">
            <v>6925</v>
          </cell>
          <cell r="F1510" t="str">
            <v>Intl Disposal Corp of CA</v>
          </cell>
          <cell r="G1510" t="str">
            <v>BU-902</v>
          </cell>
          <cell r="H1510" t="str">
            <v>CORPORATE GAS COMPANIES</v>
          </cell>
          <cell r="I1510" t="str">
            <v>GAS CO</v>
          </cell>
          <cell r="J1510" t="str">
            <v>CORPORATE REGION GAS COMPANIES</v>
          </cell>
          <cell r="K1510" t="str">
            <v>CORPORATE</v>
          </cell>
          <cell r="L1510" t="str">
            <v>CORPORATE</v>
          </cell>
        </row>
        <row r="1511">
          <cell r="A1511" t="str">
            <v>G56</v>
          </cell>
          <cell r="B1511" t="str">
            <v>G56-10-A-AZ-5TO-050</v>
          </cell>
          <cell r="C1511">
            <v>630</v>
          </cell>
          <cell r="D1511">
            <v>6926</v>
          </cell>
          <cell r="F1511" t="str">
            <v>AW, Inc. (Mass)</v>
          </cell>
          <cell r="G1511" t="str">
            <v>BU-902</v>
          </cell>
          <cell r="H1511" t="str">
            <v>CORPORATE GAS COMPANIES</v>
          </cell>
          <cell r="I1511" t="str">
            <v>GAS CO</v>
          </cell>
          <cell r="J1511" t="str">
            <v>CORPORATE REGION GAS COMPANIES</v>
          </cell>
          <cell r="K1511" t="str">
            <v>CORPORATE</v>
          </cell>
          <cell r="L1511" t="str">
            <v>CORPORATE</v>
          </cell>
        </row>
        <row r="1512">
          <cell r="A1512" t="str">
            <v>G57</v>
          </cell>
          <cell r="B1512" t="str">
            <v>G57-10-A-AZ-8FO-050</v>
          </cell>
          <cell r="C1512">
            <v>631</v>
          </cell>
          <cell r="D1512">
            <v>6927</v>
          </cell>
          <cell r="F1512" t="str">
            <v>AW SYS OF GA, LLC</v>
          </cell>
          <cell r="G1512" t="str">
            <v>BU-902</v>
          </cell>
          <cell r="H1512" t="str">
            <v>CORPORATE GAS COMPANIES</v>
          </cell>
          <cell r="I1512" t="str">
            <v>GAS CO</v>
          </cell>
          <cell r="J1512" t="str">
            <v>CORPORATE REGION GAS COMPANIES</v>
          </cell>
          <cell r="K1512" t="str">
            <v>CORPORATE</v>
          </cell>
          <cell r="L1512" t="str">
            <v>CORPORATE</v>
          </cell>
        </row>
        <row r="1513">
          <cell r="A1513" t="str">
            <v>G58</v>
          </cell>
          <cell r="B1513" t="str">
            <v>G58-10-A-AZ-17O-050</v>
          </cell>
          <cell r="C1513">
            <v>632</v>
          </cell>
          <cell r="D1513">
            <v>6928</v>
          </cell>
          <cell r="F1513" t="str">
            <v>Sauk Trail Development, Inc.</v>
          </cell>
          <cell r="G1513" t="str">
            <v>BU-902</v>
          </cell>
          <cell r="H1513" t="str">
            <v>CORPORATE GAS COMPANIES</v>
          </cell>
          <cell r="I1513" t="str">
            <v>GAS CO</v>
          </cell>
          <cell r="J1513" t="str">
            <v>CORPORATE REGION GAS COMPANIES</v>
          </cell>
          <cell r="K1513" t="str">
            <v>CORPORATE</v>
          </cell>
          <cell r="L1513" t="str">
            <v>CORPORATE</v>
          </cell>
        </row>
        <row r="1514">
          <cell r="A1514" t="str">
            <v>G59</v>
          </cell>
          <cell r="B1514" t="str">
            <v>G59-10-A-AZ-18O-050</v>
          </cell>
          <cell r="C1514">
            <v>633</v>
          </cell>
          <cell r="D1514">
            <v>6929</v>
          </cell>
          <cell r="F1514" t="str">
            <v>Oakland Heights Dvlpmnt, Inc.</v>
          </cell>
          <cell r="G1514" t="str">
            <v>BU-902</v>
          </cell>
          <cell r="H1514" t="str">
            <v>CORPORATE GAS COMPANIES</v>
          </cell>
          <cell r="I1514" t="str">
            <v>GAS CO</v>
          </cell>
          <cell r="J1514" t="str">
            <v>CORPORATE REGION GAS COMPANIES</v>
          </cell>
          <cell r="K1514" t="str">
            <v>CORPORATE</v>
          </cell>
          <cell r="L1514" t="str">
            <v>CORPORATE</v>
          </cell>
        </row>
        <row r="1515">
          <cell r="A1515" t="str">
            <v>G60</v>
          </cell>
          <cell r="B1515" t="str">
            <v>G60-10-A-AZ-4TO-050</v>
          </cell>
          <cell r="C1515">
            <v>634</v>
          </cell>
          <cell r="D1515">
            <v>6930</v>
          </cell>
          <cell r="F1515" t="str">
            <v>Valley Landfills, Inc.</v>
          </cell>
          <cell r="G1515" t="str">
            <v>BU-902</v>
          </cell>
          <cell r="H1515" t="str">
            <v>CORPORATE GAS COMPANIES</v>
          </cell>
          <cell r="I1515" t="str">
            <v>GAS CO</v>
          </cell>
          <cell r="J1515" t="str">
            <v>CORPORATE REGION GAS COMPANIES</v>
          </cell>
          <cell r="K1515" t="str">
            <v>CORPORATE</v>
          </cell>
          <cell r="L1515" t="str">
            <v>CORPORATE</v>
          </cell>
        </row>
        <row r="1516">
          <cell r="A1516" t="str">
            <v>G61</v>
          </cell>
          <cell r="B1516" t="str">
            <v>G61-10-A-AZ-06O-050</v>
          </cell>
          <cell r="C1516">
            <v>635</v>
          </cell>
          <cell r="D1516">
            <v>6931</v>
          </cell>
          <cell r="F1516" t="str">
            <v>Allied Services, LLC</v>
          </cell>
          <cell r="G1516" t="str">
            <v>BU-902</v>
          </cell>
          <cell r="H1516" t="str">
            <v>CORPORATE GAS COMPANIES</v>
          </cell>
          <cell r="I1516" t="str">
            <v>GAS CO</v>
          </cell>
          <cell r="J1516" t="str">
            <v>CORPORATE REGION GAS COMPANIES</v>
          </cell>
          <cell r="K1516" t="str">
            <v>CORPORATE</v>
          </cell>
          <cell r="L1516" t="str">
            <v>CORPORATE</v>
          </cell>
        </row>
        <row r="1517">
          <cell r="A1517" t="str">
            <v>G62</v>
          </cell>
          <cell r="B1517" t="str">
            <v>G62-10-A-AZ-61O-050</v>
          </cell>
          <cell r="C1517">
            <v>636</v>
          </cell>
          <cell r="D1517">
            <v>6932</v>
          </cell>
          <cell r="F1517" t="str">
            <v>Crow Landfill TX, LP</v>
          </cell>
          <cell r="G1517" t="str">
            <v>BU-902</v>
          </cell>
          <cell r="H1517" t="str">
            <v>CORPORATE GAS COMPANIES</v>
          </cell>
          <cell r="I1517" t="str">
            <v>GAS CO</v>
          </cell>
          <cell r="J1517" t="str">
            <v>CORPORATE REGION GAS COMPANIES</v>
          </cell>
          <cell r="K1517" t="str">
            <v>CORPORATE</v>
          </cell>
          <cell r="L1517" t="str">
            <v>CORPORATE</v>
          </cell>
        </row>
        <row r="1518">
          <cell r="A1518" t="str">
            <v>G63</v>
          </cell>
          <cell r="B1518" t="str">
            <v>G63-10-A-AZ-16O-050</v>
          </cell>
          <cell r="C1518">
            <v>637</v>
          </cell>
          <cell r="D1518">
            <v>6933</v>
          </cell>
          <cell r="F1518" t="str">
            <v>Citizens Disposal, Inc.</v>
          </cell>
          <cell r="G1518" t="str">
            <v>BU-902</v>
          </cell>
          <cell r="H1518" t="str">
            <v>CORPORATE GAS COMPANIES</v>
          </cell>
          <cell r="I1518" t="str">
            <v>GAS CO</v>
          </cell>
          <cell r="J1518" t="str">
            <v>CORPORATE REGION GAS COMPANIES</v>
          </cell>
          <cell r="K1518" t="str">
            <v>CORPORATE</v>
          </cell>
          <cell r="L1518" t="str">
            <v>CORPORATE</v>
          </cell>
        </row>
        <row r="1519">
          <cell r="A1519" t="str">
            <v>G64</v>
          </cell>
          <cell r="B1519" t="str">
            <v>G64-10-A-AZ-08O-050</v>
          </cell>
          <cell r="C1519">
            <v>638</v>
          </cell>
          <cell r="D1519">
            <v>6934</v>
          </cell>
          <cell r="F1519" t="str">
            <v>Allied Waste LF Holdings, Inc.</v>
          </cell>
          <cell r="G1519" t="str">
            <v>BU-902</v>
          </cell>
          <cell r="H1519" t="str">
            <v>CORPORATE GAS COMPANIES</v>
          </cell>
          <cell r="I1519" t="str">
            <v>GAS CO</v>
          </cell>
          <cell r="J1519" t="str">
            <v>CORPORATE REGION GAS COMPANIES</v>
          </cell>
          <cell r="K1519" t="str">
            <v>CORPORATE</v>
          </cell>
          <cell r="L1519" t="str">
            <v>CORPORATE</v>
          </cell>
        </row>
        <row r="1520">
          <cell r="A1520" t="str">
            <v>G66</v>
          </cell>
          <cell r="B1520" t="str">
            <v>G66-10-A-AZ-02O-050</v>
          </cell>
          <cell r="C1520">
            <v>639</v>
          </cell>
          <cell r="D1520">
            <v>6935</v>
          </cell>
          <cell r="F1520" t="str">
            <v>Allied Waste N.A., Inc.</v>
          </cell>
          <cell r="G1520" t="str">
            <v>BU-902</v>
          </cell>
          <cell r="H1520" t="str">
            <v>CORPORATE GAS COMPANIES</v>
          </cell>
          <cell r="I1520" t="str">
            <v>GAS CO</v>
          </cell>
          <cell r="J1520" t="str">
            <v>CORPORATE REGION GAS COMPANIES</v>
          </cell>
          <cell r="K1520" t="str">
            <v>CORPORATE</v>
          </cell>
          <cell r="L1520" t="str">
            <v>CORPORATE</v>
          </cell>
        </row>
        <row r="1521">
          <cell r="A1521" t="str">
            <v>G67</v>
          </cell>
          <cell r="B1521" t="str">
            <v>G67-10-A-AZ-8HO-050</v>
          </cell>
          <cell r="C1521">
            <v>640</v>
          </cell>
          <cell r="D1521">
            <v>6936</v>
          </cell>
          <cell r="F1521" t="str">
            <v>AW SYS OF LOUISIANA,LLC</v>
          </cell>
          <cell r="G1521" t="str">
            <v>BU-902</v>
          </cell>
          <cell r="H1521" t="str">
            <v>CORPORATE GAS COMPANIES</v>
          </cell>
          <cell r="I1521" t="str">
            <v>GAS CO</v>
          </cell>
          <cell r="J1521" t="str">
            <v>CORPORATE REGION GAS COMPANIES</v>
          </cell>
          <cell r="K1521" t="str">
            <v>CORPORATE</v>
          </cell>
          <cell r="L1521" t="str">
            <v>CORPORATE</v>
          </cell>
        </row>
        <row r="1522">
          <cell r="A1522" t="str">
            <v>G68</v>
          </cell>
          <cell r="B1522" t="str">
            <v>G68-10-A-AZ-8MO-050</v>
          </cell>
          <cell r="C1522">
            <v>641</v>
          </cell>
          <cell r="D1522">
            <v>6937</v>
          </cell>
          <cell r="F1522" t="str">
            <v>AW SYS OF TENNESSEE</v>
          </cell>
          <cell r="G1522" t="str">
            <v>BU-902</v>
          </cell>
          <cell r="H1522" t="str">
            <v>CORPORATE GAS COMPANIES</v>
          </cell>
          <cell r="I1522" t="str">
            <v>GAS CO</v>
          </cell>
          <cell r="J1522" t="str">
            <v>CORPORATE REGION GAS COMPANIES</v>
          </cell>
          <cell r="K1522" t="str">
            <v>CORPORATE</v>
          </cell>
          <cell r="L1522" t="str">
            <v>CORPORATE</v>
          </cell>
        </row>
        <row r="1523">
          <cell r="A1523" t="str">
            <v>G69</v>
          </cell>
          <cell r="B1523" t="str">
            <v>G69-10-A-AZ-D5O-050</v>
          </cell>
          <cell r="C1523">
            <v>642</v>
          </cell>
          <cell r="D1523">
            <v>6938</v>
          </cell>
          <cell r="F1523" t="str">
            <v>AW Systems of Colorado, LLC</v>
          </cell>
          <cell r="G1523" t="str">
            <v>BU-902</v>
          </cell>
          <cell r="H1523" t="str">
            <v>CORPORATE GAS COMPANIES</v>
          </cell>
          <cell r="I1523" t="str">
            <v>GAS CO</v>
          </cell>
          <cell r="J1523" t="str">
            <v>CORPORATE REGION GAS COMPANIES</v>
          </cell>
          <cell r="K1523" t="str">
            <v>CORPORATE</v>
          </cell>
          <cell r="L1523" t="str">
            <v>CORPORATE</v>
          </cell>
        </row>
        <row r="1524">
          <cell r="A1524" t="str">
            <v>G70</v>
          </cell>
          <cell r="B1524" t="str">
            <v>G70-10-A-AZ-06O-050</v>
          </cell>
          <cell r="C1524">
            <v>643</v>
          </cell>
          <cell r="D1524">
            <v>6939</v>
          </cell>
          <cell r="F1524" t="str">
            <v>ALLIED SERVICES, LLC</v>
          </cell>
          <cell r="G1524" t="str">
            <v>BU-902</v>
          </cell>
          <cell r="H1524" t="str">
            <v>CORPORATE GAS COMPANIES</v>
          </cell>
          <cell r="I1524" t="str">
            <v>GAS CO</v>
          </cell>
          <cell r="J1524" t="str">
            <v>CORPORATE REGION GAS COMPANIES</v>
          </cell>
          <cell r="K1524" t="str">
            <v>CORPORATE</v>
          </cell>
          <cell r="L1524" t="str">
            <v>CORPORATE</v>
          </cell>
        </row>
        <row r="1525">
          <cell r="A1525" t="str">
            <v>G71</v>
          </cell>
          <cell r="B1525" t="str">
            <v>G71-10-A-AZ-E8O-050</v>
          </cell>
          <cell r="C1525">
            <v>644</v>
          </cell>
          <cell r="D1525">
            <v>6940</v>
          </cell>
          <cell r="F1525" t="str">
            <v>PORT CLINTON LANDFILL, INC</v>
          </cell>
          <cell r="G1525" t="str">
            <v>BU-902</v>
          </cell>
          <cell r="H1525" t="str">
            <v>CORPORATE GAS COMPANIES</v>
          </cell>
          <cell r="I1525" t="str">
            <v>GAS CO</v>
          </cell>
          <cell r="J1525" t="str">
            <v>CORPORATE REGION GAS COMPANIES</v>
          </cell>
          <cell r="K1525" t="str">
            <v>CORPORATE</v>
          </cell>
          <cell r="L1525" t="str">
            <v>CORPORATE</v>
          </cell>
        </row>
        <row r="1526">
          <cell r="A1526" t="str">
            <v>HB2</v>
          </cell>
          <cell r="B1526" t="str">
            <v>HB2-10-A-AZ-4JO-050</v>
          </cell>
          <cell r="C1526">
            <v>652</v>
          </cell>
          <cell r="D1526">
            <v>7001</v>
          </cell>
          <cell r="F1526" t="str">
            <v>Calcasieu</v>
          </cell>
          <cell r="G1526" t="str">
            <v>BU-907</v>
          </cell>
          <cell r="H1526" t="str">
            <v>ERMI / SIRMI</v>
          </cell>
          <cell r="I1526" t="str">
            <v>ERMI/SIRMI</v>
          </cell>
          <cell r="J1526" t="str">
            <v>ERMI / SIRMI GROUP</v>
          </cell>
          <cell r="K1526" t="str">
            <v>CORPORATE</v>
          </cell>
          <cell r="L1526" t="str">
            <v>CORPORATE</v>
          </cell>
        </row>
        <row r="1527">
          <cell r="A1527" t="str">
            <v>P44</v>
          </cell>
          <cell r="B1527" t="str">
            <v>P44-10-A-MT-4GO-050</v>
          </cell>
          <cell r="C1527">
            <v>936</v>
          </cell>
          <cell r="D1527">
            <v>7002</v>
          </cell>
          <cell r="F1527" t="str">
            <v>Missoula</v>
          </cell>
          <cell r="G1527" t="str">
            <v>BU-907</v>
          </cell>
          <cell r="H1527" t="str">
            <v>ERMI / SIRMI</v>
          </cell>
          <cell r="I1527" t="str">
            <v>ERMI/SIRMI</v>
          </cell>
          <cell r="J1527" t="str">
            <v>ERMI / SIRMI GROUP</v>
          </cell>
          <cell r="K1527" t="str">
            <v>CORPORATE</v>
          </cell>
          <cell r="L1527" t="str">
            <v>CORPORATE</v>
          </cell>
        </row>
        <row r="1528">
          <cell r="A1528" t="str">
            <v>Q31</v>
          </cell>
          <cell r="B1528" t="str">
            <v>Q31-10-A-MI-4FO-050</v>
          </cell>
          <cell r="C1528">
            <v>1036</v>
          </cell>
          <cell r="D1528">
            <v>7003</v>
          </cell>
          <cell r="F1528" t="str">
            <v>Milford Road Landfill</v>
          </cell>
          <cell r="G1528" t="str">
            <v>BU-907</v>
          </cell>
          <cell r="H1528" t="str">
            <v>ERMI / SIRMI</v>
          </cell>
          <cell r="I1528" t="str">
            <v>ERMI/SIRMI</v>
          </cell>
          <cell r="J1528" t="str">
            <v>ERMI / SIRMI GROUP</v>
          </cell>
          <cell r="K1528" t="str">
            <v>CORPORATE</v>
          </cell>
          <cell r="L1528" t="str">
            <v>CORPORATE</v>
          </cell>
        </row>
        <row r="1529">
          <cell r="A1529" t="str">
            <v>Q36</v>
          </cell>
          <cell r="B1529" t="str">
            <v>Q36-10-A-PA-4FO-050</v>
          </cell>
          <cell r="C1529">
            <v>1041</v>
          </cell>
          <cell r="D1529">
            <v>7004</v>
          </cell>
          <cell r="F1529" t="str">
            <v>Mon Valley Landfill</v>
          </cell>
          <cell r="G1529" t="str">
            <v>BU-907</v>
          </cell>
          <cell r="H1529" t="str">
            <v>ERMI / SIRMI</v>
          </cell>
          <cell r="I1529" t="str">
            <v>ERMI/SIRMI</v>
          </cell>
          <cell r="J1529" t="str">
            <v>ERMI / SIRMI GROUP</v>
          </cell>
          <cell r="K1529" t="str">
            <v>CORPORATE</v>
          </cell>
          <cell r="L1529" t="str">
            <v>CORPORATE</v>
          </cell>
        </row>
        <row r="1530">
          <cell r="A1530" t="str">
            <v>Q59</v>
          </cell>
          <cell r="B1530" t="str">
            <v>Q59-10-A-TN-4FO-050</v>
          </cell>
          <cell r="C1530">
            <v>1064</v>
          </cell>
          <cell r="D1530">
            <v>7005</v>
          </cell>
          <cell r="F1530" t="str">
            <v>Twin Oaks Landfill</v>
          </cell>
          <cell r="G1530" t="str">
            <v>BU-907</v>
          </cell>
          <cell r="H1530" t="str">
            <v>ERMI / SIRMI</v>
          </cell>
          <cell r="I1530" t="str">
            <v>ERMI/SIRMI</v>
          </cell>
          <cell r="J1530" t="str">
            <v>ERMI / SIRMI GROUP</v>
          </cell>
          <cell r="K1530" t="str">
            <v>CORPORATE</v>
          </cell>
          <cell r="L1530" t="str">
            <v>CORPORATE</v>
          </cell>
        </row>
        <row r="1531">
          <cell r="A1531" t="str">
            <v>P41</v>
          </cell>
          <cell r="B1531" t="str">
            <v>P41-10-A-OH-4GO-050</v>
          </cell>
          <cell r="C1531">
            <v>933</v>
          </cell>
          <cell r="D1531">
            <v>7006</v>
          </cell>
          <cell r="F1531" t="str">
            <v>Lorain County</v>
          </cell>
          <cell r="G1531" t="str">
            <v>BU-907</v>
          </cell>
          <cell r="H1531" t="str">
            <v>ERMI / SIRMI</v>
          </cell>
          <cell r="I1531" t="str">
            <v>ERMI/SIRMI</v>
          </cell>
          <cell r="J1531" t="str">
            <v>ERMI / SIRMI GROUP</v>
          </cell>
          <cell r="K1531" t="str">
            <v>CORPORATE</v>
          </cell>
          <cell r="L1531" t="str">
            <v>CORPORATE</v>
          </cell>
        </row>
        <row r="1532">
          <cell r="A1532" t="str">
            <v>P10</v>
          </cell>
          <cell r="B1532" t="str">
            <v>P10-10-A-MI-4GO-050</v>
          </cell>
          <cell r="C1532">
            <v>902</v>
          </cell>
          <cell r="D1532">
            <v>7007</v>
          </cell>
          <cell r="F1532" t="str">
            <v>C &amp; C</v>
          </cell>
          <cell r="G1532" t="str">
            <v>BU-907</v>
          </cell>
          <cell r="H1532" t="str">
            <v>ERMI / SIRMI</v>
          </cell>
          <cell r="I1532" t="str">
            <v>ERMI/SIRMI</v>
          </cell>
          <cell r="J1532" t="str">
            <v>ERMI / SIRMI GROUP</v>
          </cell>
          <cell r="K1532" t="str">
            <v>CORPORATE</v>
          </cell>
          <cell r="L1532" t="str">
            <v>CORPORATE</v>
          </cell>
        </row>
        <row r="1533">
          <cell r="A1533" t="str">
            <v>P59</v>
          </cell>
          <cell r="B1533" t="str">
            <v>P59-10-A-MO-4GO-050</v>
          </cell>
          <cell r="C1533">
            <v>951</v>
          </cell>
          <cell r="D1533">
            <v>7008</v>
          </cell>
          <cell r="F1533" t="str">
            <v>Springfield (Lamar)</v>
          </cell>
          <cell r="G1533" t="str">
            <v>BU-907</v>
          </cell>
          <cell r="H1533" t="str">
            <v>ERMI / SIRMI</v>
          </cell>
          <cell r="I1533" t="str">
            <v>ERMI/SIRMI</v>
          </cell>
          <cell r="J1533" t="str">
            <v>ERMI / SIRMI GROUP</v>
          </cell>
          <cell r="K1533" t="str">
            <v>CORPORATE</v>
          </cell>
          <cell r="L1533" t="str">
            <v>CORPORATE</v>
          </cell>
        </row>
        <row r="1534">
          <cell r="A1534" t="str">
            <v>P22</v>
          </cell>
          <cell r="B1534" t="str">
            <v>P22-10-A-KS-4GO-050</v>
          </cell>
          <cell r="C1534">
            <v>914</v>
          </cell>
          <cell r="D1534">
            <v>7009</v>
          </cell>
          <cell r="F1534" t="str">
            <v>Finney County</v>
          </cell>
          <cell r="G1534" t="str">
            <v>BU-907</v>
          </cell>
          <cell r="H1534" t="str">
            <v>ERMI / SIRMI</v>
          </cell>
          <cell r="I1534" t="str">
            <v>ERMI/SIRMI</v>
          </cell>
          <cell r="J1534" t="str">
            <v>ERMI / SIRMI GROUP</v>
          </cell>
          <cell r="K1534" t="str">
            <v>CORPORATE</v>
          </cell>
          <cell r="L1534" t="str">
            <v>CORPORATE</v>
          </cell>
        </row>
        <row r="1535">
          <cell r="A1535" t="str">
            <v>P14</v>
          </cell>
          <cell r="B1535" t="str">
            <v>P14-10-A-NC-4GO-050</v>
          </cell>
          <cell r="C1535">
            <v>906</v>
          </cell>
          <cell r="D1535">
            <v>7010</v>
          </cell>
          <cell r="F1535" t="str">
            <v>Charlotte Motor Speedway (CMS)</v>
          </cell>
          <cell r="G1535" t="str">
            <v>BU-907</v>
          </cell>
          <cell r="H1535" t="str">
            <v>ERMI / SIRMI</v>
          </cell>
          <cell r="I1535" t="str">
            <v>ERMI/SIRMI</v>
          </cell>
          <cell r="J1535" t="str">
            <v>ERMI / SIRMI GROUP</v>
          </cell>
          <cell r="K1535" t="str">
            <v>CORPORATE</v>
          </cell>
          <cell r="L1535" t="str">
            <v>CORPORATE</v>
          </cell>
        </row>
        <row r="1536">
          <cell r="A1536" t="str">
            <v>P68</v>
          </cell>
          <cell r="B1536" t="str">
            <v>P68-10-A-WI-4GO-050</v>
          </cell>
          <cell r="C1536">
            <v>959</v>
          </cell>
          <cell r="D1536">
            <v>7011</v>
          </cell>
          <cell r="F1536" t="str">
            <v>Lake Area 2054 Landfill Closed</v>
          </cell>
          <cell r="G1536" t="str">
            <v>BU-907</v>
          </cell>
          <cell r="H1536" t="str">
            <v>ERMI / SIRMI</v>
          </cell>
          <cell r="I1536" t="str">
            <v>ERMI/SIRMI</v>
          </cell>
          <cell r="J1536" t="str">
            <v>ERMI / SIRMI GROUP</v>
          </cell>
          <cell r="K1536" t="str">
            <v>CORPORATE</v>
          </cell>
          <cell r="L1536" t="str">
            <v>CORPORATE</v>
          </cell>
        </row>
        <row r="1537">
          <cell r="A1537" t="str">
            <v>P69</v>
          </cell>
          <cell r="B1537" t="str">
            <v>P69-10-A-WI-4GO-050</v>
          </cell>
          <cell r="C1537">
            <v>960</v>
          </cell>
          <cell r="D1537">
            <v>7012</v>
          </cell>
          <cell r="F1537" t="str">
            <v>Lake Area S Exp Landfill Clsd</v>
          </cell>
          <cell r="G1537" t="str">
            <v>BU-907</v>
          </cell>
          <cell r="H1537" t="str">
            <v>ERMI / SIRMI</v>
          </cell>
          <cell r="I1537" t="str">
            <v>ERMI/SIRMI</v>
          </cell>
          <cell r="J1537" t="str">
            <v>ERMI / SIRMI GROUP</v>
          </cell>
          <cell r="K1537" t="str">
            <v>CORPORATE</v>
          </cell>
          <cell r="L1537" t="str">
            <v>CORPORATE</v>
          </cell>
        </row>
        <row r="1538">
          <cell r="A1538" t="str">
            <v>P70</v>
          </cell>
          <cell r="B1538" t="str">
            <v>P70-10-A-TX-4GO-050</v>
          </cell>
          <cell r="C1538">
            <v>961</v>
          </cell>
          <cell r="D1538">
            <v>7013</v>
          </cell>
          <cell r="F1538" t="str">
            <v>Galveston County L/F (Closed)</v>
          </cell>
          <cell r="G1538" t="str">
            <v>BU-907</v>
          </cell>
          <cell r="H1538" t="str">
            <v>ERMI / SIRMI</v>
          </cell>
          <cell r="I1538" t="str">
            <v>ERMI/SIRMI</v>
          </cell>
          <cell r="J1538" t="str">
            <v>ERMI / SIRMI GROUP</v>
          </cell>
          <cell r="K1538" t="str">
            <v>CORPORATE</v>
          </cell>
          <cell r="L1538" t="str">
            <v>CORPORATE</v>
          </cell>
        </row>
        <row r="1539">
          <cell r="A1539" t="str">
            <v>Q04</v>
          </cell>
          <cell r="B1539" t="str">
            <v>Q04-10-A-CA-4FO-050</v>
          </cell>
          <cell r="C1539">
            <v>1009</v>
          </cell>
          <cell r="D1539">
            <v>7014</v>
          </cell>
          <cell r="F1539" t="str">
            <v>Azusa L/F</v>
          </cell>
          <cell r="G1539" t="str">
            <v>BU-907</v>
          </cell>
          <cell r="H1539" t="str">
            <v>ERMI / SIRMI</v>
          </cell>
          <cell r="I1539" t="str">
            <v>ERMI/SIRMI</v>
          </cell>
          <cell r="J1539" t="str">
            <v>ERMI / SIRMI GROUP</v>
          </cell>
          <cell r="K1539" t="str">
            <v>CORPORATE</v>
          </cell>
          <cell r="L1539" t="str">
            <v>CORPORATE</v>
          </cell>
        </row>
        <row r="1540">
          <cell r="A1540" t="str">
            <v>Q48</v>
          </cell>
          <cell r="B1540" t="str">
            <v>Q48-10-A-MA-4FO-050</v>
          </cell>
          <cell r="C1540">
            <v>1053</v>
          </cell>
          <cell r="D1540">
            <v>7015</v>
          </cell>
          <cell r="F1540" t="str">
            <v>Randolph Landfill</v>
          </cell>
          <cell r="G1540" t="str">
            <v>BU-907</v>
          </cell>
          <cell r="H1540" t="str">
            <v>ERMI / SIRMI</v>
          </cell>
          <cell r="I1540" t="str">
            <v>ERMI/SIRMI</v>
          </cell>
          <cell r="J1540" t="str">
            <v>ERMI / SIRMI GROUP</v>
          </cell>
          <cell r="K1540" t="str">
            <v>CORPORATE</v>
          </cell>
          <cell r="L1540" t="str">
            <v>CORPORATE</v>
          </cell>
        </row>
        <row r="1541">
          <cell r="A1541" t="str">
            <v>Q14</v>
          </cell>
          <cell r="B1541" t="str">
            <v>Q14-10-A-MA-4FO-050</v>
          </cell>
          <cell r="C1541">
            <v>1019</v>
          </cell>
          <cell r="D1541">
            <v>7016</v>
          </cell>
          <cell r="F1541" t="str">
            <v>East Bridgewater Landfill</v>
          </cell>
          <cell r="G1541" t="str">
            <v>BU-907</v>
          </cell>
          <cell r="H1541" t="str">
            <v>ERMI / SIRMI</v>
          </cell>
          <cell r="I1541" t="str">
            <v>ERMI/SIRMI</v>
          </cell>
          <cell r="J1541" t="str">
            <v>ERMI / SIRMI GROUP</v>
          </cell>
          <cell r="K1541" t="str">
            <v>CORPORATE</v>
          </cell>
          <cell r="L1541" t="str">
            <v>CORPORATE</v>
          </cell>
        </row>
        <row r="1542">
          <cell r="A1542" t="str">
            <v>Q23</v>
          </cell>
          <cell r="B1542" t="str">
            <v>Q23-10-A-MA-4FO-050</v>
          </cell>
          <cell r="C1542">
            <v>1028</v>
          </cell>
          <cell r="D1542">
            <v>7017</v>
          </cell>
          <cell r="F1542" t="str">
            <v>Halifax Landfill</v>
          </cell>
          <cell r="G1542" t="str">
            <v>BU-907</v>
          </cell>
          <cell r="H1542" t="str">
            <v>ERMI / SIRMI</v>
          </cell>
          <cell r="I1542" t="str">
            <v>ERMI/SIRMI</v>
          </cell>
          <cell r="J1542" t="str">
            <v>ERMI / SIRMI GROUP</v>
          </cell>
          <cell r="K1542" t="str">
            <v>CORPORATE</v>
          </cell>
          <cell r="L1542" t="str">
            <v>CORPORATE</v>
          </cell>
        </row>
        <row r="1543">
          <cell r="A1543" t="str">
            <v>Q11</v>
          </cell>
          <cell r="B1543" t="str">
            <v>Q11-10-A-MA-4FO-050</v>
          </cell>
          <cell r="C1543">
            <v>1016</v>
          </cell>
          <cell r="D1543">
            <v>7018</v>
          </cell>
          <cell r="F1543" t="str">
            <v>Chicopee Landfill</v>
          </cell>
          <cell r="G1543" t="str">
            <v>BU-907</v>
          </cell>
          <cell r="H1543" t="str">
            <v>ERMI / SIRMI</v>
          </cell>
          <cell r="I1543" t="str">
            <v>ERMI/SIRMI</v>
          </cell>
          <cell r="J1543" t="str">
            <v>ERMI / SIRMI GROUP</v>
          </cell>
          <cell r="K1543" t="str">
            <v>CORPORATE</v>
          </cell>
          <cell r="L1543" t="str">
            <v>CORPORATE</v>
          </cell>
        </row>
        <row r="1544">
          <cell r="A1544" t="str">
            <v>Q50</v>
          </cell>
          <cell r="B1544" t="str">
            <v>Q50-10-A-VA-4FO-050</v>
          </cell>
          <cell r="C1544">
            <v>1055</v>
          </cell>
          <cell r="D1544">
            <v>7020</v>
          </cell>
          <cell r="F1544" t="str">
            <v>Richmond Landfill</v>
          </cell>
          <cell r="G1544" t="str">
            <v>BU-907</v>
          </cell>
          <cell r="H1544" t="str">
            <v>ERMI / SIRMI</v>
          </cell>
          <cell r="I1544" t="str">
            <v>ERMI/SIRMI</v>
          </cell>
          <cell r="J1544" t="str">
            <v>ERMI / SIRMI GROUP</v>
          </cell>
          <cell r="K1544" t="str">
            <v>CORPORATE</v>
          </cell>
          <cell r="L1544" t="str">
            <v>CORPORATE</v>
          </cell>
        </row>
        <row r="1545">
          <cell r="A1545" t="str">
            <v>Q21</v>
          </cell>
          <cell r="B1545" t="str">
            <v>Q21-10-A-MS-4FO-050</v>
          </cell>
          <cell r="C1545">
            <v>1026</v>
          </cell>
          <cell r="D1545">
            <v>7021</v>
          </cell>
          <cell r="F1545" t="str">
            <v>Gulf Pines Landfill</v>
          </cell>
          <cell r="G1545" t="str">
            <v>BU-907</v>
          </cell>
          <cell r="H1545" t="str">
            <v>ERMI / SIRMI</v>
          </cell>
          <cell r="I1545" t="str">
            <v>ERMI/SIRMI</v>
          </cell>
          <cell r="J1545" t="str">
            <v>ERMI / SIRMI GROUP</v>
          </cell>
          <cell r="K1545" t="str">
            <v>CORPORATE</v>
          </cell>
          <cell r="L1545" t="str">
            <v>CORPORATE</v>
          </cell>
        </row>
        <row r="1546">
          <cell r="A1546" t="str">
            <v>Q24</v>
          </cell>
          <cell r="B1546" t="str">
            <v>Q24-10-A-TX-4FO-050</v>
          </cell>
          <cell r="C1546">
            <v>1029</v>
          </cell>
          <cell r="D1546">
            <v>7022</v>
          </cell>
          <cell r="F1546" t="str">
            <v>Hutchins Landfill</v>
          </cell>
          <cell r="G1546" t="str">
            <v>BU-907</v>
          </cell>
          <cell r="H1546" t="str">
            <v>ERMI / SIRMI</v>
          </cell>
          <cell r="I1546" t="str">
            <v>ERMI/SIRMI</v>
          </cell>
          <cell r="J1546" t="str">
            <v>ERMI / SIRMI GROUP</v>
          </cell>
          <cell r="K1546" t="str">
            <v>CORPORATE</v>
          </cell>
          <cell r="L1546" t="str">
            <v>CORPORATE</v>
          </cell>
        </row>
        <row r="1547">
          <cell r="A1547" t="str">
            <v>Q52</v>
          </cell>
          <cell r="B1547" t="str">
            <v>Q52-10-A-IL-4FO-050</v>
          </cell>
          <cell r="C1547">
            <v>1057</v>
          </cell>
          <cell r="D1547">
            <v>7023</v>
          </cell>
          <cell r="F1547" t="str">
            <v>South Barrington Landfill</v>
          </cell>
          <cell r="G1547" t="str">
            <v>BU-907</v>
          </cell>
          <cell r="H1547" t="str">
            <v>ERMI / SIRMI</v>
          </cell>
          <cell r="I1547" t="str">
            <v>ERMI/SIRMI</v>
          </cell>
          <cell r="J1547" t="str">
            <v>ERMI / SIRMI GROUP</v>
          </cell>
          <cell r="K1547" t="str">
            <v>CORPORATE</v>
          </cell>
          <cell r="L1547" t="str">
            <v>CORPORATE</v>
          </cell>
        </row>
        <row r="1548">
          <cell r="A1548" t="str">
            <v>Q58</v>
          </cell>
          <cell r="B1548" t="str">
            <v>Q58-10-A-WI-4FO-050</v>
          </cell>
          <cell r="C1548">
            <v>1063</v>
          </cell>
          <cell r="D1548">
            <v>7024</v>
          </cell>
          <cell r="F1548" t="str">
            <v>Troy Landfill</v>
          </cell>
          <cell r="G1548" t="str">
            <v>BU-907</v>
          </cell>
          <cell r="H1548" t="str">
            <v>ERMI / SIRMI</v>
          </cell>
          <cell r="I1548" t="str">
            <v>ERMI/SIRMI</v>
          </cell>
          <cell r="J1548" t="str">
            <v>ERMI / SIRMI GROUP</v>
          </cell>
          <cell r="K1548" t="str">
            <v>CORPORATE</v>
          </cell>
          <cell r="L1548" t="str">
            <v>CORPORATE</v>
          </cell>
        </row>
        <row r="1549">
          <cell r="A1549" t="str">
            <v>HA4</v>
          </cell>
          <cell r="B1549" t="str">
            <v>HA4-10-A-AZ-4EO-050</v>
          </cell>
          <cell r="C1549">
            <v>649</v>
          </cell>
          <cell r="D1549">
            <v>7025</v>
          </cell>
          <cell r="F1549" t="str">
            <v>Siegen Lane</v>
          </cell>
          <cell r="G1549" t="str">
            <v>BU-907</v>
          </cell>
          <cell r="H1549" t="str">
            <v>ERMI / SIRMI</v>
          </cell>
          <cell r="I1549" t="str">
            <v>ERMI/SIRMI</v>
          </cell>
          <cell r="J1549" t="str">
            <v>ERMI / SIRMI GROUP</v>
          </cell>
          <cell r="K1549" t="str">
            <v>CORPORATE</v>
          </cell>
          <cell r="L1549" t="str">
            <v>CORPORATE</v>
          </cell>
        </row>
        <row r="1550">
          <cell r="A1550" t="str">
            <v>Q29</v>
          </cell>
          <cell r="B1550" t="str">
            <v>Q29-10-A-TX-4FO-050</v>
          </cell>
          <cell r="C1550">
            <v>1034</v>
          </cell>
          <cell r="D1550">
            <v>7026</v>
          </cell>
          <cell r="F1550" t="str">
            <v>Laporte Landfill</v>
          </cell>
          <cell r="G1550" t="str">
            <v>BU-907</v>
          </cell>
          <cell r="H1550" t="str">
            <v>ERMI / SIRMI</v>
          </cell>
          <cell r="I1550" t="str">
            <v>ERMI/SIRMI</v>
          </cell>
          <cell r="J1550" t="str">
            <v>ERMI / SIRMI GROUP</v>
          </cell>
          <cell r="K1550" t="str">
            <v>CORPORATE</v>
          </cell>
          <cell r="L1550" t="str">
            <v>CORPORATE</v>
          </cell>
        </row>
        <row r="1551">
          <cell r="A1551" t="str">
            <v>HA1</v>
          </cell>
          <cell r="B1551" t="str">
            <v>HA1-10-A-AZ-4EO-050</v>
          </cell>
          <cell r="C1551">
            <v>646</v>
          </cell>
          <cell r="D1551">
            <v>7027</v>
          </cell>
          <cell r="F1551" t="str">
            <v>Carlyss</v>
          </cell>
          <cell r="G1551" t="str">
            <v>BU-907</v>
          </cell>
          <cell r="H1551" t="str">
            <v>ERMI / SIRMI</v>
          </cell>
          <cell r="I1551" t="str">
            <v>ERMI/SIRMI</v>
          </cell>
          <cell r="J1551" t="str">
            <v>ERMI / SIRMI GROUP</v>
          </cell>
          <cell r="K1551" t="str">
            <v>CORPORATE</v>
          </cell>
          <cell r="L1551" t="str">
            <v>CORPORATE</v>
          </cell>
        </row>
        <row r="1552">
          <cell r="A1552" t="str">
            <v>HA2</v>
          </cell>
          <cell r="B1552" t="str">
            <v>HA2-10-A-AZ-4EO-050</v>
          </cell>
          <cell r="C1552">
            <v>647</v>
          </cell>
          <cell r="D1552">
            <v>7028</v>
          </cell>
          <cell r="F1552" t="str">
            <v>E Palestine</v>
          </cell>
          <cell r="G1552" t="str">
            <v>BU-907</v>
          </cell>
          <cell r="H1552" t="str">
            <v>ERMI / SIRMI</v>
          </cell>
          <cell r="I1552" t="str">
            <v>ERMI/SIRMI</v>
          </cell>
          <cell r="J1552" t="str">
            <v>ERMI / SIRMI GROUP</v>
          </cell>
          <cell r="K1552" t="str">
            <v>CORPORATE</v>
          </cell>
          <cell r="L1552" t="str">
            <v>CORPORATE</v>
          </cell>
        </row>
        <row r="1553">
          <cell r="A1553" t="str">
            <v>Q41</v>
          </cell>
          <cell r="B1553" t="str">
            <v>Q41-10-A-NH-4FO-050</v>
          </cell>
          <cell r="C1553">
            <v>1046</v>
          </cell>
          <cell r="D1553">
            <v>7029</v>
          </cell>
          <cell r="F1553" t="str">
            <v>Pelham Landfill</v>
          </cell>
          <cell r="G1553" t="str">
            <v>BU-907</v>
          </cell>
          <cell r="H1553" t="str">
            <v>ERMI / SIRMI</v>
          </cell>
          <cell r="I1553" t="str">
            <v>ERMI/SIRMI</v>
          </cell>
          <cell r="J1553" t="str">
            <v>ERMI / SIRMI GROUP</v>
          </cell>
          <cell r="K1553" t="str">
            <v>CORPORATE</v>
          </cell>
          <cell r="L1553" t="str">
            <v>CORPORATE</v>
          </cell>
        </row>
        <row r="1554">
          <cell r="A1554" t="str">
            <v>Q39</v>
          </cell>
          <cell r="B1554" t="str">
            <v>Q39-10-A-NY-4FO-050</v>
          </cell>
          <cell r="C1554">
            <v>1044</v>
          </cell>
          <cell r="D1554">
            <v>7031</v>
          </cell>
          <cell r="F1554" t="str">
            <v>Niagara Landfill</v>
          </cell>
          <cell r="G1554" t="str">
            <v>BU-907</v>
          </cell>
          <cell r="H1554" t="str">
            <v>ERMI / SIRMI</v>
          </cell>
          <cell r="I1554" t="str">
            <v>ERMI/SIRMI</v>
          </cell>
          <cell r="J1554" t="str">
            <v>ERMI / SIRMI GROUP</v>
          </cell>
          <cell r="K1554" t="str">
            <v>CORPORATE</v>
          </cell>
          <cell r="L1554" t="str">
            <v>CORPORATE</v>
          </cell>
        </row>
        <row r="1555">
          <cell r="A1555" t="str">
            <v>Q28</v>
          </cell>
          <cell r="B1555" t="str">
            <v>Q28-10-A-NY-4FO-050</v>
          </cell>
          <cell r="C1555">
            <v>1033</v>
          </cell>
          <cell r="D1555">
            <v>7032</v>
          </cell>
          <cell r="F1555" t="str">
            <v>Land Rec Landfill</v>
          </cell>
          <cell r="G1555" t="str">
            <v>BU-907</v>
          </cell>
          <cell r="H1555" t="str">
            <v>ERMI / SIRMI</v>
          </cell>
          <cell r="I1555" t="str">
            <v>ERMI/SIRMI</v>
          </cell>
          <cell r="J1555" t="str">
            <v>ERMI / SIRMI GROUP</v>
          </cell>
          <cell r="K1555" t="str">
            <v>CORPORATE</v>
          </cell>
          <cell r="L1555" t="str">
            <v>CORPORATE</v>
          </cell>
        </row>
        <row r="1556">
          <cell r="A1556" t="str">
            <v>Q02</v>
          </cell>
          <cell r="B1556" t="str">
            <v>Q02-10-A-NY-4FO-050</v>
          </cell>
          <cell r="C1556">
            <v>1007</v>
          </cell>
          <cell r="D1556">
            <v>7033</v>
          </cell>
          <cell r="F1556" t="str">
            <v>Amsterdam Landfill</v>
          </cell>
          <cell r="G1556" t="str">
            <v>BU-907</v>
          </cell>
          <cell r="H1556" t="str">
            <v>ERMI / SIRMI</v>
          </cell>
          <cell r="I1556" t="str">
            <v>ERMI/SIRMI</v>
          </cell>
          <cell r="J1556" t="str">
            <v>ERMI / SIRMI GROUP</v>
          </cell>
          <cell r="K1556" t="str">
            <v>CORPORATE</v>
          </cell>
          <cell r="L1556" t="str">
            <v>CORPORATE</v>
          </cell>
        </row>
        <row r="1557">
          <cell r="A1557" t="str">
            <v>Q37</v>
          </cell>
          <cell r="B1557" t="str">
            <v>Q37-10-A-NJ-4FO-050</v>
          </cell>
          <cell r="C1557">
            <v>1042</v>
          </cell>
          <cell r="D1557">
            <v>7034</v>
          </cell>
          <cell r="F1557" t="str">
            <v>Monroe Landfill</v>
          </cell>
          <cell r="G1557" t="str">
            <v>BU-907</v>
          </cell>
          <cell r="H1557" t="str">
            <v>ERMI / SIRMI</v>
          </cell>
          <cell r="I1557" t="str">
            <v>ERMI/SIRMI</v>
          </cell>
          <cell r="J1557" t="str">
            <v>ERMI / SIRMI GROUP</v>
          </cell>
          <cell r="K1557" t="str">
            <v>CORPORATE</v>
          </cell>
          <cell r="L1557" t="str">
            <v>CORPORATE</v>
          </cell>
        </row>
        <row r="1558">
          <cell r="A1558" t="str">
            <v>Q53</v>
          </cell>
          <cell r="B1558" t="str">
            <v>Q53-10-A-NJ-4FO-050</v>
          </cell>
          <cell r="C1558">
            <v>1058</v>
          </cell>
          <cell r="D1558">
            <v>7035</v>
          </cell>
          <cell r="F1558" t="str">
            <v>South Brunswick Landfill</v>
          </cell>
          <cell r="G1558" t="str">
            <v>BU-907</v>
          </cell>
          <cell r="H1558" t="str">
            <v>ERMI / SIRMI</v>
          </cell>
          <cell r="I1558" t="str">
            <v>ERMI/SIRMI</v>
          </cell>
          <cell r="J1558" t="str">
            <v>ERMI / SIRMI GROUP</v>
          </cell>
          <cell r="K1558" t="str">
            <v>CORPORATE</v>
          </cell>
          <cell r="L1558" t="str">
            <v>CORPORATE</v>
          </cell>
        </row>
        <row r="1559">
          <cell r="A1559" t="str">
            <v>Q40</v>
          </cell>
          <cell r="B1559" t="str">
            <v>Q40-10-A-MD-4FO-050</v>
          </cell>
          <cell r="C1559">
            <v>1045</v>
          </cell>
          <cell r="D1559">
            <v>7036</v>
          </cell>
          <cell r="F1559" t="str">
            <v>Norris Landfill</v>
          </cell>
          <cell r="G1559" t="str">
            <v>BU-907</v>
          </cell>
          <cell r="H1559" t="str">
            <v>ERMI / SIRMI</v>
          </cell>
          <cell r="I1559" t="str">
            <v>ERMI/SIRMI</v>
          </cell>
          <cell r="J1559" t="str">
            <v>ERMI / SIRMI GROUP</v>
          </cell>
          <cell r="K1559" t="str">
            <v>CORPORATE</v>
          </cell>
          <cell r="L1559" t="str">
            <v>CORPORATE</v>
          </cell>
        </row>
        <row r="1560">
          <cell r="A1560" t="str">
            <v>Q57</v>
          </cell>
          <cell r="B1560" t="str">
            <v>Q57-10-A-VA-4FO-050</v>
          </cell>
          <cell r="C1560">
            <v>1062</v>
          </cell>
          <cell r="D1560">
            <v>7037</v>
          </cell>
          <cell r="F1560" t="str">
            <v>Telegraph Landfill</v>
          </cell>
          <cell r="G1560" t="str">
            <v>BU-907</v>
          </cell>
          <cell r="H1560" t="str">
            <v>ERMI / SIRMI</v>
          </cell>
          <cell r="I1560" t="str">
            <v>ERMI/SIRMI</v>
          </cell>
          <cell r="J1560" t="str">
            <v>ERMI / SIRMI GROUP</v>
          </cell>
          <cell r="K1560" t="str">
            <v>CORPORATE</v>
          </cell>
          <cell r="L1560" t="str">
            <v>CORPORATE</v>
          </cell>
        </row>
        <row r="1561">
          <cell r="A1561" t="str">
            <v>Q19</v>
          </cell>
          <cell r="B1561" t="str">
            <v>Q19-10-A-PA-4FO-050</v>
          </cell>
          <cell r="C1561">
            <v>1024</v>
          </cell>
          <cell r="D1561">
            <v>7038</v>
          </cell>
          <cell r="F1561" t="str">
            <v>Forest Lawn Landfill</v>
          </cell>
          <cell r="G1561" t="str">
            <v>BU-907</v>
          </cell>
          <cell r="H1561" t="str">
            <v>ERMI / SIRMI</v>
          </cell>
          <cell r="I1561" t="str">
            <v>ERMI/SIRMI</v>
          </cell>
          <cell r="J1561" t="str">
            <v>ERMI / SIRMI GROUP</v>
          </cell>
          <cell r="K1561" t="str">
            <v>CORPORATE</v>
          </cell>
          <cell r="L1561" t="str">
            <v>CORPORATE</v>
          </cell>
        </row>
        <row r="1562">
          <cell r="A1562" t="str">
            <v>Q17</v>
          </cell>
          <cell r="B1562" t="str">
            <v>Q17-10-A-MN-4FO-050</v>
          </cell>
          <cell r="C1562">
            <v>1022</v>
          </cell>
          <cell r="D1562">
            <v>7039</v>
          </cell>
          <cell r="F1562" t="str">
            <v>Flying Cloud Landfill</v>
          </cell>
          <cell r="G1562" t="str">
            <v>BU-907</v>
          </cell>
          <cell r="H1562" t="str">
            <v>ERMI / SIRMI</v>
          </cell>
          <cell r="I1562" t="str">
            <v>ERMI/SIRMI</v>
          </cell>
          <cell r="J1562" t="str">
            <v>ERMI / SIRMI GROUP</v>
          </cell>
          <cell r="K1562" t="str">
            <v>CORPORATE</v>
          </cell>
          <cell r="L1562" t="str">
            <v>CORPORATE</v>
          </cell>
        </row>
        <row r="1563">
          <cell r="A1563" t="str">
            <v>Q49</v>
          </cell>
          <cell r="B1563" t="str">
            <v>Q49-10-A-MO-4FO-050</v>
          </cell>
          <cell r="C1563">
            <v>1054</v>
          </cell>
          <cell r="D1563">
            <v>7040</v>
          </cell>
          <cell r="F1563" t="str">
            <v>Red Bird Landfill</v>
          </cell>
          <cell r="G1563" t="str">
            <v>BU-907</v>
          </cell>
          <cell r="H1563" t="str">
            <v>ERMI / SIRMI</v>
          </cell>
          <cell r="I1563" t="str">
            <v>ERMI/SIRMI</v>
          </cell>
          <cell r="J1563" t="str">
            <v>ERMI / SIRMI GROUP</v>
          </cell>
          <cell r="K1563" t="str">
            <v>CORPORATE</v>
          </cell>
          <cell r="L1563" t="str">
            <v>CORPORATE</v>
          </cell>
        </row>
        <row r="1564">
          <cell r="A1564" t="str">
            <v>Q33</v>
          </cell>
          <cell r="B1564" t="str">
            <v>Q33-10-A-MO-4FO-050</v>
          </cell>
          <cell r="C1564">
            <v>1038</v>
          </cell>
          <cell r="D1564">
            <v>7041</v>
          </cell>
          <cell r="F1564" t="str">
            <v>Missouri City Landfill</v>
          </cell>
          <cell r="G1564" t="str">
            <v>BU-907</v>
          </cell>
          <cell r="H1564" t="str">
            <v>ERMI / SIRMI</v>
          </cell>
          <cell r="I1564" t="str">
            <v>ERMI/SIRMI</v>
          </cell>
          <cell r="J1564" t="str">
            <v>ERMI / SIRMI GROUP</v>
          </cell>
          <cell r="K1564" t="str">
            <v>CORPORATE</v>
          </cell>
          <cell r="L1564" t="str">
            <v>CORPORATE</v>
          </cell>
        </row>
        <row r="1565">
          <cell r="A1565" t="str">
            <v>Q30</v>
          </cell>
          <cell r="B1565" t="str">
            <v>Q30-10-A-OH-4FO-050</v>
          </cell>
          <cell r="C1565">
            <v>1035</v>
          </cell>
          <cell r="D1565">
            <v>7042</v>
          </cell>
          <cell r="F1565" t="str">
            <v>Lorain Co 1 Landfill</v>
          </cell>
          <cell r="G1565" t="str">
            <v>BU-907</v>
          </cell>
          <cell r="H1565" t="str">
            <v>ERMI / SIRMI</v>
          </cell>
          <cell r="I1565" t="str">
            <v>ERMI/SIRMI</v>
          </cell>
          <cell r="J1565" t="str">
            <v>ERMI / SIRMI GROUP</v>
          </cell>
          <cell r="K1565" t="str">
            <v>CORPORATE</v>
          </cell>
          <cell r="L1565" t="str">
            <v>CORPORATE</v>
          </cell>
        </row>
        <row r="1566">
          <cell r="A1566" t="str">
            <v>Q38</v>
          </cell>
          <cell r="B1566" t="str">
            <v>Q38-10-A-IL-4FO-050</v>
          </cell>
          <cell r="C1566">
            <v>1043</v>
          </cell>
          <cell r="D1566">
            <v>7043</v>
          </cell>
          <cell r="F1566" t="str">
            <v>North Chicago Landfill</v>
          </cell>
          <cell r="G1566" t="str">
            <v>BU-907</v>
          </cell>
          <cell r="H1566" t="str">
            <v>ERMI / SIRMI</v>
          </cell>
          <cell r="I1566" t="str">
            <v>ERMI/SIRMI</v>
          </cell>
          <cell r="J1566" t="str">
            <v>ERMI / SIRMI GROUP</v>
          </cell>
          <cell r="K1566" t="str">
            <v>CORPORATE</v>
          </cell>
          <cell r="L1566" t="str">
            <v>CORPORATE</v>
          </cell>
        </row>
        <row r="1567">
          <cell r="A1567" t="str">
            <v>Q18</v>
          </cell>
          <cell r="B1567" t="str">
            <v>Q18-10-A-OH-4FO-050</v>
          </cell>
          <cell r="C1567">
            <v>1023</v>
          </cell>
          <cell r="D1567">
            <v>7044</v>
          </cell>
          <cell r="F1567" t="str">
            <v>Ford Road Landfill</v>
          </cell>
          <cell r="G1567" t="str">
            <v>BU-907</v>
          </cell>
          <cell r="H1567" t="str">
            <v>ERMI / SIRMI</v>
          </cell>
          <cell r="I1567" t="str">
            <v>ERMI/SIRMI</v>
          </cell>
          <cell r="J1567" t="str">
            <v>ERMI / SIRMI GROUP</v>
          </cell>
          <cell r="K1567" t="str">
            <v>CORPORATE</v>
          </cell>
          <cell r="L1567" t="str">
            <v>CORPORATE</v>
          </cell>
        </row>
        <row r="1568">
          <cell r="A1568" t="str">
            <v>Q13</v>
          </cell>
          <cell r="B1568" t="str">
            <v>Q13-10-A-OH-4FO-050</v>
          </cell>
          <cell r="C1568">
            <v>1018</v>
          </cell>
          <cell r="D1568">
            <v>7045</v>
          </cell>
          <cell r="F1568" t="str">
            <v>Duck Creek Landfill</v>
          </cell>
          <cell r="G1568" t="str">
            <v>BU-907</v>
          </cell>
          <cell r="H1568" t="str">
            <v>ERMI / SIRMI</v>
          </cell>
          <cell r="I1568" t="str">
            <v>ERMI/SIRMI</v>
          </cell>
          <cell r="J1568" t="str">
            <v>ERMI / SIRMI GROUP</v>
          </cell>
          <cell r="K1568" t="str">
            <v>CORPORATE</v>
          </cell>
          <cell r="L1568" t="str">
            <v>CORPORATE</v>
          </cell>
        </row>
        <row r="1569">
          <cell r="A1569" t="str">
            <v>Q45</v>
          </cell>
          <cell r="B1569" t="str">
            <v>Q45-10-A-MO-4FO-050</v>
          </cell>
          <cell r="C1569">
            <v>1050</v>
          </cell>
          <cell r="D1569">
            <v>7046</v>
          </cell>
          <cell r="F1569" t="str">
            <v>Plattco Landfill</v>
          </cell>
          <cell r="G1569" t="str">
            <v>BU-907</v>
          </cell>
          <cell r="H1569" t="str">
            <v>ERMI / SIRMI</v>
          </cell>
          <cell r="I1569" t="str">
            <v>ERMI/SIRMI</v>
          </cell>
          <cell r="J1569" t="str">
            <v>ERMI / SIRMI GROUP</v>
          </cell>
          <cell r="K1569" t="str">
            <v>CORPORATE</v>
          </cell>
          <cell r="L1569" t="str">
            <v>CORPORATE</v>
          </cell>
        </row>
        <row r="1570">
          <cell r="A1570" t="str">
            <v>Q15</v>
          </cell>
          <cell r="B1570" t="str">
            <v>Q15-10-A-LA-4FO-050</v>
          </cell>
          <cell r="C1570">
            <v>1020</v>
          </cell>
          <cell r="D1570">
            <v>7047</v>
          </cell>
          <cell r="F1570" t="str">
            <v>East St Charles Landfill</v>
          </cell>
          <cell r="G1570" t="str">
            <v>BU-907</v>
          </cell>
          <cell r="H1570" t="str">
            <v>ERMI / SIRMI</v>
          </cell>
          <cell r="I1570" t="str">
            <v>ERMI/SIRMI</v>
          </cell>
          <cell r="J1570" t="str">
            <v>ERMI / SIRMI GROUP</v>
          </cell>
          <cell r="K1570" t="str">
            <v>CORPORATE</v>
          </cell>
          <cell r="L1570" t="str">
            <v>CORPORATE</v>
          </cell>
        </row>
        <row r="1571">
          <cell r="A1571" t="str">
            <v>Q26</v>
          </cell>
          <cell r="B1571" t="str">
            <v>Q26-10-A-SC-4FO-050</v>
          </cell>
          <cell r="C1571">
            <v>1031</v>
          </cell>
          <cell r="D1571">
            <v>7048</v>
          </cell>
          <cell r="F1571" t="str">
            <v>Jedburg Landfill</v>
          </cell>
          <cell r="G1571" t="str">
            <v>BU-907</v>
          </cell>
          <cell r="H1571" t="str">
            <v>ERMI / SIRMI</v>
          </cell>
          <cell r="I1571" t="str">
            <v>ERMI/SIRMI</v>
          </cell>
          <cell r="J1571" t="str">
            <v>ERMI / SIRMI GROUP</v>
          </cell>
          <cell r="K1571" t="str">
            <v>CORPORATE</v>
          </cell>
          <cell r="L1571" t="str">
            <v>CORPORATE</v>
          </cell>
        </row>
        <row r="1572">
          <cell r="A1572" t="str">
            <v>Q61</v>
          </cell>
          <cell r="B1572" t="str">
            <v>Q61-10-A-GA-4FO-050</v>
          </cell>
          <cell r="C1572">
            <v>1066</v>
          </cell>
          <cell r="D1572">
            <v>7049</v>
          </cell>
          <cell r="F1572" t="str">
            <v>Watts Road Landfill</v>
          </cell>
          <cell r="G1572" t="str">
            <v>BU-907</v>
          </cell>
          <cell r="H1572" t="str">
            <v>ERMI / SIRMI</v>
          </cell>
          <cell r="I1572" t="str">
            <v>ERMI/SIRMI</v>
          </cell>
          <cell r="J1572" t="str">
            <v>ERMI / SIRMI GROUP</v>
          </cell>
          <cell r="K1572" t="str">
            <v>CORPORATE</v>
          </cell>
          <cell r="L1572" t="str">
            <v>CORPORATE</v>
          </cell>
        </row>
        <row r="1573">
          <cell r="A1573" t="str">
            <v>Q60</v>
          </cell>
          <cell r="B1573" t="str">
            <v>Q60-10-A-LA-4FO-050</v>
          </cell>
          <cell r="C1573">
            <v>1065</v>
          </cell>
          <cell r="D1573">
            <v>7050</v>
          </cell>
          <cell r="F1573" t="str">
            <v>West St Charles Landfill</v>
          </cell>
          <cell r="G1573" t="str">
            <v>BU-907</v>
          </cell>
          <cell r="H1573" t="str">
            <v>ERMI / SIRMI</v>
          </cell>
          <cell r="I1573" t="str">
            <v>ERMI/SIRMI</v>
          </cell>
          <cell r="J1573" t="str">
            <v>ERMI / SIRMI GROUP</v>
          </cell>
          <cell r="K1573" t="str">
            <v>CORPORATE</v>
          </cell>
          <cell r="L1573" t="str">
            <v>CORPORATE</v>
          </cell>
        </row>
        <row r="1574">
          <cell r="A1574" t="str">
            <v>Q62</v>
          </cell>
          <cell r="B1574" t="str">
            <v>Q62-10-A-LA-4FO-050</v>
          </cell>
          <cell r="C1574">
            <v>1067</v>
          </cell>
          <cell r="D1574">
            <v>7051</v>
          </cell>
          <cell r="F1574" t="str">
            <v>White Oak Landfill</v>
          </cell>
          <cell r="G1574" t="str">
            <v>BU-907</v>
          </cell>
          <cell r="H1574" t="str">
            <v>ERMI / SIRMI</v>
          </cell>
          <cell r="I1574" t="str">
            <v>ERMI/SIRMI</v>
          </cell>
          <cell r="J1574" t="str">
            <v>ERMI / SIRMI GROUP</v>
          </cell>
          <cell r="K1574" t="str">
            <v>CORPORATE</v>
          </cell>
          <cell r="L1574" t="str">
            <v>CORPORATE</v>
          </cell>
        </row>
        <row r="1575">
          <cell r="A1575" t="str">
            <v>Q01</v>
          </cell>
          <cell r="B1575" t="str">
            <v>Q01-10-A-OK-4FO-050</v>
          </cell>
          <cell r="C1575">
            <v>1006</v>
          </cell>
          <cell r="D1575">
            <v>7052</v>
          </cell>
          <cell r="F1575" t="str">
            <v>51st Street Landfill</v>
          </cell>
          <cell r="G1575" t="str">
            <v>BU-907</v>
          </cell>
          <cell r="H1575" t="str">
            <v>ERMI / SIRMI</v>
          </cell>
          <cell r="I1575" t="str">
            <v>ERMI/SIRMI</v>
          </cell>
          <cell r="J1575" t="str">
            <v>ERMI / SIRMI GROUP</v>
          </cell>
          <cell r="K1575" t="str">
            <v>CORPORATE</v>
          </cell>
          <cell r="L1575" t="str">
            <v>CORPORATE</v>
          </cell>
        </row>
        <row r="1576">
          <cell r="A1576" t="str">
            <v>Q07</v>
          </cell>
          <cell r="B1576" t="str">
            <v>Q07-10-A-CO-4FO-050</v>
          </cell>
          <cell r="C1576">
            <v>1012</v>
          </cell>
          <cell r="D1576">
            <v>7053</v>
          </cell>
          <cell r="F1576" t="str">
            <v>Boulder Landfill</v>
          </cell>
          <cell r="G1576" t="str">
            <v>BU-907</v>
          </cell>
          <cell r="H1576" t="str">
            <v>ERMI / SIRMI</v>
          </cell>
          <cell r="I1576" t="str">
            <v>ERMI/SIRMI</v>
          </cell>
          <cell r="J1576" t="str">
            <v>ERMI / SIRMI GROUP</v>
          </cell>
          <cell r="K1576" t="str">
            <v>CORPORATE</v>
          </cell>
          <cell r="L1576" t="str">
            <v>CORPORATE</v>
          </cell>
        </row>
        <row r="1577">
          <cell r="A1577" t="str">
            <v>Q10</v>
          </cell>
          <cell r="B1577" t="str">
            <v>Q10-10-A-CA-4FO-050</v>
          </cell>
          <cell r="C1577">
            <v>1015</v>
          </cell>
          <cell r="D1577">
            <v>7054</v>
          </cell>
          <cell r="F1577" t="str">
            <v>Chestnut Avenue Landfill</v>
          </cell>
          <cell r="G1577" t="str">
            <v>BU-907</v>
          </cell>
          <cell r="H1577" t="str">
            <v>ERMI / SIRMI</v>
          </cell>
          <cell r="I1577" t="str">
            <v>ERMI/SIRMI</v>
          </cell>
          <cell r="J1577" t="str">
            <v>ERMI / SIRMI GROUP</v>
          </cell>
          <cell r="K1577" t="str">
            <v>CORPORATE</v>
          </cell>
          <cell r="L1577" t="str">
            <v>CORPORATE</v>
          </cell>
        </row>
        <row r="1578">
          <cell r="A1578" t="str">
            <v>Q16</v>
          </cell>
          <cell r="B1578" t="str">
            <v>Q16-10-A-OK-4FO-050</v>
          </cell>
          <cell r="C1578">
            <v>1021</v>
          </cell>
          <cell r="D1578">
            <v>7055</v>
          </cell>
          <cell r="F1578" t="str">
            <v>Fillsand Landfill</v>
          </cell>
          <cell r="G1578" t="str">
            <v>BU-907</v>
          </cell>
          <cell r="H1578" t="str">
            <v>ERMI / SIRMI</v>
          </cell>
          <cell r="I1578" t="str">
            <v>ERMI/SIRMI</v>
          </cell>
          <cell r="J1578" t="str">
            <v>ERMI / SIRMI GROUP</v>
          </cell>
          <cell r="K1578" t="str">
            <v>CORPORATE</v>
          </cell>
          <cell r="L1578" t="str">
            <v>CORPORATE</v>
          </cell>
        </row>
        <row r="1579">
          <cell r="A1579" t="str">
            <v>Q27</v>
          </cell>
          <cell r="B1579" t="str">
            <v>Q27-10-A-CO-4FO-050</v>
          </cell>
          <cell r="C1579">
            <v>1032</v>
          </cell>
          <cell r="D1579">
            <v>7056</v>
          </cell>
          <cell r="F1579" t="str">
            <v>Jeffco 1 Landfill</v>
          </cell>
          <cell r="G1579" t="str">
            <v>BU-907</v>
          </cell>
          <cell r="H1579" t="str">
            <v>ERMI / SIRMI</v>
          </cell>
          <cell r="I1579" t="str">
            <v>ERMI/SIRMI</v>
          </cell>
          <cell r="J1579" t="str">
            <v>ERMI / SIRMI GROUP</v>
          </cell>
          <cell r="K1579" t="str">
            <v>CORPORATE</v>
          </cell>
          <cell r="L1579" t="str">
            <v>CORPORATE</v>
          </cell>
        </row>
        <row r="1580">
          <cell r="A1580" t="str">
            <v>Q42</v>
          </cell>
          <cell r="B1580" t="str">
            <v>Q42-10-A-OK-4FO-050</v>
          </cell>
          <cell r="C1580">
            <v>1047</v>
          </cell>
          <cell r="D1580">
            <v>7057</v>
          </cell>
          <cell r="F1580" t="str">
            <v>Perkins Landfill</v>
          </cell>
          <cell r="G1580" t="str">
            <v>BU-907</v>
          </cell>
          <cell r="H1580" t="str">
            <v>ERMI / SIRMI</v>
          </cell>
          <cell r="I1580" t="str">
            <v>ERMI/SIRMI</v>
          </cell>
          <cell r="J1580" t="str">
            <v>ERMI / SIRMI GROUP</v>
          </cell>
          <cell r="K1580" t="str">
            <v>CORPORATE</v>
          </cell>
          <cell r="L1580" t="str">
            <v>CORPORATE</v>
          </cell>
        </row>
        <row r="1581">
          <cell r="A1581" t="str">
            <v>Q43</v>
          </cell>
          <cell r="B1581" t="str">
            <v>Q43-10-A-TX-4FO-050</v>
          </cell>
          <cell r="C1581">
            <v>1048</v>
          </cell>
          <cell r="D1581">
            <v>7058</v>
          </cell>
          <cell r="F1581" t="str">
            <v>Pinn 1 Landfill</v>
          </cell>
          <cell r="G1581" t="str">
            <v>BU-907</v>
          </cell>
          <cell r="H1581" t="str">
            <v>ERMI / SIRMI</v>
          </cell>
          <cell r="I1581" t="str">
            <v>ERMI/SIRMI</v>
          </cell>
          <cell r="J1581" t="str">
            <v>ERMI / SIRMI GROUP</v>
          </cell>
          <cell r="K1581" t="str">
            <v>CORPORATE</v>
          </cell>
          <cell r="L1581" t="str">
            <v>CORPORATE</v>
          </cell>
        </row>
        <row r="1582">
          <cell r="A1582" t="str">
            <v>Q44</v>
          </cell>
          <cell r="B1582" t="str">
            <v>Q44-10-A-TX-4FO-050</v>
          </cell>
          <cell r="C1582">
            <v>1049</v>
          </cell>
          <cell r="D1582">
            <v>7059</v>
          </cell>
          <cell r="F1582" t="str">
            <v>Pinn 2 Landfill</v>
          </cell>
          <cell r="G1582" t="str">
            <v>BU-907</v>
          </cell>
          <cell r="H1582" t="str">
            <v>ERMI / SIRMI</v>
          </cell>
          <cell r="I1582" t="str">
            <v>ERMI/SIRMI</v>
          </cell>
          <cell r="J1582" t="str">
            <v>ERMI / SIRMI GROUP</v>
          </cell>
          <cell r="K1582" t="str">
            <v>CORPORATE</v>
          </cell>
          <cell r="L1582" t="str">
            <v>CORPORATE</v>
          </cell>
        </row>
        <row r="1583">
          <cell r="A1583" t="str">
            <v>Q46</v>
          </cell>
          <cell r="B1583" t="str">
            <v>Q46-10-A-TX-4FO-050</v>
          </cell>
          <cell r="C1583">
            <v>1051</v>
          </cell>
          <cell r="D1583">
            <v>7060</v>
          </cell>
          <cell r="F1583" t="str">
            <v>Quail Canyon Landfill</v>
          </cell>
          <cell r="G1583" t="str">
            <v>BU-907</v>
          </cell>
          <cell r="H1583" t="str">
            <v>ERMI / SIRMI</v>
          </cell>
          <cell r="I1583" t="str">
            <v>ERMI/SIRMI</v>
          </cell>
          <cell r="J1583" t="str">
            <v>ERMI / SIRMI GROUP</v>
          </cell>
          <cell r="K1583" t="str">
            <v>CORPORATE</v>
          </cell>
          <cell r="L1583" t="str">
            <v>CORPORATE</v>
          </cell>
        </row>
        <row r="1584">
          <cell r="A1584" t="str">
            <v>Q08</v>
          </cell>
          <cell r="B1584" t="str">
            <v>Q08-10-A-TX-4FO-050</v>
          </cell>
          <cell r="C1584">
            <v>1013</v>
          </cell>
          <cell r="D1584">
            <v>7061</v>
          </cell>
          <cell r="F1584" t="str">
            <v>Bridge City Landfill</v>
          </cell>
          <cell r="G1584" t="str">
            <v>BU-907</v>
          </cell>
          <cell r="H1584" t="str">
            <v>ERMI / SIRMI</v>
          </cell>
          <cell r="I1584" t="str">
            <v>ERMI/SIRMI</v>
          </cell>
          <cell r="J1584" t="str">
            <v>ERMI / SIRMI GROUP</v>
          </cell>
          <cell r="K1584" t="str">
            <v>CORPORATE</v>
          </cell>
          <cell r="L1584" t="str">
            <v>CORPORATE</v>
          </cell>
        </row>
        <row r="1585">
          <cell r="A1585" t="str">
            <v>Q22</v>
          </cell>
          <cell r="B1585" t="str">
            <v>Q22-10-A-LA-4FO-050</v>
          </cell>
          <cell r="C1585">
            <v>1027</v>
          </cell>
          <cell r="D1585">
            <v>7062</v>
          </cell>
          <cell r="F1585" t="str">
            <v>Hackberry Landfill</v>
          </cell>
          <cell r="G1585" t="str">
            <v>BU-907</v>
          </cell>
          <cell r="H1585" t="str">
            <v>ERMI / SIRMI</v>
          </cell>
          <cell r="I1585" t="str">
            <v>ERMI/SIRMI</v>
          </cell>
          <cell r="J1585" t="str">
            <v>ERMI / SIRMI GROUP</v>
          </cell>
          <cell r="K1585" t="str">
            <v>CORPORATE</v>
          </cell>
          <cell r="L1585" t="str">
            <v>CORPORATE</v>
          </cell>
        </row>
        <row r="1586">
          <cell r="A1586" t="str">
            <v>Q65</v>
          </cell>
          <cell r="B1586" t="str">
            <v>Q65-10-A-LA-4FO-050</v>
          </cell>
          <cell r="C1586">
            <v>1070</v>
          </cell>
          <cell r="D1586">
            <v>7063</v>
          </cell>
          <cell r="F1586" t="str">
            <v>Woodland Hills Landfill</v>
          </cell>
          <cell r="G1586" t="str">
            <v>BU-907</v>
          </cell>
          <cell r="H1586" t="str">
            <v>ERMI / SIRMI</v>
          </cell>
          <cell r="I1586" t="str">
            <v>ERMI/SIRMI</v>
          </cell>
          <cell r="J1586" t="str">
            <v>ERMI / SIRMI GROUP</v>
          </cell>
          <cell r="K1586" t="str">
            <v>CORPORATE</v>
          </cell>
          <cell r="L1586" t="str">
            <v>CORPORATE</v>
          </cell>
        </row>
        <row r="1587">
          <cell r="A1587" t="str">
            <v>Q05</v>
          </cell>
          <cell r="B1587" t="str">
            <v>Q05-10-A-VA-4FO-050</v>
          </cell>
          <cell r="C1587">
            <v>1010</v>
          </cell>
          <cell r="D1587">
            <v>7064</v>
          </cell>
          <cell r="F1587" t="str">
            <v>Berryville Landfill</v>
          </cell>
          <cell r="G1587" t="str">
            <v>BU-907</v>
          </cell>
          <cell r="H1587" t="str">
            <v>ERMI / SIRMI</v>
          </cell>
          <cell r="I1587" t="str">
            <v>ERMI/SIRMI</v>
          </cell>
          <cell r="J1587" t="str">
            <v>ERMI / SIRMI GROUP</v>
          </cell>
          <cell r="K1587" t="str">
            <v>CORPORATE</v>
          </cell>
          <cell r="L1587" t="str">
            <v>CORPORATE</v>
          </cell>
        </row>
        <row r="1588">
          <cell r="A1588" t="str">
            <v>Q47</v>
          </cell>
          <cell r="B1588" t="str">
            <v>Q47-10-A-MD-4FO-050</v>
          </cell>
          <cell r="C1588">
            <v>1052</v>
          </cell>
          <cell r="D1588">
            <v>7065</v>
          </cell>
          <cell r="F1588" t="str">
            <v>Quarantine Landfill</v>
          </cell>
          <cell r="G1588" t="str">
            <v>BU-907</v>
          </cell>
          <cell r="H1588" t="str">
            <v>ERMI / SIRMI</v>
          </cell>
          <cell r="I1588" t="str">
            <v>ERMI/SIRMI</v>
          </cell>
          <cell r="J1588" t="str">
            <v>ERMI / SIRMI GROUP</v>
          </cell>
          <cell r="K1588" t="str">
            <v>CORPORATE</v>
          </cell>
          <cell r="L1588" t="str">
            <v>CORPORATE</v>
          </cell>
        </row>
        <row r="1589">
          <cell r="A1589" t="str">
            <v>Q54</v>
          </cell>
          <cell r="B1589" t="str">
            <v>Q54-10-A-MD-4FO-050</v>
          </cell>
          <cell r="C1589">
            <v>1059</v>
          </cell>
          <cell r="D1589">
            <v>7066</v>
          </cell>
          <cell r="F1589" t="str">
            <v>Solley Road Landfill</v>
          </cell>
          <cell r="G1589" t="str">
            <v>BU-907</v>
          </cell>
          <cell r="H1589" t="str">
            <v>ERMI / SIRMI</v>
          </cell>
          <cell r="I1589" t="str">
            <v>ERMI/SIRMI</v>
          </cell>
          <cell r="J1589" t="str">
            <v>ERMI / SIRMI GROUP</v>
          </cell>
          <cell r="K1589" t="str">
            <v>CORPORATE</v>
          </cell>
          <cell r="L1589" t="str">
            <v>CORPORATE</v>
          </cell>
        </row>
        <row r="1590">
          <cell r="A1590" t="str">
            <v>Q55</v>
          </cell>
          <cell r="B1590" t="str">
            <v>Q55-10-A-MO-4FO-050</v>
          </cell>
          <cell r="C1590">
            <v>1060</v>
          </cell>
          <cell r="D1590">
            <v>7067</v>
          </cell>
          <cell r="F1590" t="str">
            <v>St Louis Jeffco Landfill</v>
          </cell>
          <cell r="G1590" t="str">
            <v>BU-907</v>
          </cell>
          <cell r="H1590" t="str">
            <v>ERMI / SIRMI</v>
          </cell>
          <cell r="I1590" t="str">
            <v>ERMI/SIRMI</v>
          </cell>
          <cell r="J1590" t="str">
            <v>ERMI / SIRMI GROUP</v>
          </cell>
          <cell r="K1590" t="str">
            <v>CORPORATE</v>
          </cell>
          <cell r="L1590" t="str">
            <v>CORPORATE</v>
          </cell>
        </row>
        <row r="1591">
          <cell r="A1591" t="str">
            <v>HA3</v>
          </cell>
          <cell r="B1591" t="str">
            <v>HA3-10-A-AZ-4EO-050</v>
          </cell>
          <cell r="C1591">
            <v>648</v>
          </cell>
          <cell r="D1591">
            <v>7068</v>
          </cell>
          <cell r="F1591" t="str">
            <v>Geismar</v>
          </cell>
          <cell r="G1591" t="str">
            <v>BU-907</v>
          </cell>
          <cell r="H1591" t="str">
            <v>ERMI / SIRMI</v>
          </cell>
          <cell r="I1591" t="str">
            <v>ERMI/SIRMI</v>
          </cell>
          <cell r="J1591" t="str">
            <v>ERMI / SIRMI GROUP</v>
          </cell>
          <cell r="K1591" t="str">
            <v>CORPORATE</v>
          </cell>
          <cell r="L1591" t="str">
            <v>CORPORATE</v>
          </cell>
        </row>
        <row r="1592">
          <cell r="A1592" t="str">
            <v>Q56</v>
          </cell>
          <cell r="B1592" t="str">
            <v>Q56-10-A-TN-4FO-050</v>
          </cell>
          <cell r="C1592">
            <v>1061</v>
          </cell>
          <cell r="D1592">
            <v>7069</v>
          </cell>
          <cell r="F1592" t="str">
            <v>Sykes Landfill</v>
          </cell>
          <cell r="G1592" t="str">
            <v>BU-907</v>
          </cell>
          <cell r="H1592" t="str">
            <v>ERMI / SIRMI</v>
          </cell>
          <cell r="I1592" t="str">
            <v>ERMI/SIRMI</v>
          </cell>
          <cell r="J1592" t="str">
            <v>ERMI / SIRMI GROUP</v>
          </cell>
          <cell r="K1592" t="str">
            <v>CORPORATE</v>
          </cell>
          <cell r="L1592" t="str">
            <v>CORPORATE</v>
          </cell>
        </row>
        <row r="1593">
          <cell r="A1593" t="str">
            <v>HB4</v>
          </cell>
          <cell r="B1593" t="str">
            <v>HB4-10-A-AZ-4JO-050</v>
          </cell>
          <cell r="C1593">
            <v>654</v>
          </cell>
          <cell r="D1593">
            <v>7070</v>
          </cell>
          <cell r="F1593" t="str">
            <v>Niagara</v>
          </cell>
          <cell r="G1593" t="str">
            <v>BU-907</v>
          </cell>
          <cell r="H1593" t="str">
            <v>ERMI / SIRMI</v>
          </cell>
          <cell r="I1593" t="str">
            <v>ERMI/SIRMI</v>
          </cell>
          <cell r="J1593" t="str">
            <v>ERMI / SIRMI GROUP</v>
          </cell>
          <cell r="K1593" t="str">
            <v>CORPORATE</v>
          </cell>
          <cell r="L1593" t="str">
            <v>CORPORATE</v>
          </cell>
        </row>
        <row r="1594">
          <cell r="A1594" t="str">
            <v>HB1</v>
          </cell>
          <cell r="B1594" t="str">
            <v>HB1-10-A-AZ-4JO-050</v>
          </cell>
          <cell r="C1594">
            <v>651</v>
          </cell>
          <cell r="D1594">
            <v>7071</v>
          </cell>
          <cell r="F1594" t="str">
            <v>Aber Road</v>
          </cell>
          <cell r="G1594" t="str">
            <v>BU-907</v>
          </cell>
          <cell r="H1594" t="str">
            <v>ERMI / SIRMI</v>
          </cell>
          <cell r="I1594" t="str">
            <v>ERMI/SIRMI</v>
          </cell>
          <cell r="J1594" t="str">
            <v>ERMI / SIRMI GROUP</v>
          </cell>
          <cell r="K1594" t="str">
            <v>CORPORATE</v>
          </cell>
          <cell r="L1594" t="str">
            <v>CORPORATE</v>
          </cell>
        </row>
        <row r="1595">
          <cell r="A1595" t="str">
            <v>HB3</v>
          </cell>
          <cell r="B1595" t="str">
            <v>HB3-10-A-AZ-4JO-050</v>
          </cell>
          <cell r="C1595">
            <v>653</v>
          </cell>
          <cell r="D1595">
            <v>7072</v>
          </cell>
          <cell r="F1595" t="str">
            <v>Livingston</v>
          </cell>
          <cell r="G1595" t="str">
            <v>BU-907</v>
          </cell>
          <cell r="H1595" t="str">
            <v>ERMI / SIRMI</v>
          </cell>
          <cell r="I1595" t="str">
            <v>ERMI/SIRMI</v>
          </cell>
          <cell r="J1595" t="str">
            <v>ERMI / SIRMI GROUP</v>
          </cell>
          <cell r="K1595" t="str">
            <v>CORPORATE</v>
          </cell>
          <cell r="L1595" t="str">
            <v>CORPORATE</v>
          </cell>
        </row>
        <row r="1596">
          <cell r="A1596" t="str">
            <v>P21</v>
          </cell>
          <cell r="B1596" t="str">
            <v>P21-10-A-MA-4GO-050</v>
          </cell>
          <cell r="C1596">
            <v>913</v>
          </cell>
          <cell r="D1596">
            <v>7073</v>
          </cell>
          <cell r="F1596" t="str">
            <v>Fall River</v>
          </cell>
          <cell r="G1596" t="str">
            <v>BU-907</v>
          </cell>
          <cell r="H1596" t="str">
            <v>ERMI / SIRMI</v>
          </cell>
          <cell r="I1596" t="str">
            <v>ERMI/SIRMI</v>
          </cell>
          <cell r="J1596" t="str">
            <v>ERMI / SIRMI GROUP</v>
          </cell>
          <cell r="K1596" t="str">
            <v>CORPORATE</v>
          </cell>
          <cell r="L1596" t="str">
            <v>CORPORATE</v>
          </cell>
        </row>
        <row r="1597">
          <cell r="A1597" t="str">
            <v>P65</v>
          </cell>
          <cell r="B1597" t="str">
            <v>P65-10-A-MI-4GO-050</v>
          </cell>
          <cell r="C1597">
            <v>957</v>
          </cell>
          <cell r="D1597">
            <v>7074</v>
          </cell>
          <cell r="F1597" t="str">
            <v>Vienna Junction</v>
          </cell>
          <cell r="G1597" t="str">
            <v>BU-907</v>
          </cell>
          <cell r="H1597" t="str">
            <v>ERMI / SIRMI</v>
          </cell>
          <cell r="I1597" t="str">
            <v>ERMI/SIRMI</v>
          </cell>
          <cell r="J1597" t="str">
            <v>ERMI / SIRMI GROUP</v>
          </cell>
          <cell r="K1597" t="str">
            <v>CORPORATE</v>
          </cell>
          <cell r="L1597" t="str">
            <v>CORPORATE</v>
          </cell>
        </row>
        <row r="1598">
          <cell r="A1598" t="str">
            <v>P49</v>
          </cell>
          <cell r="B1598" t="str">
            <v>P49-10-A-OH-4GO-050</v>
          </cell>
          <cell r="C1598">
            <v>941</v>
          </cell>
          <cell r="D1598">
            <v>7075</v>
          </cell>
          <cell r="F1598" t="str">
            <v>Ohio Demo</v>
          </cell>
          <cell r="G1598" t="str">
            <v>BU-907</v>
          </cell>
          <cell r="H1598" t="str">
            <v>ERMI / SIRMI</v>
          </cell>
          <cell r="I1598" t="str">
            <v>ERMI/SIRMI</v>
          </cell>
          <cell r="J1598" t="str">
            <v>ERMI / SIRMI GROUP</v>
          </cell>
          <cell r="K1598" t="str">
            <v>CORPORATE</v>
          </cell>
          <cell r="L1598" t="str">
            <v>CORPORATE</v>
          </cell>
        </row>
        <row r="1599">
          <cell r="A1599" t="str">
            <v>P12</v>
          </cell>
          <cell r="B1599" t="str">
            <v>P12-10-A-OH-4GO-050</v>
          </cell>
          <cell r="C1599">
            <v>904</v>
          </cell>
          <cell r="D1599">
            <v>7076</v>
          </cell>
          <cell r="F1599" t="str">
            <v>Carbon Limestone (Poland)</v>
          </cell>
          <cell r="G1599" t="str">
            <v>BU-907</v>
          </cell>
          <cell r="H1599" t="str">
            <v>ERMI / SIRMI</v>
          </cell>
          <cell r="I1599" t="str">
            <v>ERMI/SIRMI</v>
          </cell>
          <cell r="J1599" t="str">
            <v>ERMI / SIRMI GROUP</v>
          </cell>
          <cell r="K1599" t="str">
            <v>CORPORATE</v>
          </cell>
          <cell r="L1599" t="str">
            <v>CORPORATE</v>
          </cell>
        </row>
        <row r="1600">
          <cell r="A1600" t="str">
            <v>P06</v>
          </cell>
          <cell r="B1600" t="str">
            <v>P06-10-A-OH-4GO-050</v>
          </cell>
          <cell r="C1600">
            <v>898</v>
          </cell>
          <cell r="D1600">
            <v>7077</v>
          </cell>
          <cell r="F1600" t="str">
            <v>Big Foot Run (Cincinnati)</v>
          </cell>
          <cell r="G1600" t="str">
            <v>BU-907</v>
          </cell>
          <cell r="H1600" t="str">
            <v>ERMI / SIRMI</v>
          </cell>
          <cell r="I1600" t="str">
            <v>ERMI/SIRMI</v>
          </cell>
          <cell r="J1600" t="str">
            <v>ERMI / SIRMI GROUP</v>
          </cell>
          <cell r="K1600" t="str">
            <v>CORPORATE</v>
          </cell>
          <cell r="L1600" t="str">
            <v>CORPORATE</v>
          </cell>
        </row>
        <row r="1601">
          <cell r="A1601" t="str">
            <v>P08</v>
          </cell>
          <cell r="B1601" t="str">
            <v>P08-10-A-OH-4GO-050</v>
          </cell>
          <cell r="C1601">
            <v>900</v>
          </cell>
          <cell r="D1601">
            <v>7078</v>
          </cell>
          <cell r="F1601" t="str">
            <v>Bobmeyer</v>
          </cell>
          <cell r="G1601" t="str">
            <v>BU-907</v>
          </cell>
          <cell r="H1601" t="str">
            <v>ERMI / SIRMI</v>
          </cell>
          <cell r="I1601" t="str">
            <v>ERMI/SIRMI</v>
          </cell>
          <cell r="J1601" t="str">
            <v>ERMI / SIRMI GROUP</v>
          </cell>
          <cell r="K1601" t="str">
            <v>CORPORATE</v>
          </cell>
          <cell r="L1601" t="str">
            <v>CORPORATE</v>
          </cell>
        </row>
        <row r="1602">
          <cell r="A1602" t="str">
            <v>Q06</v>
          </cell>
          <cell r="B1602" t="str">
            <v>Q06-10-A-OH-4FO-050</v>
          </cell>
          <cell r="C1602">
            <v>1011</v>
          </cell>
          <cell r="D1602">
            <v>7079</v>
          </cell>
          <cell r="F1602" t="str">
            <v>Bobmeyer Road L/F</v>
          </cell>
          <cell r="G1602" t="str">
            <v>BU-907</v>
          </cell>
          <cell r="H1602" t="str">
            <v>ERMI / SIRMI</v>
          </cell>
          <cell r="I1602" t="str">
            <v>ERMI/SIRMI</v>
          </cell>
          <cell r="J1602" t="str">
            <v>ERMI / SIRMI GROUP</v>
          </cell>
          <cell r="K1602" t="str">
            <v>CORPORATE</v>
          </cell>
          <cell r="L1602" t="str">
            <v>CORPORATE</v>
          </cell>
        </row>
        <row r="1603">
          <cell r="A1603" t="str">
            <v>Q20</v>
          </cell>
          <cell r="B1603" t="str">
            <v>Q20-10-A-OH-4FO-050</v>
          </cell>
          <cell r="C1603">
            <v>1025</v>
          </cell>
          <cell r="D1603">
            <v>7080</v>
          </cell>
          <cell r="F1603" t="str">
            <v>Glenwillow Landfill</v>
          </cell>
          <cell r="G1603" t="str">
            <v>BU-907</v>
          </cell>
          <cell r="H1603" t="str">
            <v>ERMI / SIRMI</v>
          </cell>
          <cell r="I1603" t="str">
            <v>ERMI/SIRMI</v>
          </cell>
          <cell r="J1603" t="str">
            <v>ERMI / SIRMI GROUP</v>
          </cell>
          <cell r="K1603" t="str">
            <v>CORPORATE</v>
          </cell>
          <cell r="L1603" t="str">
            <v>CORPORATE</v>
          </cell>
        </row>
        <row r="1604">
          <cell r="A1604" t="str">
            <v>P17</v>
          </cell>
          <cell r="B1604" t="str">
            <v>P17-10-A-PA-4GO-050</v>
          </cell>
          <cell r="C1604">
            <v>909</v>
          </cell>
          <cell r="D1604">
            <v>7081</v>
          </cell>
          <cell r="F1604" t="str">
            <v>Conestoga (Morgantown)</v>
          </cell>
          <cell r="G1604" t="str">
            <v>BU-907</v>
          </cell>
          <cell r="H1604" t="str">
            <v>ERMI / SIRMI</v>
          </cell>
          <cell r="I1604" t="str">
            <v>ERMI/SIRMI</v>
          </cell>
          <cell r="J1604" t="str">
            <v>ERMI / SIRMI GROUP</v>
          </cell>
          <cell r="K1604" t="str">
            <v>CORPORATE</v>
          </cell>
          <cell r="L1604" t="str">
            <v>CORPORATE</v>
          </cell>
        </row>
        <row r="1605">
          <cell r="A1605" t="str">
            <v>Q63</v>
          </cell>
          <cell r="B1605" t="str">
            <v>Q63-10-A-OH-4FO-050</v>
          </cell>
          <cell r="C1605">
            <v>1068</v>
          </cell>
          <cell r="D1605">
            <v>7082</v>
          </cell>
          <cell r="F1605" t="str">
            <v>Willow Creek Landfill</v>
          </cell>
          <cell r="G1605" t="str">
            <v>BU-907</v>
          </cell>
          <cell r="H1605" t="str">
            <v>ERMI / SIRMI</v>
          </cell>
          <cell r="I1605" t="str">
            <v>ERMI/SIRMI</v>
          </cell>
          <cell r="J1605" t="str">
            <v>ERMI / SIRMI GROUP</v>
          </cell>
          <cell r="K1605" t="str">
            <v>CORPORATE</v>
          </cell>
          <cell r="L1605" t="str">
            <v>CORPORATE</v>
          </cell>
        </row>
        <row r="1606">
          <cell r="A1606" t="str">
            <v>P30</v>
          </cell>
          <cell r="B1606" t="str">
            <v>P30-10-A-PA-4GO-050</v>
          </cell>
          <cell r="C1606">
            <v>922</v>
          </cell>
          <cell r="D1606">
            <v>7083</v>
          </cell>
          <cell r="F1606" t="str">
            <v>Imperial</v>
          </cell>
          <cell r="G1606" t="str">
            <v>BU-907</v>
          </cell>
          <cell r="H1606" t="str">
            <v>ERMI / SIRMI</v>
          </cell>
          <cell r="I1606" t="str">
            <v>ERMI/SIRMI</v>
          </cell>
          <cell r="J1606" t="str">
            <v>ERMI / SIRMI GROUP</v>
          </cell>
          <cell r="K1606" t="str">
            <v>CORPORATE</v>
          </cell>
          <cell r="L1606" t="str">
            <v>CORPORATE</v>
          </cell>
        </row>
        <row r="1607">
          <cell r="A1607" t="str">
            <v>P51</v>
          </cell>
          <cell r="B1607" t="str">
            <v>P51-10-A-OH-4GO-050</v>
          </cell>
          <cell r="C1607">
            <v>943</v>
          </cell>
          <cell r="D1607">
            <v>7084</v>
          </cell>
          <cell r="F1607" t="str">
            <v>Ottawa County (Sandusky)</v>
          </cell>
          <cell r="G1607" t="str">
            <v>BU-907</v>
          </cell>
          <cell r="H1607" t="str">
            <v>ERMI / SIRMI</v>
          </cell>
          <cell r="I1607" t="str">
            <v>ERMI/SIRMI</v>
          </cell>
          <cell r="J1607" t="str">
            <v>ERMI / SIRMI GROUP</v>
          </cell>
          <cell r="K1607" t="str">
            <v>CORPORATE</v>
          </cell>
          <cell r="L1607" t="str">
            <v>CORPORATE</v>
          </cell>
        </row>
        <row r="1608">
          <cell r="A1608" t="str">
            <v>P50</v>
          </cell>
          <cell r="B1608" t="str">
            <v>P50-10-A-VA-4GO-050</v>
          </cell>
          <cell r="C1608">
            <v>942</v>
          </cell>
          <cell r="D1608">
            <v>7085</v>
          </cell>
          <cell r="F1608" t="str">
            <v>Old Dominion</v>
          </cell>
          <cell r="G1608" t="str">
            <v>BU-907</v>
          </cell>
          <cell r="H1608" t="str">
            <v>ERMI / SIRMI</v>
          </cell>
          <cell r="I1608" t="str">
            <v>ERMI/SIRMI</v>
          </cell>
          <cell r="J1608" t="str">
            <v>ERMI / SIRMI GROUP</v>
          </cell>
          <cell r="K1608" t="str">
            <v>CORPORATE</v>
          </cell>
          <cell r="L1608" t="str">
            <v>CORPORATE</v>
          </cell>
        </row>
        <row r="1609">
          <cell r="A1609" t="str">
            <v>P34</v>
          </cell>
          <cell r="B1609" t="str">
            <v>P34-10-A-VA-4GO-050</v>
          </cell>
          <cell r="C1609">
            <v>926</v>
          </cell>
          <cell r="D1609">
            <v>7086</v>
          </cell>
          <cell r="F1609" t="str">
            <v>King &amp; Queen</v>
          </cell>
          <cell r="G1609" t="str">
            <v>BU-907</v>
          </cell>
          <cell r="H1609" t="str">
            <v>ERMI / SIRMI</v>
          </cell>
          <cell r="I1609" t="str">
            <v>ERMI/SIRMI</v>
          </cell>
          <cell r="J1609" t="str">
            <v>ERMI / SIRMI GROUP</v>
          </cell>
          <cell r="K1609" t="str">
            <v>CORPORATE</v>
          </cell>
          <cell r="L1609" t="str">
            <v>CORPORATE</v>
          </cell>
        </row>
        <row r="1610">
          <cell r="A1610" t="str">
            <v>P55</v>
          </cell>
          <cell r="B1610" t="str">
            <v>P55-10-A-GA-4GO-050</v>
          </cell>
          <cell r="C1610">
            <v>947</v>
          </cell>
          <cell r="D1610">
            <v>7087</v>
          </cell>
          <cell r="F1610" t="str">
            <v>Richland Creek UWL (Buford)</v>
          </cell>
          <cell r="G1610" t="str">
            <v>BU-907</v>
          </cell>
          <cell r="H1610" t="str">
            <v>ERMI / SIRMI</v>
          </cell>
          <cell r="I1610" t="str">
            <v>ERMI/SIRMI</v>
          </cell>
          <cell r="J1610" t="str">
            <v>ERMI / SIRMI GROUP</v>
          </cell>
          <cell r="K1610" t="str">
            <v>CORPORATE</v>
          </cell>
          <cell r="L1610" t="str">
            <v>CORPORATE</v>
          </cell>
        </row>
        <row r="1611">
          <cell r="A1611" t="str">
            <v>P27</v>
          </cell>
          <cell r="B1611" t="str">
            <v>P27-10-A-GA-4GO-050</v>
          </cell>
          <cell r="C1611">
            <v>919</v>
          </cell>
          <cell r="D1611">
            <v>7088</v>
          </cell>
          <cell r="F1611" t="str">
            <v>Hickory Ridge</v>
          </cell>
          <cell r="G1611" t="str">
            <v>BU-907</v>
          </cell>
          <cell r="H1611" t="str">
            <v>ERMI / SIRMI</v>
          </cell>
          <cell r="I1611" t="str">
            <v>ERMI/SIRMI</v>
          </cell>
          <cell r="J1611" t="str">
            <v>ERMI / SIRMI GROUP</v>
          </cell>
          <cell r="K1611" t="str">
            <v>CORPORATE</v>
          </cell>
          <cell r="L1611" t="str">
            <v>CORPORATE</v>
          </cell>
        </row>
        <row r="1612">
          <cell r="A1612" t="str">
            <v>P20</v>
          </cell>
          <cell r="B1612" t="str">
            <v>P20-10-A-GA-4GO-050</v>
          </cell>
          <cell r="C1612">
            <v>912</v>
          </cell>
          <cell r="D1612">
            <v>7089</v>
          </cell>
          <cell r="F1612" t="str">
            <v>East Dekalb C&amp;D (Atlanta)</v>
          </cell>
          <cell r="G1612" t="str">
            <v>BU-907</v>
          </cell>
          <cell r="H1612" t="str">
            <v>ERMI / SIRMI</v>
          </cell>
          <cell r="I1612" t="str">
            <v>ERMI/SIRMI</v>
          </cell>
          <cell r="J1612" t="str">
            <v>ERMI / SIRMI GROUP</v>
          </cell>
          <cell r="K1612" t="str">
            <v>CORPORATE</v>
          </cell>
          <cell r="L1612" t="str">
            <v>CORPORATE</v>
          </cell>
        </row>
        <row r="1613">
          <cell r="A1613" t="str">
            <v>Q51</v>
          </cell>
          <cell r="B1613" t="str">
            <v>Q51-10-A-GA-4FO-050</v>
          </cell>
          <cell r="C1613">
            <v>1056</v>
          </cell>
          <cell r="D1613">
            <v>7090</v>
          </cell>
          <cell r="F1613" t="str">
            <v>Roberts Road Landfill</v>
          </cell>
          <cell r="G1613" t="str">
            <v>BU-907</v>
          </cell>
          <cell r="H1613" t="str">
            <v>ERMI / SIRMI</v>
          </cell>
          <cell r="I1613" t="str">
            <v>ERMI/SIRMI</v>
          </cell>
          <cell r="J1613" t="str">
            <v>ERMI / SIRMI GROUP</v>
          </cell>
          <cell r="K1613" t="str">
            <v>CORPORATE</v>
          </cell>
          <cell r="L1613" t="str">
            <v>CORPORATE</v>
          </cell>
        </row>
        <row r="1614">
          <cell r="A1614" t="str">
            <v>P53</v>
          </cell>
          <cell r="B1614" t="str">
            <v>P53-10-A-AL-4GO-050</v>
          </cell>
          <cell r="C1614">
            <v>945</v>
          </cell>
          <cell r="D1614">
            <v>7091</v>
          </cell>
          <cell r="F1614" t="str">
            <v>Pineview</v>
          </cell>
          <cell r="G1614" t="str">
            <v>BU-907</v>
          </cell>
          <cell r="H1614" t="str">
            <v>ERMI / SIRMI</v>
          </cell>
          <cell r="I1614" t="str">
            <v>ERMI/SIRMI</v>
          </cell>
          <cell r="J1614" t="str">
            <v>ERMI / SIRMI GROUP</v>
          </cell>
          <cell r="K1614" t="str">
            <v>CORPORATE</v>
          </cell>
          <cell r="L1614" t="str">
            <v>CORPORATE</v>
          </cell>
        </row>
        <row r="1615">
          <cell r="A1615" t="str">
            <v>P63</v>
          </cell>
          <cell r="B1615" t="str">
            <v>P63-10-A-AL-4GO-050</v>
          </cell>
          <cell r="C1615">
            <v>955</v>
          </cell>
          <cell r="D1615">
            <v>7092</v>
          </cell>
          <cell r="F1615" t="str">
            <v>Timberlands</v>
          </cell>
          <cell r="G1615" t="str">
            <v>BU-907</v>
          </cell>
          <cell r="H1615" t="str">
            <v>ERMI / SIRMI</v>
          </cell>
          <cell r="I1615" t="str">
            <v>ERMI/SIRMI</v>
          </cell>
          <cell r="J1615" t="str">
            <v>ERMI / SIRMI GROUP</v>
          </cell>
          <cell r="K1615" t="str">
            <v>CORPORATE</v>
          </cell>
          <cell r="L1615" t="str">
            <v>CORPORATE</v>
          </cell>
        </row>
        <row r="1616">
          <cell r="A1616" t="str">
            <v>P57</v>
          </cell>
          <cell r="B1616" t="str">
            <v>P57-10-A-NC-4GO-050</v>
          </cell>
          <cell r="C1616">
            <v>949</v>
          </cell>
          <cell r="D1616">
            <v>7093</v>
          </cell>
          <cell r="F1616" t="str">
            <v>Sampson County</v>
          </cell>
          <cell r="G1616" t="str">
            <v>BU-907</v>
          </cell>
          <cell r="H1616" t="str">
            <v>ERMI / SIRMI</v>
          </cell>
          <cell r="I1616" t="str">
            <v>ERMI/SIRMI</v>
          </cell>
          <cell r="J1616" t="str">
            <v>ERMI / SIRMI GROUP</v>
          </cell>
          <cell r="K1616" t="str">
            <v>CORPORATE</v>
          </cell>
          <cell r="L1616" t="str">
            <v>CORPORATE</v>
          </cell>
        </row>
        <row r="1617">
          <cell r="A1617" t="str">
            <v>P28</v>
          </cell>
          <cell r="B1617" t="str">
            <v>P28-10-A-NC-4GO-050</v>
          </cell>
          <cell r="C1617">
            <v>920</v>
          </cell>
          <cell r="D1617">
            <v>7094</v>
          </cell>
          <cell r="F1617" t="str">
            <v>Holly Springs</v>
          </cell>
          <cell r="G1617" t="str">
            <v>BU-907</v>
          </cell>
          <cell r="H1617" t="str">
            <v>ERMI / SIRMI</v>
          </cell>
          <cell r="I1617" t="str">
            <v>ERMI/SIRMI</v>
          </cell>
          <cell r="J1617" t="str">
            <v>ERMI / SIRMI GROUP</v>
          </cell>
          <cell r="K1617" t="str">
            <v>CORPORATE</v>
          </cell>
          <cell r="L1617" t="str">
            <v>CORPORATE</v>
          </cell>
        </row>
        <row r="1618">
          <cell r="A1618" t="str">
            <v>P33</v>
          </cell>
          <cell r="B1618" t="str">
            <v>P33-10-A-FL-4GO-050</v>
          </cell>
          <cell r="C1618">
            <v>925</v>
          </cell>
          <cell r="D1618">
            <v>7095</v>
          </cell>
          <cell r="F1618" t="str">
            <v>Jones Road</v>
          </cell>
          <cell r="G1618" t="str">
            <v>BU-907</v>
          </cell>
          <cell r="H1618" t="str">
            <v>ERMI / SIRMI</v>
          </cell>
          <cell r="I1618" t="str">
            <v>ERMI/SIRMI</v>
          </cell>
          <cell r="J1618" t="str">
            <v>ERMI / SIRMI GROUP</v>
          </cell>
          <cell r="K1618" t="str">
            <v>CORPORATE</v>
          </cell>
          <cell r="L1618" t="str">
            <v>CORPORATE</v>
          </cell>
        </row>
        <row r="1619">
          <cell r="A1619" t="str">
            <v>P46</v>
          </cell>
          <cell r="B1619" t="str">
            <v>P46-10-A-FL-4GO-050</v>
          </cell>
          <cell r="C1619">
            <v>938</v>
          </cell>
          <cell r="D1619">
            <v>7096</v>
          </cell>
          <cell r="F1619" t="str">
            <v>Nassau</v>
          </cell>
          <cell r="G1619" t="str">
            <v>BU-907</v>
          </cell>
          <cell r="H1619" t="str">
            <v>ERMI / SIRMI</v>
          </cell>
          <cell r="I1619" t="str">
            <v>ERMI/SIRMI</v>
          </cell>
          <cell r="J1619" t="str">
            <v>ERMI / SIRMI GROUP</v>
          </cell>
          <cell r="K1619" t="str">
            <v>CORPORATE</v>
          </cell>
          <cell r="L1619" t="str">
            <v>CORPORATE</v>
          </cell>
        </row>
        <row r="1620">
          <cell r="A1620" t="str">
            <v>P16</v>
          </cell>
          <cell r="B1620" t="str">
            <v>P16-10-A-FL-4GO-050</v>
          </cell>
          <cell r="C1620">
            <v>908</v>
          </cell>
          <cell r="D1620">
            <v>7097</v>
          </cell>
          <cell r="F1620" t="str">
            <v>Cone Road</v>
          </cell>
          <cell r="G1620" t="str">
            <v>BU-907</v>
          </cell>
          <cell r="H1620" t="str">
            <v>ERMI / SIRMI</v>
          </cell>
          <cell r="I1620" t="str">
            <v>ERMI/SIRMI</v>
          </cell>
          <cell r="J1620" t="str">
            <v>ERMI / SIRMI GROUP</v>
          </cell>
          <cell r="K1620" t="str">
            <v>CORPORATE</v>
          </cell>
          <cell r="L1620" t="str">
            <v>CORPORATE</v>
          </cell>
        </row>
        <row r="1621">
          <cell r="A1621" t="str">
            <v>P15</v>
          </cell>
          <cell r="B1621" t="str">
            <v>P15-10-A-LA-4GO-050</v>
          </cell>
          <cell r="C1621">
            <v>907</v>
          </cell>
          <cell r="D1621">
            <v>7098</v>
          </cell>
          <cell r="F1621" t="str">
            <v>Colonial</v>
          </cell>
          <cell r="G1621" t="str">
            <v>BU-907</v>
          </cell>
          <cell r="H1621" t="str">
            <v>ERMI / SIRMI</v>
          </cell>
          <cell r="I1621" t="str">
            <v>ERMI/SIRMI</v>
          </cell>
          <cell r="J1621" t="str">
            <v>ERMI / SIRMI GROUP</v>
          </cell>
          <cell r="K1621" t="str">
            <v>CORPORATE</v>
          </cell>
          <cell r="L1621" t="str">
            <v>CORPORATE</v>
          </cell>
        </row>
        <row r="1622">
          <cell r="A1622" t="str">
            <v>Q03</v>
          </cell>
          <cell r="B1622" t="str">
            <v>Q03-10-A-LA-4FO-050</v>
          </cell>
          <cell r="C1622">
            <v>1008</v>
          </cell>
          <cell r="D1622">
            <v>7099</v>
          </cell>
          <cell r="F1622" t="str">
            <v>Area 90 Landfill</v>
          </cell>
          <cell r="G1622" t="str">
            <v>BU-907</v>
          </cell>
          <cell r="H1622" t="str">
            <v>ERMI / SIRMI</v>
          </cell>
          <cell r="I1622" t="str">
            <v>ERMI/SIRMI</v>
          </cell>
          <cell r="J1622" t="str">
            <v>ERMI / SIRMI GROUP</v>
          </cell>
          <cell r="K1622" t="str">
            <v>CORPORATE</v>
          </cell>
          <cell r="L1622" t="str">
            <v>CORPORATE</v>
          </cell>
        </row>
        <row r="1623">
          <cell r="A1623" t="str">
            <v>Q12</v>
          </cell>
          <cell r="B1623" t="str">
            <v>Q12-10-A-LA-4FO-050</v>
          </cell>
          <cell r="C1623">
            <v>1017</v>
          </cell>
          <cell r="D1623">
            <v>7100</v>
          </cell>
          <cell r="F1623" t="str">
            <v>Crescent Acres Landfill</v>
          </cell>
          <cell r="G1623" t="str">
            <v>BU-907</v>
          </cell>
          <cell r="H1623" t="str">
            <v>ERMI / SIRMI</v>
          </cell>
          <cell r="I1623" t="str">
            <v>ERMI/SIRMI</v>
          </cell>
          <cell r="J1623" t="str">
            <v>ERMI / SIRMI GROUP</v>
          </cell>
          <cell r="K1623" t="str">
            <v>CORPORATE</v>
          </cell>
          <cell r="L1623" t="str">
            <v>CORPORATE</v>
          </cell>
        </row>
        <row r="1624">
          <cell r="A1624" t="str">
            <v>P39</v>
          </cell>
          <cell r="B1624" t="str">
            <v>P39-10-A-MS-4GO-050</v>
          </cell>
          <cell r="C1624">
            <v>931</v>
          </cell>
          <cell r="D1624">
            <v>7101</v>
          </cell>
          <cell r="F1624" t="str">
            <v>Little Dixie</v>
          </cell>
          <cell r="G1624" t="str">
            <v>BU-907</v>
          </cell>
          <cell r="H1624" t="str">
            <v>ERMI / SIRMI</v>
          </cell>
          <cell r="I1624" t="str">
            <v>ERMI/SIRMI</v>
          </cell>
          <cell r="J1624" t="str">
            <v>ERMI / SIRMI GROUP</v>
          </cell>
          <cell r="K1624" t="str">
            <v>CORPORATE</v>
          </cell>
          <cell r="L1624" t="str">
            <v>CORPORATE</v>
          </cell>
        </row>
        <row r="1625">
          <cell r="A1625" t="str">
            <v>P13</v>
          </cell>
          <cell r="B1625" t="str">
            <v>P13-10-A-TN-4GO-050</v>
          </cell>
          <cell r="C1625">
            <v>905</v>
          </cell>
          <cell r="D1625">
            <v>7102</v>
          </cell>
          <cell r="F1625" t="str">
            <v>Carter Valley (Trash Landfill)</v>
          </cell>
          <cell r="G1625" t="str">
            <v>BU-907</v>
          </cell>
          <cell r="H1625" t="str">
            <v>ERMI / SIRMI</v>
          </cell>
          <cell r="I1625" t="str">
            <v>ERMI/SIRMI</v>
          </cell>
          <cell r="J1625" t="str">
            <v>ERMI / SIRMI GROUP</v>
          </cell>
          <cell r="K1625" t="str">
            <v>CORPORATE</v>
          </cell>
          <cell r="L1625" t="str">
            <v>CORPORATE</v>
          </cell>
        </row>
        <row r="1626">
          <cell r="A1626" t="str">
            <v>P32</v>
          </cell>
          <cell r="B1626" t="str">
            <v>P32-10-A-LA-4GO-050</v>
          </cell>
          <cell r="C1626">
            <v>924</v>
          </cell>
          <cell r="D1626">
            <v>7103</v>
          </cell>
          <cell r="F1626" t="str">
            <v>Jefferson Davis</v>
          </cell>
          <cell r="G1626" t="str">
            <v>BU-907</v>
          </cell>
          <cell r="H1626" t="str">
            <v>ERMI / SIRMI</v>
          </cell>
          <cell r="I1626" t="str">
            <v>ERMI/SIRMI</v>
          </cell>
          <cell r="J1626" t="str">
            <v>ERMI / SIRMI GROUP</v>
          </cell>
          <cell r="K1626" t="str">
            <v>CORPORATE</v>
          </cell>
          <cell r="L1626" t="str">
            <v>CORPORATE</v>
          </cell>
        </row>
        <row r="1627">
          <cell r="A1627" t="str">
            <v>P48</v>
          </cell>
          <cell r="B1627" t="str">
            <v>P48-10-A-TN-4GO-050</v>
          </cell>
          <cell r="C1627">
            <v>940</v>
          </cell>
          <cell r="D1627">
            <v>7104</v>
          </cell>
          <cell r="F1627" t="str">
            <v>North Shelby</v>
          </cell>
          <cell r="G1627" t="str">
            <v>BU-907</v>
          </cell>
          <cell r="H1627" t="str">
            <v>ERMI / SIRMI</v>
          </cell>
          <cell r="I1627" t="str">
            <v>ERMI/SIRMI</v>
          </cell>
          <cell r="J1627" t="str">
            <v>ERMI / SIRMI GROUP</v>
          </cell>
          <cell r="K1627" t="str">
            <v>CORPORATE</v>
          </cell>
          <cell r="L1627" t="str">
            <v>CORPORATE</v>
          </cell>
        </row>
        <row r="1628">
          <cell r="A1628" t="str">
            <v>P29</v>
          </cell>
          <cell r="B1628" t="str">
            <v>P29-10-A-TN-4GO-050</v>
          </cell>
          <cell r="C1628">
            <v>921</v>
          </cell>
          <cell r="D1628">
            <v>7105</v>
          </cell>
          <cell r="F1628" t="str">
            <v>Holmes Road (South Shelby)</v>
          </cell>
          <cell r="G1628" t="str">
            <v>BU-907</v>
          </cell>
          <cell r="H1628" t="str">
            <v>ERMI / SIRMI</v>
          </cell>
          <cell r="I1628" t="str">
            <v>ERMI/SIRMI</v>
          </cell>
          <cell r="J1628" t="str">
            <v>ERMI / SIRMI GROUP</v>
          </cell>
          <cell r="K1628" t="str">
            <v>CORPORATE</v>
          </cell>
          <cell r="L1628" t="str">
            <v>CORPORATE</v>
          </cell>
        </row>
        <row r="1629">
          <cell r="A1629" t="str">
            <v>P43</v>
          </cell>
          <cell r="B1629" t="str">
            <v>P43-10-A-TN-4GO-050</v>
          </cell>
          <cell r="C1629">
            <v>935</v>
          </cell>
          <cell r="D1629">
            <v>7106</v>
          </cell>
          <cell r="F1629" t="str">
            <v>Middlepoint (Jefferson Pike)</v>
          </cell>
          <cell r="G1629" t="str">
            <v>BU-907</v>
          </cell>
          <cell r="H1629" t="str">
            <v>ERMI / SIRMI</v>
          </cell>
          <cell r="I1629" t="str">
            <v>ERMI/SIRMI</v>
          </cell>
          <cell r="J1629" t="str">
            <v>ERMI / SIRMI GROUP</v>
          </cell>
          <cell r="K1629" t="str">
            <v>CORPORATE</v>
          </cell>
          <cell r="L1629" t="str">
            <v>CORPORATE</v>
          </cell>
        </row>
        <row r="1630">
          <cell r="A1630" t="str">
            <v>P60</v>
          </cell>
          <cell r="B1630" t="str">
            <v>P60-10-A-TX-4GO-050</v>
          </cell>
          <cell r="C1630">
            <v>952</v>
          </cell>
          <cell r="D1630">
            <v>7107</v>
          </cell>
          <cell r="F1630" t="str">
            <v>Sunset Farms (Austin)</v>
          </cell>
          <cell r="G1630" t="str">
            <v>BU-907</v>
          </cell>
          <cell r="H1630" t="str">
            <v>ERMI / SIRMI</v>
          </cell>
          <cell r="I1630" t="str">
            <v>ERMI/SIRMI</v>
          </cell>
          <cell r="J1630" t="str">
            <v>ERMI / SIRMI GROUP</v>
          </cell>
          <cell r="K1630" t="str">
            <v>CORPORATE</v>
          </cell>
          <cell r="L1630" t="str">
            <v>CORPORATE</v>
          </cell>
        </row>
        <row r="1631">
          <cell r="A1631" t="str">
            <v>P58</v>
          </cell>
          <cell r="B1631" t="str">
            <v>P58-10-A-TX-4GO-050</v>
          </cell>
          <cell r="C1631">
            <v>950</v>
          </cell>
          <cell r="D1631">
            <v>7108</v>
          </cell>
          <cell r="F1631" t="str">
            <v>Sinton</v>
          </cell>
          <cell r="G1631" t="str">
            <v>BU-907</v>
          </cell>
          <cell r="H1631" t="str">
            <v>ERMI / SIRMI</v>
          </cell>
          <cell r="I1631" t="str">
            <v>ERMI/SIRMI</v>
          </cell>
          <cell r="J1631" t="str">
            <v>ERMI / SIRMI GROUP</v>
          </cell>
          <cell r="K1631" t="str">
            <v>CORPORATE</v>
          </cell>
          <cell r="L1631" t="str">
            <v>CORPORATE</v>
          </cell>
        </row>
        <row r="1632">
          <cell r="A1632" t="str">
            <v>P38</v>
          </cell>
          <cell r="B1632" t="str">
            <v>P38-10-A-TX-4GO-050</v>
          </cell>
          <cell r="C1632">
            <v>930</v>
          </cell>
          <cell r="D1632">
            <v>7109</v>
          </cell>
          <cell r="F1632" t="str">
            <v>Lewisville (SWOR)</v>
          </cell>
          <cell r="G1632" t="str">
            <v>BU-907</v>
          </cell>
          <cell r="H1632" t="str">
            <v>ERMI / SIRMI</v>
          </cell>
          <cell r="I1632" t="str">
            <v>ERMI/SIRMI</v>
          </cell>
          <cell r="J1632" t="str">
            <v>ERMI / SIRMI GROUP</v>
          </cell>
          <cell r="K1632" t="str">
            <v>CORPORATE</v>
          </cell>
          <cell r="L1632" t="str">
            <v>CORPORATE</v>
          </cell>
        </row>
        <row r="1633">
          <cell r="A1633" t="str">
            <v>P31</v>
          </cell>
          <cell r="B1633" t="str">
            <v>P31-10-A-TX-4GO-050</v>
          </cell>
          <cell r="C1633">
            <v>923</v>
          </cell>
          <cell r="D1633">
            <v>7110</v>
          </cell>
          <cell r="F1633" t="str">
            <v>Itasca</v>
          </cell>
          <cell r="G1633" t="str">
            <v>BU-907</v>
          </cell>
          <cell r="H1633" t="str">
            <v>ERMI / SIRMI</v>
          </cell>
          <cell r="I1633" t="str">
            <v>ERMI/SIRMI</v>
          </cell>
          <cell r="J1633" t="str">
            <v>ERMI / SIRMI GROUP</v>
          </cell>
          <cell r="K1633" t="str">
            <v>CORPORATE</v>
          </cell>
          <cell r="L1633" t="str">
            <v>CORPORATE</v>
          </cell>
        </row>
        <row r="1634">
          <cell r="A1634" t="str">
            <v>Q25</v>
          </cell>
          <cell r="B1634" t="str">
            <v>Q25-10-A-TX-4FO-050</v>
          </cell>
          <cell r="C1634">
            <v>1030</v>
          </cell>
          <cell r="D1634">
            <v>7111</v>
          </cell>
          <cell r="F1634" t="str">
            <v>Itasca    Landfill</v>
          </cell>
          <cell r="G1634" t="str">
            <v>BU-907</v>
          </cell>
          <cell r="H1634" t="str">
            <v>ERMI / SIRMI</v>
          </cell>
          <cell r="I1634" t="str">
            <v>ERMI/SIRMI</v>
          </cell>
          <cell r="J1634" t="str">
            <v>ERMI / SIRMI GROUP</v>
          </cell>
          <cell r="K1634" t="str">
            <v>CORPORATE</v>
          </cell>
          <cell r="L1634" t="str">
            <v>CORPORATE</v>
          </cell>
        </row>
        <row r="1635">
          <cell r="A1635" t="str">
            <v>P23</v>
          </cell>
          <cell r="B1635" t="str">
            <v>P23-10-A-TX-4GO-050</v>
          </cell>
          <cell r="C1635">
            <v>915</v>
          </cell>
          <cell r="D1635">
            <v>7112</v>
          </cell>
          <cell r="F1635" t="str">
            <v>FM521 (Blueridge)</v>
          </cell>
          <cell r="G1635" t="str">
            <v>BU-907</v>
          </cell>
          <cell r="H1635" t="str">
            <v>ERMI / SIRMI</v>
          </cell>
          <cell r="I1635" t="str">
            <v>ERMI/SIRMI</v>
          </cell>
          <cell r="J1635" t="str">
            <v>ERMI / SIRMI GROUP</v>
          </cell>
          <cell r="K1635" t="str">
            <v>CORPORATE</v>
          </cell>
          <cell r="L1635" t="str">
            <v>CORPORATE</v>
          </cell>
        </row>
        <row r="1636">
          <cell r="A1636" t="str">
            <v>P42</v>
          </cell>
          <cell r="B1636" t="str">
            <v>P42-10-A-TX-4GO-050</v>
          </cell>
          <cell r="C1636">
            <v>934</v>
          </cell>
          <cell r="D1636">
            <v>7113</v>
          </cell>
          <cell r="F1636" t="str">
            <v>McCarty Road</v>
          </cell>
          <cell r="G1636" t="str">
            <v>BU-907</v>
          </cell>
          <cell r="H1636" t="str">
            <v>ERMI / SIRMI</v>
          </cell>
          <cell r="I1636" t="str">
            <v>ERMI/SIRMI</v>
          </cell>
          <cell r="J1636" t="str">
            <v>ERMI / SIRMI GROUP</v>
          </cell>
          <cell r="K1636" t="str">
            <v>CORPORATE</v>
          </cell>
          <cell r="L1636" t="str">
            <v>CORPORATE</v>
          </cell>
        </row>
        <row r="1637">
          <cell r="A1637" t="str">
            <v>P25</v>
          </cell>
          <cell r="B1637" t="str">
            <v>P25-10-A-TX-4GO-050</v>
          </cell>
          <cell r="C1637">
            <v>917</v>
          </cell>
          <cell r="D1637">
            <v>7114</v>
          </cell>
          <cell r="F1637" t="str">
            <v>Galveston County</v>
          </cell>
          <cell r="G1637" t="str">
            <v>BU-907</v>
          </cell>
          <cell r="H1637" t="str">
            <v>ERMI / SIRMI</v>
          </cell>
          <cell r="I1637" t="str">
            <v>ERMI/SIRMI</v>
          </cell>
          <cell r="J1637" t="str">
            <v>ERMI / SIRMI GROUP</v>
          </cell>
          <cell r="K1637" t="str">
            <v>CORPORATE</v>
          </cell>
          <cell r="L1637" t="str">
            <v>CORPORATE</v>
          </cell>
        </row>
        <row r="1638">
          <cell r="A1638" t="str">
            <v>P26</v>
          </cell>
          <cell r="B1638" t="str">
            <v>P26-10-A-TX-4GO-050</v>
          </cell>
          <cell r="C1638">
            <v>918</v>
          </cell>
          <cell r="D1638">
            <v>7115</v>
          </cell>
          <cell r="F1638" t="str">
            <v>Gulf West</v>
          </cell>
          <cell r="G1638" t="str">
            <v>BU-907</v>
          </cell>
          <cell r="H1638" t="str">
            <v>ERMI / SIRMI</v>
          </cell>
          <cell r="I1638" t="str">
            <v>ERMI/SIRMI</v>
          </cell>
          <cell r="J1638" t="str">
            <v>ERMI / SIRMI GROUP</v>
          </cell>
          <cell r="K1638" t="str">
            <v>CORPORATE</v>
          </cell>
          <cell r="L1638" t="str">
            <v>CORPORATE</v>
          </cell>
        </row>
        <row r="1639">
          <cell r="A1639" t="str">
            <v>P66</v>
          </cell>
          <cell r="B1639" t="str">
            <v>P66-10-A-TX-4GO-050</v>
          </cell>
          <cell r="C1639">
            <v>958</v>
          </cell>
          <cell r="D1639">
            <v>7116</v>
          </cell>
          <cell r="F1639" t="str">
            <v>Whispering Pines</v>
          </cell>
          <cell r="G1639" t="str">
            <v>BU-907</v>
          </cell>
          <cell r="H1639" t="str">
            <v>ERMI / SIRMI</v>
          </cell>
          <cell r="I1639" t="str">
            <v>ERMI/SIRMI</v>
          </cell>
          <cell r="J1639" t="str">
            <v>ERMI / SIRMI GROUP</v>
          </cell>
          <cell r="K1639" t="str">
            <v>CORPORATE</v>
          </cell>
          <cell r="L1639" t="str">
            <v>CORPORATE</v>
          </cell>
        </row>
        <row r="1640">
          <cell r="A1640" t="str">
            <v>P40</v>
          </cell>
          <cell r="B1640" t="str">
            <v>P40-10-A-AR-4GO-050</v>
          </cell>
          <cell r="C1640">
            <v>932</v>
          </cell>
          <cell r="D1640">
            <v>7117</v>
          </cell>
          <cell r="F1640" t="str">
            <v>Little Rock</v>
          </cell>
          <cell r="G1640" t="str">
            <v>BU-907</v>
          </cell>
          <cell r="H1640" t="str">
            <v>ERMI / SIRMI</v>
          </cell>
          <cell r="I1640" t="str">
            <v>ERMI/SIRMI</v>
          </cell>
          <cell r="J1640" t="str">
            <v>ERMI / SIRMI GROUP</v>
          </cell>
          <cell r="K1640" t="str">
            <v>CORPORATE</v>
          </cell>
          <cell r="L1640" t="str">
            <v>CORPORATE</v>
          </cell>
        </row>
        <row r="1641">
          <cell r="A1641" t="str">
            <v>P11</v>
          </cell>
          <cell r="B1641" t="str">
            <v>P11-10-A-OK-4GO-050</v>
          </cell>
          <cell r="C1641">
            <v>903</v>
          </cell>
          <cell r="D1641">
            <v>7118</v>
          </cell>
          <cell r="F1641" t="str">
            <v>Canadian Valley (Shawnee)</v>
          </cell>
          <cell r="G1641" t="str">
            <v>BU-907</v>
          </cell>
          <cell r="H1641" t="str">
            <v>ERMI / SIRMI</v>
          </cell>
          <cell r="I1641" t="str">
            <v>ERMI/SIRMI</v>
          </cell>
          <cell r="J1641" t="str">
            <v>ERMI / SIRMI GROUP</v>
          </cell>
          <cell r="K1641" t="str">
            <v>CORPORATE</v>
          </cell>
          <cell r="L1641" t="str">
            <v>CORPORATE</v>
          </cell>
        </row>
        <row r="1642">
          <cell r="A1642" t="str">
            <v>P62</v>
          </cell>
          <cell r="B1642" t="str">
            <v>P62-10-A-TX-4GO-050</v>
          </cell>
          <cell r="C1642">
            <v>954</v>
          </cell>
          <cell r="D1642">
            <v>7119</v>
          </cell>
          <cell r="F1642" t="str">
            <v>Tessman Road</v>
          </cell>
          <cell r="G1642" t="str">
            <v>BU-907</v>
          </cell>
          <cell r="H1642" t="str">
            <v>ERMI / SIRMI</v>
          </cell>
          <cell r="I1642" t="str">
            <v>ERMI/SIRMI</v>
          </cell>
          <cell r="J1642" t="str">
            <v>ERMI / SIRMI GROUP</v>
          </cell>
          <cell r="K1642" t="str">
            <v>CORPORATE</v>
          </cell>
          <cell r="L1642" t="str">
            <v>CORPORATE</v>
          </cell>
        </row>
        <row r="1643">
          <cell r="A1643" t="str">
            <v>P04</v>
          </cell>
          <cell r="B1643" t="str">
            <v>P04-10-A-TX-4GO-050</v>
          </cell>
          <cell r="C1643">
            <v>896</v>
          </cell>
          <cell r="D1643">
            <v>7120</v>
          </cell>
          <cell r="F1643" t="str">
            <v>Beaumont (Golden Triangle)</v>
          </cell>
          <cell r="G1643" t="str">
            <v>BU-907</v>
          </cell>
          <cell r="H1643" t="str">
            <v>ERMI / SIRMI</v>
          </cell>
          <cell r="I1643" t="str">
            <v>ERMI/SIRMI</v>
          </cell>
          <cell r="J1643" t="str">
            <v>ERMI / SIRMI GROUP</v>
          </cell>
          <cell r="K1643" t="str">
            <v>CORPORATE</v>
          </cell>
          <cell r="L1643" t="str">
            <v>CORPORATE</v>
          </cell>
        </row>
        <row r="1644">
          <cell r="A1644" t="str">
            <v>P02</v>
          </cell>
          <cell r="B1644" t="str">
            <v>P02-10-A-TX-4GO-050</v>
          </cell>
          <cell r="C1644">
            <v>894</v>
          </cell>
          <cell r="D1644">
            <v>7121</v>
          </cell>
          <cell r="F1644" t="str">
            <v>Amarillo</v>
          </cell>
          <cell r="G1644" t="str">
            <v>BU-907</v>
          </cell>
          <cell r="H1644" t="str">
            <v>ERMI / SIRMI</v>
          </cell>
          <cell r="I1644" t="str">
            <v>ERMI/SIRMI</v>
          </cell>
          <cell r="J1644" t="str">
            <v>ERMI / SIRMI GROUP</v>
          </cell>
          <cell r="K1644" t="str">
            <v>CORPORATE</v>
          </cell>
          <cell r="L1644" t="str">
            <v>CORPORATE</v>
          </cell>
        </row>
        <row r="1645">
          <cell r="A1645" t="str">
            <v>P18</v>
          </cell>
          <cell r="B1645" t="str">
            <v>P18-10-A-TX-4GO-050</v>
          </cell>
          <cell r="C1645">
            <v>910</v>
          </cell>
          <cell r="D1645">
            <v>7122</v>
          </cell>
          <cell r="F1645" t="str">
            <v>Donna (Rio Grande Valley)</v>
          </cell>
          <cell r="G1645" t="str">
            <v>BU-907</v>
          </cell>
          <cell r="H1645" t="str">
            <v>ERMI / SIRMI</v>
          </cell>
          <cell r="I1645" t="str">
            <v>ERMI/SIRMI</v>
          </cell>
          <cell r="J1645" t="str">
            <v>ERMI / SIRMI GROUP</v>
          </cell>
          <cell r="K1645" t="str">
            <v>CORPORATE</v>
          </cell>
          <cell r="L1645" t="str">
            <v>CORPORATE</v>
          </cell>
        </row>
        <row r="1646">
          <cell r="A1646" t="str">
            <v>P61</v>
          </cell>
          <cell r="B1646" t="str">
            <v>P61-10-A-CA-4GO-050</v>
          </cell>
          <cell r="C1646">
            <v>953</v>
          </cell>
          <cell r="D1646">
            <v>7123</v>
          </cell>
          <cell r="F1646" t="str">
            <v>Sunshine Canyon</v>
          </cell>
          <cell r="G1646" t="str">
            <v>BU-907</v>
          </cell>
          <cell r="H1646" t="str">
            <v>ERMI / SIRMI</v>
          </cell>
          <cell r="I1646" t="str">
            <v>ERMI/SIRMI</v>
          </cell>
          <cell r="J1646" t="str">
            <v>ERMI / SIRMI GROUP</v>
          </cell>
          <cell r="K1646" t="str">
            <v>CORPORATE</v>
          </cell>
          <cell r="L1646" t="str">
            <v>CORPORATE</v>
          </cell>
        </row>
        <row r="1647">
          <cell r="A1647" t="str">
            <v>P35</v>
          </cell>
          <cell r="B1647" t="str">
            <v>P35-10-A-AZ-4GO-050</v>
          </cell>
          <cell r="C1647">
            <v>927</v>
          </cell>
          <cell r="D1647">
            <v>7124</v>
          </cell>
          <cell r="F1647" t="str">
            <v>La Paz County</v>
          </cell>
          <cell r="G1647" t="str">
            <v>BU-907</v>
          </cell>
          <cell r="H1647" t="str">
            <v>ERMI / SIRMI</v>
          </cell>
          <cell r="I1647" t="str">
            <v>ERMI/SIRMI</v>
          </cell>
          <cell r="J1647" t="str">
            <v>ERMI / SIRMI GROUP</v>
          </cell>
          <cell r="K1647" t="str">
            <v>CORPORATE</v>
          </cell>
          <cell r="L1647" t="str">
            <v>CORPORATE</v>
          </cell>
        </row>
        <row r="1648">
          <cell r="A1648" t="str">
            <v>P56</v>
          </cell>
          <cell r="B1648" t="str">
            <v>P56-10-A-CO-4GO-050</v>
          </cell>
          <cell r="C1648">
            <v>948</v>
          </cell>
          <cell r="D1648">
            <v>7125</v>
          </cell>
          <cell r="F1648" t="str">
            <v>RPS Jeffco (Jeffco II)</v>
          </cell>
          <cell r="G1648" t="str">
            <v>BU-907</v>
          </cell>
          <cell r="H1648" t="str">
            <v>ERMI / SIRMI</v>
          </cell>
          <cell r="I1648" t="str">
            <v>ERMI/SIRMI</v>
          </cell>
          <cell r="J1648" t="str">
            <v>ERMI / SIRMI GROUP</v>
          </cell>
          <cell r="K1648" t="str">
            <v>CORPORATE</v>
          </cell>
          <cell r="L1648" t="str">
            <v>CORPORATE</v>
          </cell>
        </row>
        <row r="1649">
          <cell r="A1649" t="str">
            <v>P64</v>
          </cell>
          <cell r="B1649" t="str">
            <v>P64-10-A-CO-4GO-050</v>
          </cell>
          <cell r="C1649">
            <v>956</v>
          </cell>
          <cell r="D1649">
            <v>7126</v>
          </cell>
          <cell r="F1649" t="str">
            <v>Tower</v>
          </cell>
          <cell r="G1649" t="str">
            <v>BU-907</v>
          </cell>
          <cell r="H1649" t="str">
            <v>ERMI / SIRMI</v>
          </cell>
          <cell r="I1649" t="str">
            <v>ERMI/SIRMI</v>
          </cell>
          <cell r="J1649" t="str">
            <v>ERMI / SIRMI GROUP</v>
          </cell>
          <cell r="K1649" t="str">
            <v>CORPORATE</v>
          </cell>
          <cell r="L1649" t="str">
            <v>CORPORATE</v>
          </cell>
        </row>
        <row r="1650">
          <cell r="A1650" t="str">
            <v>P47</v>
          </cell>
          <cell r="B1650" t="str">
            <v>P47-10-A-CA-4GO-050</v>
          </cell>
          <cell r="C1650">
            <v>939</v>
          </cell>
          <cell r="D1650">
            <v>7127</v>
          </cell>
          <cell r="F1650" t="str">
            <v>Newby Island</v>
          </cell>
          <cell r="G1650" t="str">
            <v>BU-907</v>
          </cell>
          <cell r="H1650" t="str">
            <v>ERMI / SIRMI</v>
          </cell>
          <cell r="I1650" t="str">
            <v>ERMI/SIRMI</v>
          </cell>
          <cell r="J1650" t="str">
            <v>ERMI / SIRMI GROUP</v>
          </cell>
          <cell r="K1650" t="str">
            <v>CORPORATE</v>
          </cell>
          <cell r="L1650" t="str">
            <v>CORPORATE</v>
          </cell>
        </row>
        <row r="1651">
          <cell r="A1651" t="str">
            <v>Q09</v>
          </cell>
          <cell r="B1651" t="str">
            <v>Q09-10-A-CA-4FO-050</v>
          </cell>
          <cell r="C1651">
            <v>1014</v>
          </cell>
          <cell r="D1651">
            <v>7128</v>
          </cell>
          <cell r="F1651" t="str">
            <v>Chateau Fresno Landfill</v>
          </cell>
          <cell r="G1651" t="str">
            <v>BU-907</v>
          </cell>
          <cell r="H1651" t="str">
            <v>ERMI / SIRMI</v>
          </cell>
          <cell r="I1651" t="str">
            <v>ERMI/SIRMI</v>
          </cell>
          <cell r="J1651" t="str">
            <v>ERMI / SIRMI GROUP</v>
          </cell>
          <cell r="K1651" t="str">
            <v>CORPORATE</v>
          </cell>
          <cell r="L1651" t="str">
            <v>CORPORATE</v>
          </cell>
        </row>
        <row r="1652">
          <cell r="A1652" t="str">
            <v>P52</v>
          </cell>
          <cell r="B1652" t="str">
            <v>P52-10-A-MN-4GO-050</v>
          </cell>
          <cell r="C1652">
            <v>944</v>
          </cell>
          <cell r="D1652">
            <v>7129</v>
          </cell>
          <cell r="F1652" t="str">
            <v>Pine Bend</v>
          </cell>
          <cell r="G1652" t="str">
            <v>BU-907</v>
          </cell>
          <cell r="H1652" t="str">
            <v>ERMI / SIRMI</v>
          </cell>
          <cell r="I1652" t="str">
            <v>ERMI/SIRMI</v>
          </cell>
          <cell r="J1652" t="str">
            <v>ERMI / SIRMI GROUP</v>
          </cell>
          <cell r="K1652" t="str">
            <v>CORPORATE</v>
          </cell>
          <cell r="L1652" t="str">
            <v>CORPORATE</v>
          </cell>
        </row>
        <row r="1653">
          <cell r="A1653" t="str">
            <v>Q64</v>
          </cell>
          <cell r="B1653" t="str">
            <v>Q64-10-A-MN-4FO-050</v>
          </cell>
          <cell r="C1653">
            <v>1069</v>
          </cell>
          <cell r="D1653">
            <v>7130</v>
          </cell>
          <cell r="F1653" t="str">
            <v>Woodlake Landfill</v>
          </cell>
          <cell r="G1653" t="str">
            <v>BU-907</v>
          </cell>
          <cell r="H1653" t="str">
            <v>ERMI / SIRMI</v>
          </cell>
          <cell r="I1653" t="str">
            <v>ERMI/SIRMI</v>
          </cell>
          <cell r="J1653" t="str">
            <v>ERMI / SIRMI GROUP</v>
          </cell>
          <cell r="K1653" t="str">
            <v>CORPORATE</v>
          </cell>
          <cell r="L1653" t="str">
            <v>CORPORATE</v>
          </cell>
        </row>
        <row r="1654">
          <cell r="A1654" t="str">
            <v>P03</v>
          </cell>
          <cell r="B1654" t="str">
            <v>P03-10-A-MO-4GO-050</v>
          </cell>
          <cell r="C1654">
            <v>895</v>
          </cell>
          <cell r="D1654">
            <v>7131</v>
          </cell>
          <cell r="F1654" t="str">
            <v>Backridge</v>
          </cell>
          <cell r="G1654" t="str">
            <v>BU-907</v>
          </cell>
          <cell r="H1654" t="str">
            <v>ERMI / SIRMI</v>
          </cell>
          <cell r="I1654" t="str">
            <v>ERMI/SIRMI</v>
          </cell>
          <cell r="J1654" t="str">
            <v>ERMI / SIRMI GROUP</v>
          </cell>
          <cell r="K1654" t="str">
            <v>CORPORATE</v>
          </cell>
          <cell r="L1654" t="str">
            <v>CORPORATE</v>
          </cell>
        </row>
        <row r="1655">
          <cell r="A1655" t="str">
            <v>Q35</v>
          </cell>
          <cell r="B1655" t="str">
            <v>Q35-10-A-IL-4FO-050</v>
          </cell>
          <cell r="C1655">
            <v>1040</v>
          </cell>
          <cell r="D1655">
            <v>7132</v>
          </cell>
          <cell r="F1655" t="str">
            <v>Modern Landfill</v>
          </cell>
          <cell r="G1655" t="str">
            <v>BU-907</v>
          </cell>
          <cell r="H1655" t="str">
            <v>ERMI / SIRMI</v>
          </cell>
          <cell r="I1655" t="str">
            <v>ERMI/SIRMI</v>
          </cell>
          <cell r="J1655" t="str">
            <v>ERMI / SIRMI GROUP</v>
          </cell>
          <cell r="K1655" t="str">
            <v>CORPORATE</v>
          </cell>
          <cell r="L1655" t="str">
            <v>CORPORATE</v>
          </cell>
        </row>
        <row r="1656">
          <cell r="A1656" t="str">
            <v>Q34</v>
          </cell>
          <cell r="B1656" t="str">
            <v>Q34-10-A-MO-4FO-050</v>
          </cell>
          <cell r="C1656">
            <v>1039</v>
          </cell>
          <cell r="D1656">
            <v>7133</v>
          </cell>
          <cell r="F1656" t="str">
            <v>Missouri Pass Landfill</v>
          </cell>
          <cell r="G1656" t="str">
            <v>BU-907</v>
          </cell>
          <cell r="H1656" t="str">
            <v>ERMI / SIRMI</v>
          </cell>
          <cell r="I1656" t="str">
            <v>ERMI/SIRMI</v>
          </cell>
          <cell r="J1656" t="str">
            <v>ERMI / SIRMI GROUP</v>
          </cell>
          <cell r="K1656" t="str">
            <v>CORPORATE</v>
          </cell>
          <cell r="L1656" t="str">
            <v>CORPORATE</v>
          </cell>
        </row>
        <row r="1657">
          <cell r="A1657" t="str">
            <v>P36</v>
          </cell>
          <cell r="B1657" t="str">
            <v>P36-10-A-WI-4GO-050</v>
          </cell>
          <cell r="C1657">
            <v>928</v>
          </cell>
          <cell r="D1657">
            <v>7134</v>
          </cell>
          <cell r="F1657" t="str">
            <v>LAD (Rice Lake)</v>
          </cell>
          <cell r="G1657" t="str">
            <v>BU-907</v>
          </cell>
          <cell r="H1657" t="str">
            <v>ERMI / SIRMI</v>
          </cell>
          <cell r="I1657" t="str">
            <v>ERMI/SIRMI</v>
          </cell>
          <cell r="J1657" t="str">
            <v>ERMI / SIRMI GROUP</v>
          </cell>
          <cell r="K1657" t="str">
            <v>CORPORATE</v>
          </cell>
          <cell r="L1657" t="str">
            <v>CORPORATE</v>
          </cell>
        </row>
        <row r="1658">
          <cell r="A1658" t="str">
            <v>Q32</v>
          </cell>
          <cell r="B1658" t="str">
            <v>Q32-10-A-IL-4FO-050</v>
          </cell>
          <cell r="C1658">
            <v>1037</v>
          </cell>
          <cell r="D1658">
            <v>7135</v>
          </cell>
          <cell r="F1658" t="str">
            <v>Mallard Lake Landfill</v>
          </cell>
          <cell r="G1658" t="str">
            <v>BU-907</v>
          </cell>
          <cell r="H1658" t="str">
            <v>ERMI / SIRMI</v>
          </cell>
          <cell r="I1658" t="str">
            <v>ERMI/SIRMI</v>
          </cell>
          <cell r="J1658" t="str">
            <v>ERMI / SIRMI GROUP</v>
          </cell>
          <cell r="K1658" t="str">
            <v>CORPORATE</v>
          </cell>
          <cell r="L1658" t="str">
            <v>CORPORATE</v>
          </cell>
        </row>
        <row r="1659">
          <cell r="A1659" t="str">
            <v>P37</v>
          </cell>
          <cell r="B1659" t="str">
            <v>P37-10-A-IN-4GO-050</v>
          </cell>
          <cell r="C1659">
            <v>929</v>
          </cell>
          <cell r="D1659">
            <v>7136</v>
          </cell>
          <cell r="F1659" t="str">
            <v>Laubscher Meadows (Evansville)</v>
          </cell>
          <cell r="G1659" t="str">
            <v>BU-907</v>
          </cell>
          <cell r="H1659" t="str">
            <v>ERMI / SIRMI</v>
          </cell>
          <cell r="I1659" t="str">
            <v>ERMI/SIRMI</v>
          </cell>
          <cell r="J1659" t="str">
            <v>ERMI / SIRMI GROUP</v>
          </cell>
          <cell r="K1659" t="str">
            <v>CORPORATE</v>
          </cell>
          <cell r="L1659" t="str">
            <v>CORPORATE</v>
          </cell>
        </row>
        <row r="1660">
          <cell r="A1660" t="str">
            <v>P01</v>
          </cell>
          <cell r="B1660" t="str">
            <v>P01-10-A-TX-4GO-050</v>
          </cell>
          <cell r="C1660">
            <v>893</v>
          </cell>
          <cell r="D1660">
            <v>7137</v>
          </cell>
          <cell r="F1660" t="str">
            <v>Abilene</v>
          </cell>
          <cell r="G1660" t="str">
            <v>BU-907</v>
          </cell>
          <cell r="H1660" t="str">
            <v>ERMI / SIRMI</v>
          </cell>
          <cell r="I1660" t="str">
            <v>ERMI/SIRMI</v>
          </cell>
          <cell r="J1660" t="str">
            <v>ERMI / SIRMI GROUP</v>
          </cell>
          <cell r="K1660" t="str">
            <v>CORPORATE</v>
          </cell>
          <cell r="L1660" t="str">
            <v>CORPORATE</v>
          </cell>
        </row>
        <row r="1661">
          <cell r="A1661" t="str">
            <v>P54</v>
          </cell>
          <cell r="B1661" t="str">
            <v>P54-10-A-FL-4GO-050</v>
          </cell>
          <cell r="C1661">
            <v>946</v>
          </cell>
          <cell r="D1661">
            <v>7138</v>
          </cell>
          <cell r="F1661" t="str">
            <v>Polk County</v>
          </cell>
          <cell r="G1661" t="str">
            <v>BU-907</v>
          </cell>
          <cell r="H1661" t="str">
            <v>ERMI / SIRMI</v>
          </cell>
          <cell r="I1661" t="str">
            <v>ERMI/SIRMI</v>
          </cell>
          <cell r="J1661" t="str">
            <v>ERMI / SIRMI GROUP</v>
          </cell>
          <cell r="K1661" t="str">
            <v>CORPORATE</v>
          </cell>
          <cell r="L1661" t="str">
            <v>CORPORATE</v>
          </cell>
        </row>
        <row r="1662">
          <cell r="A1662" t="str">
            <v>P24</v>
          </cell>
          <cell r="B1662" t="str">
            <v>P24-10-A-CO-4GO-050</v>
          </cell>
          <cell r="C1662">
            <v>916</v>
          </cell>
          <cell r="D1662">
            <v>7139</v>
          </cell>
          <cell r="F1662" t="str">
            <v>Fountain Valley</v>
          </cell>
          <cell r="G1662" t="str">
            <v>BU-907</v>
          </cell>
          <cell r="H1662" t="str">
            <v>ERMI / SIRMI</v>
          </cell>
          <cell r="I1662" t="str">
            <v>ERMI/SIRMI</v>
          </cell>
          <cell r="J1662" t="str">
            <v>ERMI / SIRMI GROUP</v>
          </cell>
          <cell r="K1662" t="str">
            <v>CORPORATE</v>
          </cell>
          <cell r="L1662" t="str">
            <v>CORPORATE</v>
          </cell>
        </row>
        <row r="1663">
          <cell r="A1663" t="str">
            <v>P45</v>
          </cell>
          <cell r="B1663" t="str">
            <v>P45-10-A-AL-4GO-050</v>
          </cell>
          <cell r="C1663">
            <v>937</v>
          </cell>
          <cell r="D1663">
            <v>7140</v>
          </cell>
          <cell r="F1663" t="str">
            <v>Morris Farms</v>
          </cell>
          <cell r="G1663" t="str">
            <v>BU-907</v>
          </cell>
          <cell r="H1663" t="str">
            <v>ERMI / SIRMI</v>
          </cell>
          <cell r="I1663" t="str">
            <v>ERMI/SIRMI</v>
          </cell>
          <cell r="J1663" t="str">
            <v>ERMI / SIRMI GROUP</v>
          </cell>
          <cell r="K1663" t="str">
            <v>CORPORATE</v>
          </cell>
          <cell r="L1663" t="str">
            <v>CORPORATE</v>
          </cell>
        </row>
        <row r="1664">
          <cell r="A1664" t="str">
            <v>P05</v>
          </cell>
          <cell r="B1664" t="str">
            <v>P05-10-A-KY-4GO-050</v>
          </cell>
          <cell r="C1664">
            <v>897</v>
          </cell>
          <cell r="D1664">
            <v>7141</v>
          </cell>
          <cell r="F1664" t="str">
            <v>Benson Valley (Frankfurt)</v>
          </cell>
          <cell r="G1664" t="str">
            <v>BU-907</v>
          </cell>
          <cell r="H1664" t="str">
            <v>ERMI / SIRMI</v>
          </cell>
          <cell r="I1664" t="str">
            <v>ERMI/SIRMI</v>
          </cell>
          <cell r="J1664" t="str">
            <v>ERMI / SIRMI GROUP</v>
          </cell>
          <cell r="K1664" t="str">
            <v>CORPORATE</v>
          </cell>
          <cell r="L1664" t="str">
            <v>CORPORATE</v>
          </cell>
        </row>
        <row r="1665">
          <cell r="A1665" t="str">
            <v>P07</v>
          </cell>
          <cell r="B1665" t="str">
            <v>P07-10-A-MS-4GO-050</v>
          </cell>
          <cell r="C1665">
            <v>899</v>
          </cell>
          <cell r="D1665">
            <v>7142</v>
          </cell>
          <cell r="F1665" t="str">
            <v>Big River (Greenville)</v>
          </cell>
          <cell r="G1665" t="str">
            <v>BU-907</v>
          </cell>
          <cell r="H1665" t="str">
            <v>ERMI / SIRMI</v>
          </cell>
          <cell r="I1665" t="str">
            <v>ERMI/SIRMI</v>
          </cell>
          <cell r="J1665" t="str">
            <v>ERMI / SIRMI GROUP</v>
          </cell>
          <cell r="K1665" t="str">
            <v>CORPORATE</v>
          </cell>
          <cell r="L1665" t="str">
            <v>CORPORATE</v>
          </cell>
        </row>
        <row r="1666">
          <cell r="A1666" t="str">
            <v>P19</v>
          </cell>
          <cell r="B1666" t="str">
            <v>P19-10-A-OK-4GO-050</v>
          </cell>
          <cell r="C1666">
            <v>911</v>
          </cell>
          <cell r="D1666">
            <v>7143</v>
          </cell>
          <cell r="F1666" t="str">
            <v>Earth Tech (Red Bird, 51b)</v>
          </cell>
          <cell r="G1666" t="str">
            <v>BU-907</v>
          </cell>
          <cell r="H1666" t="str">
            <v>ERMI / SIRMI</v>
          </cell>
          <cell r="I1666" t="str">
            <v>ERMI/SIRMI</v>
          </cell>
          <cell r="J1666" t="str">
            <v>ERMI / SIRMI GROUP</v>
          </cell>
          <cell r="K1666" t="str">
            <v>CORPORATE</v>
          </cell>
          <cell r="L1666" t="str">
            <v>CORPORATE</v>
          </cell>
        </row>
        <row r="1667">
          <cell r="A1667" t="str">
            <v>P09</v>
          </cell>
          <cell r="B1667" t="str">
            <v>P09-10-A-OK-4GO-050</v>
          </cell>
          <cell r="C1667">
            <v>901</v>
          </cell>
          <cell r="D1667">
            <v>7144</v>
          </cell>
          <cell r="F1667" t="str">
            <v>Broken Arrow</v>
          </cell>
          <cell r="G1667" t="str">
            <v>BU-907</v>
          </cell>
          <cell r="H1667" t="str">
            <v>ERMI / SIRMI</v>
          </cell>
          <cell r="I1667" t="str">
            <v>ERMI/SIRMI</v>
          </cell>
          <cell r="J1667" t="str">
            <v>ERMI / SIRMI GROUP</v>
          </cell>
          <cell r="K1667" t="str">
            <v>CORPORATE</v>
          </cell>
          <cell r="L1667" t="str">
            <v>CORPORATE</v>
          </cell>
        </row>
        <row r="1668">
          <cell r="A1668" t="str">
            <v>HA0</v>
          </cell>
          <cell r="B1668" t="str">
            <v>HA0-10-A-AZ-4EO-050</v>
          </cell>
          <cell r="C1668">
            <v>645</v>
          </cell>
          <cell r="D1668">
            <v>7200</v>
          </cell>
          <cell r="F1668" t="str">
            <v>General Liability</v>
          </cell>
          <cell r="G1668" t="str">
            <v>BU-907</v>
          </cell>
          <cell r="H1668" t="str">
            <v>ERMI / SIRMI</v>
          </cell>
          <cell r="I1668" t="str">
            <v>ERMI/SIRMI</v>
          </cell>
          <cell r="J1668" t="str">
            <v>ERMI / SIRMI GROUP</v>
          </cell>
          <cell r="K1668" t="str">
            <v>CORPORATE</v>
          </cell>
          <cell r="L1668" t="str">
            <v>CORPORATE</v>
          </cell>
        </row>
        <row r="1669">
          <cell r="A1669" t="str">
            <v>HB0</v>
          </cell>
          <cell r="B1669" t="str">
            <v>HB0-10-A-AZ-4JO-050</v>
          </cell>
          <cell r="C1669">
            <v>650</v>
          </cell>
          <cell r="D1669">
            <v>7201</v>
          </cell>
          <cell r="F1669" t="str">
            <v>General Liability</v>
          </cell>
          <cell r="G1669" t="str">
            <v>BU-907</v>
          </cell>
          <cell r="H1669" t="str">
            <v>ERMI / SIRMI</v>
          </cell>
          <cell r="I1669" t="str">
            <v>ERMI/SIRMI</v>
          </cell>
          <cell r="J1669" t="str">
            <v>ERMI / SIRMI GROUP</v>
          </cell>
          <cell r="K1669" t="str">
            <v>CORPORATE</v>
          </cell>
          <cell r="L1669" t="str">
            <v>CORPORATE</v>
          </cell>
        </row>
        <row r="1670">
          <cell r="A1670" t="str">
            <v>PA1</v>
          </cell>
          <cell r="B1670" t="str">
            <v>PA1-10-A-AZ-68O-050</v>
          </cell>
          <cell r="C1670">
            <v>962</v>
          </cell>
          <cell r="D1670">
            <v>7202</v>
          </cell>
          <cell r="F1670" t="str">
            <v>Bridgeton OU2</v>
          </cell>
          <cell r="G1670" t="str">
            <v>BU-907</v>
          </cell>
          <cell r="H1670" t="str">
            <v>ERMI / SIRMI</v>
          </cell>
          <cell r="I1670" t="str">
            <v>ERMI/SIRMI</v>
          </cell>
          <cell r="J1670" t="str">
            <v>ERMI / SIRMI GROUP</v>
          </cell>
          <cell r="K1670" t="str">
            <v>CORPORATE</v>
          </cell>
          <cell r="L1670" t="str">
            <v>CORPORATE</v>
          </cell>
        </row>
        <row r="1671">
          <cell r="A1671" t="str">
            <v>PA2</v>
          </cell>
          <cell r="B1671" t="str">
            <v>PA2-10-A-AZ-68O-050</v>
          </cell>
          <cell r="C1671">
            <v>963</v>
          </cell>
          <cell r="D1671">
            <v>7203</v>
          </cell>
          <cell r="F1671" t="str">
            <v>Bridgeton OU1 West Lake</v>
          </cell>
          <cell r="G1671" t="str">
            <v>BU-907</v>
          </cell>
          <cell r="H1671" t="str">
            <v>ERMI / SIRMI</v>
          </cell>
          <cell r="I1671" t="str">
            <v>ERMI/SIRMI</v>
          </cell>
          <cell r="J1671" t="str">
            <v>ERMI / SIRMI GROUP</v>
          </cell>
          <cell r="K1671" t="str">
            <v>CORPORATE</v>
          </cell>
          <cell r="L1671" t="str">
            <v>CORPORATE</v>
          </cell>
        </row>
        <row r="1672">
          <cell r="A1672" t="str">
            <v>PA3</v>
          </cell>
          <cell r="B1672" t="str">
            <v>PA3-10-A-AZ-68O-050</v>
          </cell>
          <cell r="C1672">
            <v>964</v>
          </cell>
          <cell r="D1672">
            <v>7204</v>
          </cell>
          <cell r="F1672" t="str">
            <v>G &amp; H</v>
          </cell>
          <cell r="G1672" t="str">
            <v>BU-907</v>
          </cell>
          <cell r="H1672" t="str">
            <v>ERMI / SIRMI</v>
          </cell>
          <cell r="I1672" t="str">
            <v>ERMI/SIRMI</v>
          </cell>
          <cell r="J1672" t="str">
            <v>ERMI / SIRMI GROUP</v>
          </cell>
          <cell r="K1672" t="str">
            <v>CORPORATE</v>
          </cell>
          <cell r="L1672" t="str">
            <v>CORPORATE</v>
          </cell>
        </row>
        <row r="1673">
          <cell r="A1673" t="str">
            <v>PA4</v>
          </cell>
          <cell r="B1673" t="str">
            <v>PA4-10-A-AZ-68O-050</v>
          </cell>
          <cell r="C1673">
            <v>965</v>
          </cell>
          <cell r="D1673">
            <v>7205</v>
          </cell>
          <cell r="F1673" t="str">
            <v>Pfohl Brothers</v>
          </cell>
          <cell r="G1673" t="str">
            <v>BU-907</v>
          </cell>
          <cell r="H1673" t="str">
            <v>ERMI / SIRMI</v>
          </cell>
          <cell r="I1673" t="str">
            <v>ERMI/SIRMI</v>
          </cell>
          <cell r="J1673" t="str">
            <v>ERMI / SIRMI GROUP</v>
          </cell>
          <cell r="K1673" t="str">
            <v>CORPORATE</v>
          </cell>
          <cell r="L1673" t="str">
            <v>CORPORATE</v>
          </cell>
        </row>
        <row r="1674">
          <cell r="A1674" t="str">
            <v>PA5</v>
          </cell>
          <cell r="B1674" t="str">
            <v>PA5-10-A-AZ-68O-050</v>
          </cell>
          <cell r="C1674">
            <v>966</v>
          </cell>
          <cell r="D1674">
            <v>7206</v>
          </cell>
          <cell r="F1674" t="str">
            <v>Pfohl Brothers Toxic Torts</v>
          </cell>
          <cell r="G1674" t="str">
            <v>BU-907</v>
          </cell>
          <cell r="H1674" t="str">
            <v>ERMI / SIRMI</v>
          </cell>
          <cell r="I1674" t="str">
            <v>ERMI/SIRMI</v>
          </cell>
          <cell r="J1674" t="str">
            <v>ERMI / SIRMI GROUP</v>
          </cell>
          <cell r="K1674" t="str">
            <v>CORPORATE</v>
          </cell>
          <cell r="L1674" t="str">
            <v>CORPORATE</v>
          </cell>
        </row>
        <row r="1675">
          <cell r="A1675" t="str">
            <v>PA6</v>
          </cell>
          <cell r="B1675" t="str">
            <v>PA6-10-A-AZ-68O-050</v>
          </cell>
          <cell r="C1675">
            <v>967</v>
          </cell>
          <cell r="D1675">
            <v>7207</v>
          </cell>
          <cell r="F1675" t="str">
            <v>Miscellaneous/General Legal</v>
          </cell>
          <cell r="G1675" t="str">
            <v>BU-907</v>
          </cell>
          <cell r="H1675" t="str">
            <v>ERMI / SIRMI</v>
          </cell>
          <cell r="I1675" t="str">
            <v>ERMI/SIRMI</v>
          </cell>
          <cell r="J1675" t="str">
            <v>ERMI / SIRMI GROUP</v>
          </cell>
          <cell r="K1675" t="str">
            <v>CORPORATE</v>
          </cell>
          <cell r="L1675" t="str">
            <v>CORPORATE</v>
          </cell>
        </row>
        <row r="1676">
          <cell r="A1676" t="str">
            <v>QA0</v>
          </cell>
          <cell r="B1676" t="str">
            <v>QA0-10-A-AZ-4DO-050</v>
          </cell>
          <cell r="C1676">
            <v>1072</v>
          </cell>
          <cell r="D1676">
            <v>7208</v>
          </cell>
          <cell r="F1676" t="str">
            <v>29th &amp; Mead Site</v>
          </cell>
          <cell r="G1676" t="str">
            <v>BU-907</v>
          </cell>
          <cell r="H1676" t="str">
            <v>ERMI / SIRMI</v>
          </cell>
          <cell r="I1676" t="str">
            <v>ERMI/SIRMI</v>
          </cell>
          <cell r="J1676" t="str">
            <v>ERMI / SIRMI GROUP</v>
          </cell>
          <cell r="K1676" t="str">
            <v>CORPORATE</v>
          </cell>
          <cell r="L1676" t="str">
            <v>CORPORATE</v>
          </cell>
        </row>
        <row r="1677">
          <cell r="A1677" t="str">
            <v>QA1</v>
          </cell>
          <cell r="B1677" t="str">
            <v>QA1-10-A-AZ-4DO-050</v>
          </cell>
          <cell r="C1677">
            <v>1073</v>
          </cell>
          <cell r="D1677">
            <v>7209</v>
          </cell>
          <cell r="F1677" t="str">
            <v>68th &amp; Pulaski Hwy Site</v>
          </cell>
          <cell r="G1677" t="str">
            <v>BU-907</v>
          </cell>
          <cell r="H1677" t="str">
            <v>ERMI / SIRMI</v>
          </cell>
          <cell r="I1677" t="str">
            <v>ERMI/SIRMI</v>
          </cell>
          <cell r="J1677" t="str">
            <v>ERMI / SIRMI GROUP</v>
          </cell>
          <cell r="K1677" t="str">
            <v>CORPORATE</v>
          </cell>
          <cell r="L1677" t="str">
            <v>CORPORATE</v>
          </cell>
        </row>
        <row r="1678">
          <cell r="A1678" t="str">
            <v>QA2</v>
          </cell>
          <cell r="B1678" t="str">
            <v>QA2-10-A-AZ-4DO-050</v>
          </cell>
          <cell r="C1678">
            <v>1074</v>
          </cell>
          <cell r="D1678">
            <v>7210</v>
          </cell>
          <cell r="F1678" t="str">
            <v>Anne Arundel County Landfill</v>
          </cell>
          <cell r="G1678" t="str">
            <v>BU-907</v>
          </cell>
          <cell r="H1678" t="str">
            <v>ERMI / SIRMI</v>
          </cell>
          <cell r="I1678" t="str">
            <v>ERMI/SIRMI</v>
          </cell>
          <cell r="J1678" t="str">
            <v>ERMI / SIRMI GROUP</v>
          </cell>
          <cell r="K1678" t="str">
            <v>CORPORATE</v>
          </cell>
          <cell r="L1678" t="str">
            <v>CORPORATE</v>
          </cell>
        </row>
        <row r="1679">
          <cell r="A1679" t="str">
            <v>QA3</v>
          </cell>
          <cell r="B1679" t="str">
            <v>QA3-10-A-AZ-4DO-050</v>
          </cell>
          <cell r="C1679">
            <v>1075</v>
          </cell>
          <cell r="D1679">
            <v>7211</v>
          </cell>
          <cell r="F1679" t="str">
            <v>Anoka Municipal San. LF</v>
          </cell>
          <cell r="G1679" t="str">
            <v>BU-907</v>
          </cell>
          <cell r="H1679" t="str">
            <v>ERMI / SIRMI</v>
          </cell>
          <cell r="I1679" t="str">
            <v>ERMI/SIRMI</v>
          </cell>
          <cell r="J1679" t="str">
            <v>ERMI / SIRMI GROUP</v>
          </cell>
          <cell r="K1679" t="str">
            <v>CORPORATE</v>
          </cell>
          <cell r="L1679" t="str">
            <v>CORPORATE</v>
          </cell>
        </row>
        <row r="1680">
          <cell r="A1680" t="str">
            <v>QA4</v>
          </cell>
          <cell r="B1680" t="str">
            <v>QA4-10-A-AZ-4DO-050</v>
          </cell>
          <cell r="C1680">
            <v>1076</v>
          </cell>
          <cell r="D1680">
            <v>7212</v>
          </cell>
          <cell r="F1680" t="str">
            <v>Aqua Tech Environmental</v>
          </cell>
          <cell r="G1680" t="str">
            <v>BU-907</v>
          </cell>
          <cell r="H1680" t="str">
            <v>ERMI / SIRMI</v>
          </cell>
          <cell r="I1680" t="str">
            <v>ERMI/SIRMI</v>
          </cell>
          <cell r="J1680" t="str">
            <v>ERMI / SIRMI GROUP</v>
          </cell>
          <cell r="K1680" t="str">
            <v>CORPORATE</v>
          </cell>
          <cell r="L1680" t="str">
            <v>CORPORATE</v>
          </cell>
        </row>
        <row r="1681">
          <cell r="A1681" t="str">
            <v>QA5</v>
          </cell>
          <cell r="B1681" t="str">
            <v>QA5-10-A-AZ-4DO-050</v>
          </cell>
          <cell r="C1681">
            <v>1077</v>
          </cell>
          <cell r="D1681">
            <v>7213</v>
          </cell>
          <cell r="F1681" t="str">
            <v>Auburn Road Landfill</v>
          </cell>
          <cell r="G1681" t="str">
            <v>BU-907</v>
          </cell>
          <cell r="H1681" t="str">
            <v>ERMI / SIRMI</v>
          </cell>
          <cell r="I1681" t="str">
            <v>ERMI/SIRMI</v>
          </cell>
          <cell r="J1681" t="str">
            <v>ERMI / SIRMI GROUP</v>
          </cell>
          <cell r="K1681" t="str">
            <v>CORPORATE</v>
          </cell>
          <cell r="L1681" t="str">
            <v>CORPORATE</v>
          </cell>
        </row>
        <row r="1682">
          <cell r="A1682" t="str">
            <v>QA6</v>
          </cell>
          <cell r="B1682" t="str">
            <v>QA6-10-A-AZ-4DO-050</v>
          </cell>
          <cell r="C1682">
            <v>1078</v>
          </cell>
          <cell r="D1682">
            <v>7214</v>
          </cell>
          <cell r="F1682" t="str">
            <v>Badgett Road Landfill, TN</v>
          </cell>
          <cell r="G1682" t="str">
            <v>BU-907</v>
          </cell>
          <cell r="H1682" t="str">
            <v>ERMI / SIRMI</v>
          </cell>
          <cell r="I1682" t="str">
            <v>ERMI/SIRMI</v>
          </cell>
          <cell r="J1682" t="str">
            <v>ERMI / SIRMI GROUP</v>
          </cell>
          <cell r="K1682" t="str">
            <v>CORPORATE</v>
          </cell>
          <cell r="L1682" t="str">
            <v>CORPORATE</v>
          </cell>
        </row>
        <row r="1683">
          <cell r="A1683" t="str">
            <v>QA7</v>
          </cell>
          <cell r="B1683" t="str">
            <v>QA7-10-A-AZ-4DO-050</v>
          </cell>
          <cell r="C1683">
            <v>1079</v>
          </cell>
          <cell r="D1683">
            <v>7215</v>
          </cell>
          <cell r="F1683" t="str">
            <v>Bailey's Dump, TX</v>
          </cell>
          <cell r="G1683" t="str">
            <v>BU-907</v>
          </cell>
          <cell r="H1683" t="str">
            <v>ERMI / SIRMI</v>
          </cell>
          <cell r="I1683" t="str">
            <v>ERMI/SIRMI</v>
          </cell>
          <cell r="J1683" t="str">
            <v>ERMI / SIRMI GROUP</v>
          </cell>
          <cell r="K1683" t="str">
            <v>CORPORATE</v>
          </cell>
          <cell r="L1683" t="str">
            <v>CORPORATE</v>
          </cell>
        </row>
        <row r="1684">
          <cell r="A1684" t="str">
            <v>QA9</v>
          </cell>
          <cell r="B1684" t="str">
            <v>QA9-10-A-AZ-4DO-050</v>
          </cell>
          <cell r="C1684">
            <v>1081</v>
          </cell>
          <cell r="D1684">
            <v>7216</v>
          </cell>
          <cell r="F1684" t="str">
            <v>Barceloneta Landfill, PR</v>
          </cell>
          <cell r="G1684" t="str">
            <v>BU-907</v>
          </cell>
          <cell r="H1684" t="str">
            <v>ERMI / SIRMI</v>
          </cell>
          <cell r="I1684" t="str">
            <v>ERMI/SIRMI</v>
          </cell>
          <cell r="J1684" t="str">
            <v>ERMI / SIRMI GROUP</v>
          </cell>
          <cell r="K1684" t="str">
            <v>CORPORATE</v>
          </cell>
          <cell r="L1684" t="str">
            <v>CORPORATE</v>
          </cell>
        </row>
        <row r="1685">
          <cell r="A1685" t="str">
            <v>QB0</v>
          </cell>
          <cell r="B1685" t="str">
            <v>QB0-10-A-AZ-4DO-050</v>
          </cell>
          <cell r="C1685">
            <v>1098</v>
          </cell>
          <cell r="D1685">
            <v>7217</v>
          </cell>
          <cell r="F1685" t="str">
            <v>Bartlet Tort, LA</v>
          </cell>
          <cell r="G1685" t="str">
            <v>BU-907</v>
          </cell>
          <cell r="H1685" t="str">
            <v>ERMI / SIRMI</v>
          </cell>
          <cell r="I1685" t="str">
            <v>ERMI/SIRMI</v>
          </cell>
          <cell r="J1685" t="str">
            <v>ERMI / SIRMI GROUP</v>
          </cell>
          <cell r="K1685" t="str">
            <v>CORPORATE</v>
          </cell>
          <cell r="L1685" t="str">
            <v>CORPORATE</v>
          </cell>
        </row>
        <row r="1686">
          <cell r="A1686" t="str">
            <v>QB1</v>
          </cell>
          <cell r="B1686" t="str">
            <v>QB1-10-A-AZ-4DO-050</v>
          </cell>
          <cell r="C1686">
            <v>1099</v>
          </cell>
          <cell r="D1686">
            <v>7218</v>
          </cell>
          <cell r="F1686" t="str">
            <v>Beede Waste Oil Site, MA</v>
          </cell>
          <cell r="G1686" t="str">
            <v>BU-907</v>
          </cell>
          <cell r="H1686" t="str">
            <v>ERMI / SIRMI</v>
          </cell>
          <cell r="I1686" t="str">
            <v>ERMI/SIRMI</v>
          </cell>
          <cell r="J1686" t="str">
            <v>ERMI / SIRMI GROUP</v>
          </cell>
          <cell r="K1686" t="str">
            <v>CORPORATE</v>
          </cell>
          <cell r="L1686" t="str">
            <v>CORPORATE</v>
          </cell>
        </row>
        <row r="1687">
          <cell r="A1687" t="str">
            <v>QB2</v>
          </cell>
          <cell r="B1687" t="str">
            <v>QB2-10-A-AZ-4DO-050</v>
          </cell>
          <cell r="C1687">
            <v>1100</v>
          </cell>
          <cell r="D1687">
            <v>7219</v>
          </cell>
          <cell r="F1687" t="str">
            <v>Belvidere, IL</v>
          </cell>
          <cell r="G1687" t="str">
            <v>BU-907</v>
          </cell>
          <cell r="H1687" t="str">
            <v>ERMI / SIRMI</v>
          </cell>
          <cell r="I1687" t="str">
            <v>ERMI/SIRMI</v>
          </cell>
          <cell r="J1687" t="str">
            <v>ERMI / SIRMI GROUP</v>
          </cell>
          <cell r="K1687" t="str">
            <v>CORPORATE</v>
          </cell>
          <cell r="L1687" t="str">
            <v>CORPORATE</v>
          </cell>
        </row>
        <row r="1688">
          <cell r="A1688" t="str">
            <v>QB3</v>
          </cell>
          <cell r="B1688" t="str">
            <v>QB3-10-A-AZ-4DO-050</v>
          </cell>
          <cell r="C1688">
            <v>1101</v>
          </cell>
          <cell r="D1688">
            <v>7220</v>
          </cell>
          <cell r="F1688" t="str">
            <v>Berks Landfill, PA</v>
          </cell>
          <cell r="G1688" t="str">
            <v>BU-907</v>
          </cell>
          <cell r="H1688" t="str">
            <v>ERMI / SIRMI</v>
          </cell>
          <cell r="I1688" t="str">
            <v>ERMI/SIRMI</v>
          </cell>
          <cell r="J1688" t="str">
            <v>ERMI / SIRMI GROUP</v>
          </cell>
          <cell r="K1688" t="str">
            <v>CORPORATE</v>
          </cell>
          <cell r="L1688" t="str">
            <v>CORPORATE</v>
          </cell>
        </row>
        <row r="1689">
          <cell r="A1689" t="str">
            <v>QB4</v>
          </cell>
          <cell r="B1689" t="str">
            <v>QB4-10-A-AZ-4DO-050</v>
          </cell>
          <cell r="C1689">
            <v>1102</v>
          </cell>
          <cell r="D1689">
            <v>7221</v>
          </cell>
          <cell r="F1689" t="str">
            <v>Bonus (MIG/DeWane)LF, IL</v>
          </cell>
          <cell r="G1689" t="str">
            <v>BU-907</v>
          </cell>
          <cell r="H1689" t="str">
            <v>ERMI / SIRMI</v>
          </cell>
          <cell r="I1689" t="str">
            <v>ERMI/SIRMI</v>
          </cell>
          <cell r="J1689" t="str">
            <v>ERMI / SIRMI GROUP</v>
          </cell>
          <cell r="K1689" t="str">
            <v>CORPORATE</v>
          </cell>
          <cell r="L1689" t="str">
            <v>CORPORATE</v>
          </cell>
        </row>
        <row r="1690">
          <cell r="A1690" t="str">
            <v>QB5</v>
          </cell>
          <cell r="B1690" t="str">
            <v>QB5-10-A-AZ-4DO-050</v>
          </cell>
          <cell r="C1690">
            <v>1103</v>
          </cell>
          <cell r="D1690">
            <v>7222</v>
          </cell>
          <cell r="F1690" t="str">
            <v>Brio, TX</v>
          </cell>
          <cell r="G1690" t="str">
            <v>BU-907</v>
          </cell>
          <cell r="H1690" t="str">
            <v>ERMI / SIRMI</v>
          </cell>
          <cell r="I1690" t="str">
            <v>ERMI/SIRMI</v>
          </cell>
          <cell r="J1690" t="str">
            <v>ERMI / SIRMI GROUP</v>
          </cell>
          <cell r="K1690" t="str">
            <v>CORPORATE</v>
          </cell>
          <cell r="L1690" t="str">
            <v>CORPORATE</v>
          </cell>
        </row>
        <row r="1691">
          <cell r="A1691" t="str">
            <v>QB6</v>
          </cell>
          <cell r="B1691" t="str">
            <v>QB6-10-A-AZ-4DO-050</v>
          </cell>
          <cell r="C1691">
            <v>1104</v>
          </cell>
          <cell r="D1691">
            <v>7223</v>
          </cell>
          <cell r="F1691" t="str">
            <v>Brockman LF, IL</v>
          </cell>
          <cell r="G1691" t="str">
            <v>BU-907</v>
          </cell>
          <cell r="H1691" t="str">
            <v>ERMI / SIRMI</v>
          </cell>
          <cell r="I1691" t="str">
            <v>ERMI/SIRMI</v>
          </cell>
          <cell r="J1691" t="str">
            <v>ERMI / SIRMI GROUP</v>
          </cell>
          <cell r="K1691" t="str">
            <v>CORPORATE</v>
          </cell>
          <cell r="L1691" t="str">
            <v>CORPORATE</v>
          </cell>
        </row>
        <row r="1692">
          <cell r="A1692" t="str">
            <v>QB7</v>
          </cell>
          <cell r="B1692" t="str">
            <v>QB7-10-A-AZ-4DO-050</v>
          </cell>
          <cell r="C1692">
            <v>1105</v>
          </cell>
          <cell r="D1692">
            <v>7224</v>
          </cell>
          <cell r="F1692" t="str">
            <v>Brockman LF State Cost Recovry</v>
          </cell>
          <cell r="G1692" t="str">
            <v>BU-907</v>
          </cell>
          <cell r="H1692" t="str">
            <v>ERMI / SIRMI</v>
          </cell>
          <cell r="I1692" t="str">
            <v>ERMI/SIRMI</v>
          </cell>
          <cell r="J1692" t="str">
            <v>ERMI / SIRMI GROUP</v>
          </cell>
          <cell r="K1692" t="str">
            <v>CORPORATE</v>
          </cell>
          <cell r="L1692" t="str">
            <v>CORPORATE</v>
          </cell>
        </row>
        <row r="1693">
          <cell r="A1693" t="str">
            <v>QB8</v>
          </cell>
          <cell r="B1693" t="str">
            <v>QB8-10-A-AZ-4DO-050</v>
          </cell>
          <cell r="C1693">
            <v>1106</v>
          </cell>
          <cell r="D1693">
            <v>7225</v>
          </cell>
          <cell r="F1693" t="str">
            <v>Bush Valley (Harris Dump)LF,PA</v>
          </cell>
          <cell r="G1693" t="str">
            <v>BU-907</v>
          </cell>
          <cell r="H1693" t="str">
            <v>ERMI / SIRMI</v>
          </cell>
          <cell r="I1693" t="str">
            <v>ERMI/SIRMI</v>
          </cell>
          <cell r="J1693" t="str">
            <v>ERMI / SIRMI GROUP</v>
          </cell>
          <cell r="K1693" t="str">
            <v>CORPORATE</v>
          </cell>
          <cell r="L1693" t="str">
            <v>CORPORATE</v>
          </cell>
        </row>
        <row r="1694">
          <cell r="A1694" t="str">
            <v>QB9</v>
          </cell>
          <cell r="B1694" t="str">
            <v>QB9-10-A-AZ-4DO-050</v>
          </cell>
          <cell r="C1694">
            <v>1107</v>
          </cell>
          <cell r="D1694">
            <v>7226</v>
          </cell>
          <cell r="F1694" t="str">
            <v>Butler Tunnel Site,PA</v>
          </cell>
          <cell r="G1694" t="str">
            <v>BU-907</v>
          </cell>
          <cell r="H1694" t="str">
            <v>ERMI / SIRMI</v>
          </cell>
          <cell r="I1694" t="str">
            <v>ERMI/SIRMI</v>
          </cell>
          <cell r="J1694" t="str">
            <v>ERMI / SIRMI GROUP</v>
          </cell>
          <cell r="K1694" t="str">
            <v>CORPORATE</v>
          </cell>
          <cell r="L1694" t="str">
            <v>CORPORATE</v>
          </cell>
        </row>
        <row r="1695">
          <cell r="A1695" t="str">
            <v>QC0</v>
          </cell>
          <cell r="B1695" t="str">
            <v>QC0-10-A-AZ-4DO-050</v>
          </cell>
          <cell r="C1695">
            <v>1108</v>
          </cell>
          <cell r="D1695">
            <v>7227</v>
          </cell>
          <cell r="F1695" t="str">
            <v>CALDWELL TRUCKING CO., NJ</v>
          </cell>
          <cell r="G1695" t="str">
            <v>BU-907</v>
          </cell>
          <cell r="H1695" t="str">
            <v>ERMI / SIRMI</v>
          </cell>
          <cell r="I1695" t="str">
            <v>ERMI/SIRMI</v>
          </cell>
          <cell r="J1695" t="str">
            <v>ERMI / SIRMI GROUP</v>
          </cell>
          <cell r="K1695" t="str">
            <v>CORPORATE</v>
          </cell>
          <cell r="L1695" t="str">
            <v>CORPORATE</v>
          </cell>
        </row>
        <row r="1696">
          <cell r="A1696" t="str">
            <v>QC1</v>
          </cell>
          <cell r="B1696" t="str">
            <v>QC1-10-A-AZ-4DO-050</v>
          </cell>
          <cell r="C1696">
            <v>1109</v>
          </cell>
          <cell r="D1696">
            <v>7228</v>
          </cell>
          <cell r="F1696" t="str">
            <v>Camp Perry LF, OH</v>
          </cell>
          <cell r="G1696" t="str">
            <v>BU-907</v>
          </cell>
          <cell r="H1696" t="str">
            <v>ERMI / SIRMI</v>
          </cell>
          <cell r="I1696" t="str">
            <v>ERMI/SIRMI</v>
          </cell>
          <cell r="J1696" t="str">
            <v>ERMI / SIRMI GROUP</v>
          </cell>
          <cell r="K1696" t="str">
            <v>CORPORATE</v>
          </cell>
          <cell r="L1696" t="str">
            <v>CORPORATE</v>
          </cell>
        </row>
        <row r="1697">
          <cell r="A1697" t="str">
            <v>QC2</v>
          </cell>
          <cell r="B1697" t="str">
            <v>QC2-10-A-AZ-4DO-050</v>
          </cell>
          <cell r="C1697">
            <v>1110</v>
          </cell>
          <cell r="D1697">
            <v>7229</v>
          </cell>
          <cell r="F1697" t="str">
            <v>Casmalia Disposal Site, CA</v>
          </cell>
          <cell r="G1697" t="str">
            <v>BU-907</v>
          </cell>
          <cell r="H1697" t="str">
            <v>ERMI / SIRMI</v>
          </cell>
          <cell r="I1697" t="str">
            <v>ERMI/SIRMI</v>
          </cell>
          <cell r="J1697" t="str">
            <v>ERMI / SIRMI GROUP</v>
          </cell>
          <cell r="K1697" t="str">
            <v>CORPORATE</v>
          </cell>
          <cell r="L1697" t="str">
            <v>CORPORATE</v>
          </cell>
        </row>
        <row r="1698">
          <cell r="A1698" t="str">
            <v>QC3</v>
          </cell>
          <cell r="B1698" t="str">
            <v>QC3-10-A-AZ-4DO-050</v>
          </cell>
          <cell r="C1698">
            <v>1111</v>
          </cell>
          <cell r="D1698">
            <v>7230</v>
          </cell>
          <cell r="F1698" t="str">
            <v>Chemical Control Site, NJ</v>
          </cell>
          <cell r="G1698" t="str">
            <v>BU-907</v>
          </cell>
          <cell r="H1698" t="str">
            <v>ERMI / SIRMI</v>
          </cell>
          <cell r="I1698" t="str">
            <v>ERMI/SIRMI</v>
          </cell>
          <cell r="J1698" t="str">
            <v>ERMI / SIRMI GROUP</v>
          </cell>
          <cell r="K1698" t="str">
            <v>CORPORATE</v>
          </cell>
          <cell r="L1698" t="str">
            <v>CORPORATE</v>
          </cell>
        </row>
        <row r="1699">
          <cell r="A1699" t="str">
            <v>QC4</v>
          </cell>
          <cell r="B1699" t="str">
            <v>QC4-10-A-AZ-4DO-050</v>
          </cell>
          <cell r="C1699">
            <v>1112</v>
          </cell>
          <cell r="D1699">
            <v>7231</v>
          </cell>
          <cell r="F1699" t="str">
            <v>CINNAMINSON, NJ</v>
          </cell>
          <cell r="G1699" t="str">
            <v>BU-907</v>
          </cell>
          <cell r="H1699" t="str">
            <v>ERMI / SIRMI</v>
          </cell>
          <cell r="I1699" t="str">
            <v>ERMI/SIRMI</v>
          </cell>
          <cell r="J1699" t="str">
            <v>ERMI / SIRMI GROUP</v>
          </cell>
          <cell r="K1699" t="str">
            <v>CORPORATE</v>
          </cell>
          <cell r="L1699" t="str">
            <v>CORPORATE</v>
          </cell>
        </row>
        <row r="1700">
          <cell r="A1700" t="str">
            <v>QC5</v>
          </cell>
          <cell r="B1700" t="str">
            <v>QC5-10-A-AZ-4DO-050</v>
          </cell>
          <cell r="C1700">
            <v>1113</v>
          </cell>
          <cell r="D1700">
            <v>7232</v>
          </cell>
          <cell r="F1700" t="str">
            <v>Cleve Reber, LA</v>
          </cell>
          <cell r="G1700" t="str">
            <v>BU-907</v>
          </cell>
          <cell r="H1700" t="str">
            <v>ERMI / SIRMI</v>
          </cell>
          <cell r="I1700" t="str">
            <v>ERMI/SIRMI</v>
          </cell>
          <cell r="J1700" t="str">
            <v>ERMI / SIRMI GROUP</v>
          </cell>
          <cell r="K1700" t="str">
            <v>CORPORATE</v>
          </cell>
          <cell r="L1700" t="str">
            <v>CORPORATE</v>
          </cell>
        </row>
        <row r="1701">
          <cell r="A1701" t="str">
            <v>QC6</v>
          </cell>
          <cell r="B1701" t="str">
            <v>QC6-10-A-AZ-4DO-050</v>
          </cell>
          <cell r="C1701">
            <v>1114</v>
          </cell>
          <cell r="D1701">
            <v>7233</v>
          </cell>
          <cell r="F1701" t="str">
            <v>Coakley Landfill, NH</v>
          </cell>
          <cell r="G1701" t="str">
            <v>BU-907</v>
          </cell>
          <cell r="H1701" t="str">
            <v>ERMI / SIRMI</v>
          </cell>
          <cell r="I1701" t="str">
            <v>ERMI/SIRMI</v>
          </cell>
          <cell r="J1701" t="str">
            <v>ERMI / SIRMI GROUP</v>
          </cell>
          <cell r="K1701" t="str">
            <v>CORPORATE</v>
          </cell>
          <cell r="L1701" t="str">
            <v>CORPORATE</v>
          </cell>
        </row>
        <row r="1702">
          <cell r="A1702" t="str">
            <v>QC7</v>
          </cell>
          <cell r="B1702" t="str">
            <v>QC7-10-A-AZ-4DO-050</v>
          </cell>
          <cell r="C1702">
            <v>1115</v>
          </cell>
          <cell r="D1702">
            <v>7234</v>
          </cell>
          <cell r="F1702" t="str">
            <v>Combe Fill North LF, NJ</v>
          </cell>
          <cell r="G1702" t="str">
            <v>BU-907</v>
          </cell>
          <cell r="H1702" t="str">
            <v>ERMI / SIRMI</v>
          </cell>
          <cell r="I1702" t="str">
            <v>ERMI/SIRMI</v>
          </cell>
          <cell r="J1702" t="str">
            <v>ERMI / SIRMI GROUP</v>
          </cell>
          <cell r="K1702" t="str">
            <v>CORPORATE</v>
          </cell>
          <cell r="L1702" t="str">
            <v>CORPORATE</v>
          </cell>
        </row>
        <row r="1703">
          <cell r="A1703" t="str">
            <v>QC8</v>
          </cell>
          <cell r="B1703" t="str">
            <v>QC8-10-A-AZ-4DO-050</v>
          </cell>
          <cell r="C1703">
            <v>1116</v>
          </cell>
          <cell r="D1703">
            <v>7235</v>
          </cell>
          <cell r="F1703" t="str">
            <v>COMBE FILL SOUTH LF, NJ</v>
          </cell>
          <cell r="G1703" t="str">
            <v>BU-907</v>
          </cell>
          <cell r="H1703" t="str">
            <v>ERMI / SIRMI</v>
          </cell>
          <cell r="I1703" t="str">
            <v>ERMI/SIRMI</v>
          </cell>
          <cell r="J1703" t="str">
            <v>ERMI / SIRMI GROUP</v>
          </cell>
          <cell r="K1703" t="str">
            <v>CORPORATE</v>
          </cell>
          <cell r="L1703" t="str">
            <v>CORPORATE</v>
          </cell>
        </row>
        <row r="1704">
          <cell r="A1704" t="str">
            <v>QC9</v>
          </cell>
          <cell r="B1704" t="str">
            <v>QC9-10-A-AZ-4DO-050</v>
          </cell>
          <cell r="C1704">
            <v>1117</v>
          </cell>
          <cell r="D1704">
            <v>7236</v>
          </cell>
          <cell r="F1704" t="str">
            <v>Combustion Inc. LA</v>
          </cell>
          <cell r="G1704" t="str">
            <v>BU-907</v>
          </cell>
          <cell r="H1704" t="str">
            <v>ERMI / SIRMI</v>
          </cell>
          <cell r="I1704" t="str">
            <v>ERMI/SIRMI</v>
          </cell>
          <cell r="J1704" t="str">
            <v>ERMI / SIRMI GROUP</v>
          </cell>
          <cell r="K1704" t="str">
            <v>CORPORATE</v>
          </cell>
          <cell r="L1704" t="str">
            <v>CORPORATE</v>
          </cell>
        </row>
        <row r="1705">
          <cell r="A1705" t="str">
            <v>QD0</v>
          </cell>
          <cell r="B1705" t="str">
            <v>QD0-10-A-AZ-4DO-050</v>
          </cell>
          <cell r="C1705">
            <v>1118</v>
          </cell>
          <cell r="D1705">
            <v>7237</v>
          </cell>
          <cell r="F1705" t="str">
            <v>Compass Industries LF, OK</v>
          </cell>
          <cell r="G1705" t="str">
            <v>BU-907</v>
          </cell>
          <cell r="H1705" t="str">
            <v>ERMI / SIRMI</v>
          </cell>
          <cell r="I1705" t="str">
            <v>ERMI/SIRMI</v>
          </cell>
          <cell r="J1705" t="str">
            <v>ERMI / SIRMI GROUP</v>
          </cell>
          <cell r="K1705" t="str">
            <v>CORPORATE</v>
          </cell>
          <cell r="L1705" t="str">
            <v>CORPORATE</v>
          </cell>
        </row>
        <row r="1706">
          <cell r="A1706" t="str">
            <v>QD1</v>
          </cell>
          <cell r="B1706" t="str">
            <v>QD1-10-A-AZ-4DO-050</v>
          </cell>
          <cell r="C1706">
            <v>1119</v>
          </cell>
          <cell r="D1706">
            <v>7238</v>
          </cell>
          <cell r="F1706" t="str">
            <v>Conservation Chemical, IN.</v>
          </cell>
          <cell r="G1706" t="str">
            <v>BU-907</v>
          </cell>
          <cell r="H1706" t="str">
            <v>ERMI / SIRMI</v>
          </cell>
          <cell r="I1706" t="str">
            <v>ERMI/SIRMI</v>
          </cell>
          <cell r="J1706" t="str">
            <v>ERMI / SIRMI GROUP</v>
          </cell>
          <cell r="K1706" t="str">
            <v>CORPORATE</v>
          </cell>
          <cell r="L1706" t="str">
            <v>CORPORATE</v>
          </cell>
        </row>
        <row r="1707">
          <cell r="A1707" t="str">
            <v>QD2</v>
          </cell>
          <cell r="B1707" t="str">
            <v>QD2-10-A-AZ-4DO-050</v>
          </cell>
          <cell r="C1707">
            <v>1120</v>
          </cell>
          <cell r="D1707">
            <v>7239</v>
          </cell>
          <cell r="F1707" t="str">
            <v>County Line LF, OH</v>
          </cell>
          <cell r="G1707" t="str">
            <v>BU-907</v>
          </cell>
          <cell r="H1707" t="str">
            <v>ERMI / SIRMI</v>
          </cell>
          <cell r="I1707" t="str">
            <v>ERMI/SIRMI</v>
          </cell>
          <cell r="J1707" t="str">
            <v>ERMI / SIRMI GROUP</v>
          </cell>
          <cell r="K1707" t="str">
            <v>CORPORATE</v>
          </cell>
          <cell r="L1707" t="str">
            <v>CORPORATE</v>
          </cell>
        </row>
        <row r="1708">
          <cell r="A1708" t="str">
            <v>QD3</v>
          </cell>
          <cell r="B1708" t="str">
            <v>QD3-10-A-AZ-4DO-050</v>
          </cell>
          <cell r="C1708">
            <v>1121</v>
          </cell>
          <cell r="D1708">
            <v>7240</v>
          </cell>
          <cell r="F1708" t="str">
            <v>Crescent Acres Tort,LA</v>
          </cell>
          <cell r="G1708" t="str">
            <v>BU-907</v>
          </cell>
          <cell r="H1708" t="str">
            <v>ERMI / SIRMI</v>
          </cell>
          <cell r="I1708" t="str">
            <v>ERMI/SIRMI</v>
          </cell>
          <cell r="J1708" t="str">
            <v>ERMI / SIRMI GROUP</v>
          </cell>
          <cell r="K1708" t="str">
            <v>CORPORATE</v>
          </cell>
          <cell r="L1708" t="str">
            <v>CORPORATE</v>
          </cell>
        </row>
        <row r="1709">
          <cell r="A1709" t="str">
            <v>QD4</v>
          </cell>
          <cell r="B1709" t="str">
            <v>QD4-10-A-AZ-4DO-050</v>
          </cell>
          <cell r="C1709">
            <v>1122</v>
          </cell>
          <cell r="D1709">
            <v>7241</v>
          </cell>
          <cell r="F1709" t="str">
            <v>Davis Liquid Landfill, RI</v>
          </cell>
          <cell r="G1709" t="str">
            <v>BU-907</v>
          </cell>
          <cell r="H1709" t="str">
            <v>ERMI / SIRMI</v>
          </cell>
          <cell r="I1709" t="str">
            <v>ERMI/SIRMI</v>
          </cell>
          <cell r="J1709" t="str">
            <v>ERMI / SIRMI GROUP</v>
          </cell>
          <cell r="K1709" t="str">
            <v>CORPORATE</v>
          </cell>
          <cell r="L1709" t="str">
            <v>CORPORATE</v>
          </cell>
        </row>
        <row r="1710">
          <cell r="A1710" t="str">
            <v>QD5</v>
          </cell>
          <cell r="B1710" t="str">
            <v>QD5-10-A-AZ-4DO-050</v>
          </cell>
          <cell r="C1710">
            <v>1123</v>
          </cell>
          <cell r="D1710">
            <v>7242</v>
          </cell>
          <cell r="F1710" t="str">
            <v>Doepke Holliday LF, MO</v>
          </cell>
          <cell r="G1710" t="str">
            <v>BU-907</v>
          </cell>
          <cell r="H1710" t="str">
            <v>ERMI / SIRMI</v>
          </cell>
          <cell r="I1710" t="str">
            <v>ERMI/SIRMI</v>
          </cell>
          <cell r="J1710" t="str">
            <v>ERMI / SIRMI GROUP</v>
          </cell>
          <cell r="K1710" t="str">
            <v>CORPORATE</v>
          </cell>
          <cell r="L1710" t="str">
            <v>CORPORATE</v>
          </cell>
        </row>
        <row r="1711">
          <cell r="A1711" t="str">
            <v>QD6</v>
          </cell>
          <cell r="B1711" t="str">
            <v>QD6-10-A-AZ-4DO-050</v>
          </cell>
          <cell r="C1711">
            <v>1124</v>
          </cell>
          <cell r="D1711">
            <v>7243</v>
          </cell>
          <cell r="F1711" t="str">
            <v>Double Eagle Refinery, OK</v>
          </cell>
          <cell r="G1711" t="str">
            <v>BU-907</v>
          </cell>
          <cell r="H1711" t="str">
            <v>ERMI / SIRMI</v>
          </cell>
          <cell r="I1711" t="str">
            <v>ERMI/SIRMI</v>
          </cell>
          <cell r="J1711" t="str">
            <v>ERMI / SIRMI GROUP</v>
          </cell>
          <cell r="K1711" t="str">
            <v>CORPORATE</v>
          </cell>
          <cell r="L1711" t="str">
            <v>CORPORATE</v>
          </cell>
        </row>
        <row r="1712">
          <cell r="A1712" t="str">
            <v>QD7</v>
          </cell>
          <cell r="B1712" t="str">
            <v>QD7-10-A-AZ-4DO-050</v>
          </cell>
          <cell r="C1712">
            <v>1125</v>
          </cell>
          <cell r="D1712">
            <v>7244</v>
          </cell>
          <cell r="F1712" t="str">
            <v>Dover Municipal LF, NH</v>
          </cell>
          <cell r="G1712" t="str">
            <v>BU-907</v>
          </cell>
          <cell r="H1712" t="str">
            <v>ERMI / SIRMI</v>
          </cell>
          <cell r="I1712" t="str">
            <v>ERMI/SIRMI</v>
          </cell>
          <cell r="J1712" t="str">
            <v>ERMI / SIRMI GROUP</v>
          </cell>
          <cell r="K1712" t="str">
            <v>CORPORATE</v>
          </cell>
          <cell r="L1712" t="str">
            <v>CORPORATE</v>
          </cell>
        </row>
        <row r="1713">
          <cell r="A1713" t="str">
            <v>QD8</v>
          </cell>
          <cell r="B1713" t="str">
            <v>QD8-10-A-AZ-4DO-050</v>
          </cell>
          <cell r="C1713">
            <v>1126</v>
          </cell>
          <cell r="D1713">
            <v>7245</v>
          </cell>
          <cell r="F1713" t="str">
            <v>DSI's Lee ST. Facility, MS</v>
          </cell>
          <cell r="G1713" t="str">
            <v>BU-907</v>
          </cell>
          <cell r="H1713" t="str">
            <v>ERMI / SIRMI</v>
          </cell>
          <cell r="I1713" t="str">
            <v>ERMI/SIRMI</v>
          </cell>
          <cell r="J1713" t="str">
            <v>ERMI / SIRMI GROUP</v>
          </cell>
          <cell r="K1713" t="str">
            <v>CORPORATE</v>
          </cell>
          <cell r="L1713" t="str">
            <v>CORPORATE</v>
          </cell>
        </row>
        <row r="1714">
          <cell r="A1714" t="str">
            <v>QD9</v>
          </cell>
          <cell r="B1714" t="str">
            <v>QD9-10-A-AZ-4DO-050</v>
          </cell>
          <cell r="C1714">
            <v>1127</v>
          </cell>
          <cell r="D1714">
            <v>7246</v>
          </cell>
          <cell r="F1714" t="str">
            <v>Dura LF, OH</v>
          </cell>
          <cell r="G1714" t="str">
            <v>BU-907</v>
          </cell>
          <cell r="H1714" t="str">
            <v>ERMI / SIRMI</v>
          </cell>
          <cell r="I1714" t="str">
            <v>ERMI/SIRMI</v>
          </cell>
          <cell r="J1714" t="str">
            <v>ERMI / SIRMI GROUP</v>
          </cell>
          <cell r="K1714" t="str">
            <v>CORPORATE</v>
          </cell>
          <cell r="L1714" t="str">
            <v>CORPORATE</v>
          </cell>
        </row>
        <row r="1715">
          <cell r="A1715" t="str">
            <v>QE1</v>
          </cell>
          <cell r="B1715" t="str">
            <v>QE1-10-A-AZ-4DO-050</v>
          </cell>
          <cell r="C1715">
            <v>1129</v>
          </cell>
          <cell r="D1715">
            <v>7247</v>
          </cell>
          <cell r="F1715" t="str">
            <v>Eastern Chemical Specialties</v>
          </cell>
          <cell r="G1715" t="str">
            <v>BU-907</v>
          </cell>
          <cell r="H1715" t="str">
            <v>ERMI / SIRMI</v>
          </cell>
          <cell r="I1715" t="str">
            <v>ERMI/SIRMI</v>
          </cell>
          <cell r="J1715" t="str">
            <v>ERMI / SIRMI GROUP</v>
          </cell>
          <cell r="K1715" t="str">
            <v>CORPORATE</v>
          </cell>
          <cell r="L1715" t="str">
            <v>CORPORATE</v>
          </cell>
        </row>
        <row r="1716">
          <cell r="A1716" t="str">
            <v>QE2</v>
          </cell>
          <cell r="B1716" t="str">
            <v>QE2-10-A-AZ-4DO-050</v>
          </cell>
          <cell r="C1716">
            <v>1130</v>
          </cell>
          <cell r="D1716">
            <v>7248</v>
          </cell>
          <cell r="F1716" t="str">
            <v>Elgin Salvage, IL</v>
          </cell>
          <cell r="G1716" t="str">
            <v>BU-907</v>
          </cell>
          <cell r="H1716" t="str">
            <v>ERMI / SIRMI</v>
          </cell>
          <cell r="I1716" t="str">
            <v>ERMI/SIRMI</v>
          </cell>
          <cell r="J1716" t="str">
            <v>ERMI / SIRMI GROUP</v>
          </cell>
          <cell r="K1716" t="str">
            <v>CORPORATE</v>
          </cell>
          <cell r="L1716" t="str">
            <v>CORPORATE</v>
          </cell>
        </row>
        <row r="1717">
          <cell r="A1717" t="str">
            <v>QE3</v>
          </cell>
          <cell r="B1717" t="str">
            <v>QE3-10-A-AZ-4DO-050</v>
          </cell>
          <cell r="C1717">
            <v>1131</v>
          </cell>
          <cell r="D1717">
            <v>7249</v>
          </cell>
          <cell r="F1717" t="str">
            <v>Forrest Waste LF, MI</v>
          </cell>
          <cell r="G1717" t="str">
            <v>BU-907</v>
          </cell>
          <cell r="H1717" t="str">
            <v>ERMI / SIRMI</v>
          </cell>
          <cell r="I1717" t="str">
            <v>ERMI/SIRMI</v>
          </cell>
          <cell r="J1717" t="str">
            <v>ERMI / SIRMI GROUP</v>
          </cell>
          <cell r="K1717" t="str">
            <v>CORPORATE</v>
          </cell>
          <cell r="L1717" t="str">
            <v>CORPORATE</v>
          </cell>
        </row>
        <row r="1718">
          <cell r="A1718" t="str">
            <v>QE4</v>
          </cell>
          <cell r="B1718" t="str">
            <v>QE4-10-A-AZ-4DO-050</v>
          </cell>
          <cell r="C1718">
            <v>1132</v>
          </cell>
          <cell r="D1718">
            <v>7250</v>
          </cell>
          <cell r="F1718" t="str">
            <v>Four County LF, IN</v>
          </cell>
          <cell r="G1718" t="str">
            <v>BU-907</v>
          </cell>
          <cell r="H1718" t="str">
            <v>ERMI / SIRMI</v>
          </cell>
          <cell r="I1718" t="str">
            <v>ERMI/SIRMI</v>
          </cell>
          <cell r="J1718" t="str">
            <v>ERMI / SIRMI GROUP</v>
          </cell>
          <cell r="K1718" t="str">
            <v>CORPORATE</v>
          </cell>
          <cell r="L1718" t="str">
            <v>CORPORATE</v>
          </cell>
        </row>
        <row r="1719">
          <cell r="A1719" t="str">
            <v>QE5</v>
          </cell>
          <cell r="B1719" t="str">
            <v>QE5-10-A-AZ-4DO-050</v>
          </cell>
          <cell r="C1719">
            <v>1133</v>
          </cell>
          <cell r="D1719">
            <v>7251</v>
          </cell>
          <cell r="F1719" t="str">
            <v>Fournier Lagoon/Gemme Property</v>
          </cell>
          <cell r="G1719" t="str">
            <v>BU-907</v>
          </cell>
          <cell r="H1719" t="str">
            <v>ERMI / SIRMI</v>
          </cell>
          <cell r="I1719" t="str">
            <v>ERMI/SIRMI</v>
          </cell>
          <cell r="J1719" t="str">
            <v>ERMI / SIRMI GROUP</v>
          </cell>
          <cell r="K1719" t="str">
            <v>CORPORATE</v>
          </cell>
          <cell r="L1719" t="str">
            <v>CORPORATE</v>
          </cell>
        </row>
        <row r="1720">
          <cell r="A1720" t="str">
            <v>QE7</v>
          </cell>
          <cell r="B1720" t="str">
            <v>QE7-10-A-AZ-4DO-050</v>
          </cell>
          <cell r="C1720">
            <v>1135</v>
          </cell>
          <cell r="D1720">
            <v>7252</v>
          </cell>
          <cell r="F1720" t="str">
            <v>G&amp;H LF, MI</v>
          </cell>
          <cell r="G1720" t="str">
            <v>BU-907</v>
          </cell>
          <cell r="H1720" t="str">
            <v>ERMI / SIRMI</v>
          </cell>
          <cell r="I1720" t="str">
            <v>ERMI/SIRMI</v>
          </cell>
          <cell r="J1720" t="str">
            <v>ERMI / SIRMI GROUP</v>
          </cell>
          <cell r="K1720" t="str">
            <v>CORPORATE</v>
          </cell>
          <cell r="L1720" t="str">
            <v>CORPORATE</v>
          </cell>
        </row>
        <row r="1721">
          <cell r="A1721" t="str">
            <v>QE9</v>
          </cell>
          <cell r="B1721" t="str">
            <v>QE9-10-A-AZ-4DO-050</v>
          </cell>
          <cell r="C1721">
            <v>1137</v>
          </cell>
          <cell r="D1721">
            <v>7253</v>
          </cell>
          <cell r="F1721" t="str">
            <v>Global LF, NJ</v>
          </cell>
          <cell r="G1721" t="str">
            <v>BU-907</v>
          </cell>
          <cell r="H1721" t="str">
            <v>ERMI / SIRMI</v>
          </cell>
          <cell r="I1721" t="str">
            <v>ERMI/SIRMI</v>
          </cell>
          <cell r="J1721" t="str">
            <v>ERMI / SIRMI GROUP</v>
          </cell>
          <cell r="K1721" t="str">
            <v>CORPORATE</v>
          </cell>
          <cell r="L1721" t="str">
            <v>CORPORATE</v>
          </cell>
        </row>
        <row r="1722">
          <cell r="A1722" t="str">
            <v>QF0</v>
          </cell>
          <cell r="B1722" t="str">
            <v>QF0-10-A-AZ-4DO-050</v>
          </cell>
          <cell r="C1722">
            <v>1138</v>
          </cell>
          <cell r="D1722">
            <v>7254</v>
          </cell>
          <cell r="F1722" t="str">
            <v>Green River Disposal Site, KY</v>
          </cell>
          <cell r="G1722" t="str">
            <v>BU-907</v>
          </cell>
          <cell r="H1722" t="str">
            <v>ERMI / SIRMI</v>
          </cell>
          <cell r="I1722" t="str">
            <v>ERMI/SIRMI</v>
          </cell>
          <cell r="J1722" t="str">
            <v>ERMI / SIRMI GROUP</v>
          </cell>
          <cell r="K1722" t="str">
            <v>CORPORATE</v>
          </cell>
          <cell r="L1722" t="str">
            <v>CORPORATE</v>
          </cell>
        </row>
        <row r="1723">
          <cell r="A1723" t="str">
            <v>QF2</v>
          </cell>
          <cell r="B1723" t="str">
            <v>QF2-10-A-AZ-4DO-050</v>
          </cell>
          <cell r="C1723">
            <v>1140</v>
          </cell>
          <cell r="D1723">
            <v>7255</v>
          </cell>
          <cell r="F1723" t="str">
            <v>Haverhill Municipal LF, MA</v>
          </cell>
          <cell r="G1723" t="str">
            <v>BU-907</v>
          </cell>
          <cell r="H1723" t="str">
            <v>ERMI / SIRMI</v>
          </cell>
          <cell r="I1723" t="str">
            <v>ERMI/SIRMI</v>
          </cell>
          <cell r="J1723" t="str">
            <v>ERMI / SIRMI GROUP</v>
          </cell>
          <cell r="K1723" t="str">
            <v>CORPORATE</v>
          </cell>
          <cell r="L1723" t="str">
            <v>CORPORATE</v>
          </cell>
        </row>
        <row r="1724">
          <cell r="A1724" t="str">
            <v>QF3</v>
          </cell>
          <cell r="B1724" t="str">
            <v>QF3-10-A-AZ-4DO-050</v>
          </cell>
          <cell r="C1724">
            <v>1141</v>
          </cell>
          <cell r="D1724">
            <v>7256</v>
          </cell>
          <cell r="F1724" t="str">
            <v>Healthways Site, DE</v>
          </cell>
          <cell r="G1724" t="str">
            <v>BU-907</v>
          </cell>
          <cell r="H1724" t="str">
            <v>ERMI / SIRMI</v>
          </cell>
          <cell r="I1724" t="str">
            <v>ERMI/SIRMI</v>
          </cell>
          <cell r="J1724" t="str">
            <v>ERMI / SIRMI GROUP</v>
          </cell>
          <cell r="K1724" t="str">
            <v>CORPORATE</v>
          </cell>
          <cell r="L1724" t="str">
            <v>CORPORATE</v>
          </cell>
        </row>
        <row r="1725">
          <cell r="A1725" t="str">
            <v>QF4</v>
          </cell>
          <cell r="B1725" t="str">
            <v>QF4-10-A-AZ-4DO-050</v>
          </cell>
          <cell r="C1725">
            <v>1142</v>
          </cell>
          <cell r="D1725">
            <v>7257</v>
          </cell>
          <cell r="F1725" t="str">
            <v>Helen Kramer Landfill</v>
          </cell>
          <cell r="G1725" t="str">
            <v>BU-907</v>
          </cell>
          <cell r="H1725" t="str">
            <v>ERMI / SIRMI</v>
          </cell>
          <cell r="I1725" t="str">
            <v>ERMI/SIRMI</v>
          </cell>
          <cell r="J1725" t="str">
            <v>ERMI / SIRMI GROUP</v>
          </cell>
          <cell r="K1725" t="str">
            <v>CORPORATE</v>
          </cell>
          <cell r="L1725" t="str">
            <v>CORPORATE</v>
          </cell>
        </row>
        <row r="1726">
          <cell r="A1726" t="str">
            <v>QF5</v>
          </cell>
          <cell r="B1726" t="str">
            <v>QF5-10-A-AZ-4DO-050</v>
          </cell>
          <cell r="C1726">
            <v>1143</v>
          </cell>
          <cell r="D1726">
            <v>7258</v>
          </cell>
          <cell r="F1726" t="str">
            <v>Helen Kramer LF, NJ</v>
          </cell>
          <cell r="G1726" t="str">
            <v>BU-907</v>
          </cell>
          <cell r="H1726" t="str">
            <v>ERMI / SIRMI</v>
          </cell>
          <cell r="I1726" t="str">
            <v>ERMI/SIRMI</v>
          </cell>
          <cell r="J1726" t="str">
            <v>ERMI / SIRMI GROUP</v>
          </cell>
          <cell r="K1726" t="str">
            <v>CORPORATE</v>
          </cell>
          <cell r="L1726" t="str">
            <v>CORPORATE</v>
          </cell>
        </row>
        <row r="1727">
          <cell r="A1727" t="str">
            <v>QF7</v>
          </cell>
          <cell r="B1727" t="str">
            <v>QF7-10-A-AZ-4DO-050</v>
          </cell>
          <cell r="C1727">
            <v>1145</v>
          </cell>
          <cell r="D1727">
            <v>7259</v>
          </cell>
          <cell r="F1727" t="str">
            <v>Shaffer (Iron Horse Park), MA</v>
          </cell>
          <cell r="G1727" t="str">
            <v>BU-907</v>
          </cell>
          <cell r="H1727" t="str">
            <v>ERMI / SIRMI</v>
          </cell>
          <cell r="I1727" t="str">
            <v>ERMI/SIRMI</v>
          </cell>
          <cell r="J1727" t="str">
            <v>ERMI / SIRMI GROUP</v>
          </cell>
          <cell r="K1727" t="str">
            <v>CORPORATE</v>
          </cell>
          <cell r="L1727" t="str">
            <v>CORPORATE</v>
          </cell>
        </row>
        <row r="1728">
          <cell r="A1728" t="str">
            <v>QF8</v>
          </cell>
          <cell r="B1728" t="str">
            <v>QF8-10-A-AZ-4DO-050</v>
          </cell>
          <cell r="C1728">
            <v>1146</v>
          </cell>
          <cell r="D1728">
            <v>7260</v>
          </cell>
          <cell r="F1728" t="str">
            <v>Iron Works</v>
          </cell>
          <cell r="G1728" t="str">
            <v>BU-907</v>
          </cell>
          <cell r="H1728" t="str">
            <v>ERMI / SIRMI</v>
          </cell>
          <cell r="I1728" t="str">
            <v>ERMI/SIRMI</v>
          </cell>
          <cell r="J1728" t="str">
            <v>ERMI / SIRMI GROUP</v>
          </cell>
          <cell r="K1728" t="str">
            <v>CORPORATE</v>
          </cell>
          <cell r="L1728" t="str">
            <v>CORPORATE</v>
          </cell>
        </row>
        <row r="1729">
          <cell r="A1729" t="str">
            <v>QF9</v>
          </cell>
          <cell r="B1729" t="str">
            <v>QF9-10-A-AZ-4DO-050</v>
          </cell>
          <cell r="C1729">
            <v>1147</v>
          </cell>
          <cell r="D1729">
            <v>7261</v>
          </cell>
          <cell r="F1729" t="str">
            <v>J.I.S. Ind. Service LF, NJ</v>
          </cell>
          <cell r="G1729" t="str">
            <v>BU-907</v>
          </cell>
          <cell r="H1729" t="str">
            <v>ERMI / SIRMI</v>
          </cell>
          <cell r="I1729" t="str">
            <v>ERMI/SIRMI</v>
          </cell>
          <cell r="J1729" t="str">
            <v>ERMI / SIRMI GROUP</v>
          </cell>
          <cell r="K1729" t="str">
            <v>CORPORATE</v>
          </cell>
          <cell r="L1729" t="str">
            <v>CORPORATE</v>
          </cell>
        </row>
        <row r="1730">
          <cell r="A1730" t="str">
            <v>QG0</v>
          </cell>
          <cell r="B1730" t="str">
            <v>QG0-10-A-AZ-4DO-050</v>
          </cell>
          <cell r="C1730">
            <v>1148</v>
          </cell>
          <cell r="D1730">
            <v>7262</v>
          </cell>
          <cell r="F1730" t="str">
            <v>Jack's Creek (Sitkin), PA</v>
          </cell>
          <cell r="G1730" t="str">
            <v>BU-907</v>
          </cell>
          <cell r="H1730" t="str">
            <v>ERMI / SIRMI</v>
          </cell>
          <cell r="I1730" t="str">
            <v>ERMI/SIRMI</v>
          </cell>
          <cell r="J1730" t="str">
            <v>ERMI / SIRMI GROUP</v>
          </cell>
          <cell r="K1730" t="str">
            <v>CORPORATE</v>
          </cell>
          <cell r="L1730" t="str">
            <v>CORPORATE</v>
          </cell>
        </row>
        <row r="1731">
          <cell r="A1731" t="str">
            <v>QG1</v>
          </cell>
          <cell r="B1731" t="str">
            <v>QG1-10-A-AZ-4DO-050</v>
          </cell>
          <cell r="C1731">
            <v>1149</v>
          </cell>
          <cell r="D1731">
            <v>7263</v>
          </cell>
          <cell r="F1731" t="str">
            <v>Johnstown LF, NY</v>
          </cell>
          <cell r="G1731" t="str">
            <v>BU-907</v>
          </cell>
          <cell r="H1731" t="str">
            <v>ERMI / SIRMI</v>
          </cell>
          <cell r="I1731" t="str">
            <v>ERMI/SIRMI</v>
          </cell>
          <cell r="J1731" t="str">
            <v>ERMI / SIRMI GROUP</v>
          </cell>
          <cell r="K1731" t="str">
            <v>CORPORATE</v>
          </cell>
          <cell r="L1731" t="str">
            <v>CORPORATE</v>
          </cell>
        </row>
        <row r="1732">
          <cell r="A1732" t="str">
            <v>QG2</v>
          </cell>
          <cell r="B1732" t="str">
            <v>QG2-10-A-AZ-4DO-050</v>
          </cell>
          <cell r="C1732">
            <v>1150</v>
          </cell>
          <cell r="D1732">
            <v>7264</v>
          </cell>
          <cell r="F1732" t="str">
            <v>Juncos LF, PR</v>
          </cell>
          <cell r="G1732" t="str">
            <v>BU-907</v>
          </cell>
          <cell r="H1732" t="str">
            <v>ERMI / SIRMI</v>
          </cell>
          <cell r="I1732" t="str">
            <v>ERMI/SIRMI</v>
          </cell>
          <cell r="J1732" t="str">
            <v>ERMI / SIRMI GROUP</v>
          </cell>
          <cell r="K1732" t="str">
            <v>CORPORATE</v>
          </cell>
          <cell r="L1732" t="str">
            <v>CORPORATE</v>
          </cell>
        </row>
        <row r="1733">
          <cell r="A1733" t="str">
            <v>QG3</v>
          </cell>
          <cell r="B1733" t="str">
            <v>QG3-10-A-AZ-4DO-050</v>
          </cell>
          <cell r="C1733">
            <v>1151</v>
          </cell>
          <cell r="D1733">
            <v>7265</v>
          </cell>
          <cell r="F1733" t="str">
            <v>Kane &amp; Lombard St. MD.</v>
          </cell>
          <cell r="G1733" t="str">
            <v>BU-907</v>
          </cell>
          <cell r="H1733" t="str">
            <v>ERMI / SIRMI</v>
          </cell>
          <cell r="I1733" t="str">
            <v>ERMI/SIRMI</v>
          </cell>
          <cell r="J1733" t="str">
            <v>ERMI / SIRMI GROUP</v>
          </cell>
          <cell r="K1733" t="str">
            <v>CORPORATE</v>
          </cell>
          <cell r="L1733" t="str">
            <v>CORPORATE</v>
          </cell>
        </row>
        <row r="1734">
          <cell r="A1734" t="str">
            <v>QG4</v>
          </cell>
          <cell r="B1734" t="str">
            <v>QG4-10-A-AZ-4DO-050</v>
          </cell>
          <cell r="C1734">
            <v>1152</v>
          </cell>
          <cell r="D1734">
            <v>7266</v>
          </cell>
          <cell r="F1734" t="str">
            <v>Kent County LF (Houston LF),DE</v>
          </cell>
          <cell r="G1734" t="str">
            <v>BU-907</v>
          </cell>
          <cell r="H1734" t="str">
            <v>ERMI / SIRMI</v>
          </cell>
          <cell r="I1734" t="str">
            <v>ERMI/SIRMI</v>
          </cell>
          <cell r="J1734" t="str">
            <v>ERMI / SIRMI GROUP</v>
          </cell>
          <cell r="K1734" t="str">
            <v>CORPORATE</v>
          </cell>
          <cell r="L1734" t="str">
            <v>CORPORATE</v>
          </cell>
        </row>
        <row r="1735">
          <cell r="A1735" t="str">
            <v>QG5</v>
          </cell>
          <cell r="B1735" t="str">
            <v>QG5-10-A-AZ-4DO-050</v>
          </cell>
          <cell r="C1735">
            <v>1153</v>
          </cell>
          <cell r="D1735">
            <v>7267</v>
          </cell>
          <cell r="F1735" t="str">
            <v>Kin-Buc LF(Transtech), NJ</v>
          </cell>
          <cell r="G1735" t="str">
            <v>BU-907</v>
          </cell>
          <cell r="H1735" t="str">
            <v>ERMI / SIRMI</v>
          </cell>
          <cell r="I1735" t="str">
            <v>ERMI/SIRMI</v>
          </cell>
          <cell r="J1735" t="str">
            <v>ERMI / SIRMI GROUP</v>
          </cell>
          <cell r="K1735" t="str">
            <v>CORPORATE</v>
          </cell>
          <cell r="L1735" t="str">
            <v>CORPORATE</v>
          </cell>
        </row>
        <row r="1736">
          <cell r="A1736" t="str">
            <v>QG6</v>
          </cell>
          <cell r="B1736" t="str">
            <v>QG6-10-A-AZ-4DO-050</v>
          </cell>
          <cell r="C1736">
            <v>1154</v>
          </cell>
          <cell r="D1736">
            <v>7268</v>
          </cell>
          <cell r="F1736" t="str">
            <v>Kings Road Site, OH</v>
          </cell>
          <cell r="G1736" t="str">
            <v>BU-907</v>
          </cell>
          <cell r="H1736" t="str">
            <v>ERMI / SIRMI</v>
          </cell>
          <cell r="I1736" t="str">
            <v>ERMI/SIRMI</v>
          </cell>
          <cell r="J1736" t="str">
            <v>ERMI / SIRMI GROUP</v>
          </cell>
          <cell r="K1736" t="str">
            <v>CORPORATE</v>
          </cell>
          <cell r="L1736" t="str">
            <v>CORPORATE</v>
          </cell>
        </row>
        <row r="1737">
          <cell r="A1737" t="str">
            <v>QG7</v>
          </cell>
          <cell r="B1737" t="str">
            <v>QG7-10-A-AZ-4DO-050</v>
          </cell>
          <cell r="C1737">
            <v>1155</v>
          </cell>
          <cell r="D1737">
            <v>7269</v>
          </cell>
          <cell r="F1737" t="str">
            <v>Krejci Dump Site, OH</v>
          </cell>
          <cell r="G1737" t="str">
            <v>BU-907</v>
          </cell>
          <cell r="H1737" t="str">
            <v>ERMI / SIRMI</v>
          </cell>
          <cell r="I1737" t="str">
            <v>ERMI/SIRMI</v>
          </cell>
          <cell r="J1737" t="str">
            <v>ERMI / SIRMI GROUP</v>
          </cell>
          <cell r="K1737" t="str">
            <v>CORPORATE</v>
          </cell>
          <cell r="L1737" t="str">
            <v>CORPORATE</v>
          </cell>
        </row>
        <row r="1738">
          <cell r="A1738" t="str">
            <v>QG8</v>
          </cell>
          <cell r="B1738" t="str">
            <v>QG8-10-A-AZ-4DO-050</v>
          </cell>
          <cell r="C1738">
            <v>1156</v>
          </cell>
          <cell r="D1738">
            <v>7270</v>
          </cell>
          <cell r="F1738" t="str">
            <v>Landsburg Mine, WA</v>
          </cell>
          <cell r="G1738" t="str">
            <v>BU-907</v>
          </cell>
          <cell r="H1738" t="str">
            <v>ERMI / SIRMI</v>
          </cell>
          <cell r="I1738" t="str">
            <v>ERMI/SIRMI</v>
          </cell>
          <cell r="J1738" t="str">
            <v>ERMI / SIRMI GROUP</v>
          </cell>
          <cell r="K1738" t="str">
            <v>CORPORATE</v>
          </cell>
          <cell r="L1738" t="str">
            <v>CORPORATE</v>
          </cell>
        </row>
        <row r="1739">
          <cell r="A1739" t="str">
            <v>QG9</v>
          </cell>
          <cell r="B1739" t="str">
            <v>QG9-10-A-AZ-4DO-050</v>
          </cell>
          <cell r="C1739">
            <v>1157</v>
          </cell>
          <cell r="D1739">
            <v>7271</v>
          </cell>
          <cell r="F1739" t="str">
            <v>Laskin Waste Oil, OH</v>
          </cell>
          <cell r="G1739" t="str">
            <v>BU-907</v>
          </cell>
          <cell r="H1739" t="str">
            <v>ERMI / SIRMI</v>
          </cell>
          <cell r="I1739" t="str">
            <v>ERMI/SIRMI</v>
          </cell>
          <cell r="J1739" t="str">
            <v>ERMI / SIRMI GROUP</v>
          </cell>
          <cell r="K1739" t="str">
            <v>CORPORATE</v>
          </cell>
          <cell r="L1739" t="str">
            <v>CORPORATE</v>
          </cell>
        </row>
        <row r="1740">
          <cell r="A1740" t="str">
            <v>QH0</v>
          </cell>
          <cell r="B1740" t="str">
            <v>QH0-10-A-AZ-4DO-050</v>
          </cell>
          <cell r="C1740">
            <v>1158</v>
          </cell>
          <cell r="D1740">
            <v>7272</v>
          </cell>
          <cell r="F1740" t="str">
            <v>Lenz Oil, IL</v>
          </cell>
          <cell r="G1740" t="str">
            <v>BU-907</v>
          </cell>
          <cell r="H1740" t="str">
            <v>ERMI / SIRMI</v>
          </cell>
          <cell r="I1740" t="str">
            <v>ERMI/SIRMI</v>
          </cell>
          <cell r="J1740" t="str">
            <v>ERMI / SIRMI GROUP</v>
          </cell>
          <cell r="K1740" t="str">
            <v>CORPORATE</v>
          </cell>
          <cell r="L1740" t="str">
            <v>CORPORATE</v>
          </cell>
        </row>
        <row r="1741">
          <cell r="A1741" t="str">
            <v>QH1</v>
          </cell>
          <cell r="B1741" t="str">
            <v>QH1-10-A-AZ-4DO-050</v>
          </cell>
          <cell r="C1741">
            <v>1159</v>
          </cell>
          <cell r="D1741">
            <v>7273</v>
          </cell>
          <cell r="F1741" t="str">
            <v>Livingston Tort, LA</v>
          </cell>
          <cell r="G1741" t="str">
            <v>BU-907</v>
          </cell>
          <cell r="H1741" t="str">
            <v>ERMI / SIRMI</v>
          </cell>
          <cell r="I1741" t="str">
            <v>ERMI/SIRMI</v>
          </cell>
          <cell r="J1741" t="str">
            <v>ERMI / SIRMI GROUP</v>
          </cell>
          <cell r="K1741" t="str">
            <v>CORPORATE</v>
          </cell>
          <cell r="L1741" t="str">
            <v>CORPORATE</v>
          </cell>
        </row>
        <row r="1742">
          <cell r="A1742" t="str">
            <v>QH2</v>
          </cell>
          <cell r="B1742" t="str">
            <v>QH2-10-A-AZ-4DO-050</v>
          </cell>
          <cell r="C1742">
            <v>1160</v>
          </cell>
          <cell r="D1742">
            <v>7274</v>
          </cell>
          <cell r="F1742" t="str">
            <v>Lone Pine LF, NJ</v>
          </cell>
          <cell r="G1742" t="str">
            <v>BU-907</v>
          </cell>
          <cell r="H1742" t="str">
            <v>ERMI / SIRMI</v>
          </cell>
          <cell r="I1742" t="str">
            <v>ERMI/SIRMI</v>
          </cell>
          <cell r="J1742" t="str">
            <v>ERMI / SIRMI GROUP</v>
          </cell>
          <cell r="K1742" t="str">
            <v>CORPORATE</v>
          </cell>
          <cell r="L1742" t="str">
            <v>CORPORATE</v>
          </cell>
        </row>
        <row r="1743">
          <cell r="A1743" t="str">
            <v>QH3</v>
          </cell>
          <cell r="B1743" t="str">
            <v>QH3-10-A-AZ-4DO-050</v>
          </cell>
          <cell r="C1743">
            <v>1161</v>
          </cell>
          <cell r="D1743">
            <v>7275</v>
          </cell>
          <cell r="F1743" t="str">
            <v>Maintech (Old Ferry Rd.) TX</v>
          </cell>
          <cell r="G1743" t="str">
            <v>BU-907</v>
          </cell>
          <cell r="H1743" t="str">
            <v>ERMI / SIRMI</v>
          </cell>
          <cell r="I1743" t="str">
            <v>ERMI/SIRMI</v>
          </cell>
          <cell r="J1743" t="str">
            <v>ERMI / SIRMI GROUP</v>
          </cell>
          <cell r="K1743" t="str">
            <v>CORPORATE</v>
          </cell>
          <cell r="L1743" t="str">
            <v>CORPORATE</v>
          </cell>
        </row>
        <row r="1744">
          <cell r="A1744" t="str">
            <v>QH4</v>
          </cell>
          <cell r="B1744" t="str">
            <v>QH4-10-A-AZ-4DO-050</v>
          </cell>
          <cell r="C1744">
            <v>1162</v>
          </cell>
          <cell r="D1744">
            <v>7276</v>
          </cell>
          <cell r="F1744" t="str">
            <v>Marshall/Boulder, Co</v>
          </cell>
          <cell r="G1744" t="str">
            <v>BU-907</v>
          </cell>
          <cell r="H1744" t="str">
            <v>ERMI / SIRMI</v>
          </cell>
          <cell r="I1744" t="str">
            <v>ERMI/SIRMI</v>
          </cell>
          <cell r="J1744" t="str">
            <v>ERMI / SIRMI GROUP</v>
          </cell>
          <cell r="K1744" t="str">
            <v>CORPORATE</v>
          </cell>
          <cell r="L1744" t="str">
            <v>CORPORATE</v>
          </cell>
        </row>
        <row r="1745">
          <cell r="A1745" t="str">
            <v>QH5</v>
          </cell>
          <cell r="B1745" t="str">
            <v>QH5-10-A-AZ-4DO-050</v>
          </cell>
          <cell r="C1745">
            <v>1163</v>
          </cell>
          <cell r="D1745">
            <v>7277</v>
          </cell>
          <cell r="F1745" t="str">
            <v>Mcadoo, PA</v>
          </cell>
          <cell r="G1745" t="str">
            <v>BU-907</v>
          </cell>
          <cell r="H1745" t="str">
            <v>ERMI / SIRMI</v>
          </cell>
          <cell r="I1745" t="str">
            <v>ERMI/SIRMI</v>
          </cell>
          <cell r="J1745" t="str">
            <v>ERMI / SIRMI GROUP</v>
          </cell>
          <cell r="K1745" t="str">
            <v>CORPORATE</v>
          </cell>
          <cell r="L1745" t="str">
            <v>CORPORATE</v>
          </cell>
        </row>
        <row r="1746">
          <cell r="A1746" t="str">
            <v>QH6</v>
          </cell>
          <cell r="B1746" t="str">
            <v>QH6-10-A-AZ-4DO-050</v>
          </cell>
          <cell r="C1746">
            <v>1164</v>
          </cell>
          <cell r="D1746">
            <v>7278</v>
          </cell>
          <cell r="F1746" t="str">
            <v>Metamora LF, MI</v>
          </cell>
          <cell r="G1746" t="str">
            <v>BU-907</v>
          </cell>
          <cell r="H1746" t="str">
            <v>ERMI / SIRMI</v>
          </cell>
          <cell r="I1746" t="str">
            <v>ERMI/SIRMI</v>
          </cell>
          <cell r="J1746" t="str">
            <v>ERMI / SIRMI GROUP</v>
          </cell>
          <cell r="K1746" t="str">
            <v>CORPORATE</v>
          </cell>
          <cell r="L1746" t="str">
            <v>CORPORATE</v>
          </cell>
        </row>
        <row r="1747">
          <cell r="A1747" t="str">
            <v>QH8</v>
          </cell>
          <cell r="B1747" t="str">
            <v>QH8-10-A-AZ-4DO-050</v>
          </cell>
          <cell r="C1747">
            <v>1166</v>
          </cell>
          <cell r="D1747">
            <v>7279</v>
          </cell>
          <cell r="F1747" t="str">
            <v>Old Toth/HillTop LF, OH</v>
          </cell>
          <cell r="G1747" t="str">
            <v>BU-907</v>
          </cell>
          <cell r="H1747" t="str">
            <v>ERMI / SIRMI</v>
          </cell>
          <cell r="I1747" t="str">
            <v>ERMI/SIRMI</v>
          </cell>
          <cell r="J1747" t="str">
            <v>ERMI / SIRMI GROUP</v>
          </cell>
          <cell r="K1747" t="str">
            <v>CORPORATE</v>
          </cell>
          <cell r="L1747" t="str">
            <v>CORPORATE</v>
          </cell>
        </row>
        <row r="1748">
          <cell r="A1748" t="str">
            <v>QH9</v>
          </cell>
          <cell r="B1748" t="str">
            <v>QH9-10-A-AZ-4DO-050</v>
          </cell>
          <cell r="C1748">
            <v>1167</v>
          </cell>
          <cell r="D1748">
            <v>7280</v>
          </cell>
          <cell r="F1748" t="str">
            <v>Peterson/Puritan, NJ</v>
          </cell>
          <cell r="G1748" t="str">
            <v>BU-907</v>
          </cell>
          <cell r="H1748" t="str">
            <v>ERMI / SIRMI</v>
          </cell>
          <cell r="I1748" t="str">
            <v>ERMI/SIRMI</v>
          </cell>
          <cell r="J1748" t="str">
            <v>ERMI / SIRMI GROUP</v>
          </cell>
          <cell r="K1748" t="str">
            <v>CORPORATE</v>
          </cell>
          <cell r="L1748" t="str">
            <v>CORPORATE</v>
          </cell>
        </row>
        <row r="1749">
          <cell r="A1749" t="str">
            <v>QI2</v>
          </cell>
          <cell r="B1749" t="str">
            <v>QI2-10-A-AZ-4DO-050</v>
          </cell>
          <cell r="C1749">
            <v>1169</v>
          </cell>
          <cell r="D1749">
            <v>7281</v>
          </cell>
          <cell r="F1749" t="str">
            <v>Pitt County LF, NC</v>
          </cell>
          <cell r="G1749" t="str">
            <v>BU-907</v>
          </cell>
          <cell r="H1749" t="str">
            <v>ERMI / SIRMI</v>
          </cell>
          <cell r="I1749" t="str">
            <v>ERMI/SIRMI</v>
          </cell>
          <cell r="J1749" t="str">
            <v>ERMI / SIRMI GROUP</v>
          </cell>
          <cell r="K1749" t="str">
            <v>CORPORATE</v>
          </cell>
          <cell r="L1749" t="str">
            <v>CORPORATE</v>
          </cell>
        </row>
        <row r="1750">
          <cell r="A1750" t="str">
            <v>QI3</v>
          </cell>
          <cell r="B1750" t="str">
            <v>QI3-10-A-AZ-4DO-050</v>
          </cell>
          <cell r="C1750">
            <v>1170</v>
          </cell>
          <cell r="D1750">
            <v>7282</v>
          </cell>
          <cell r="F1750" t="str">
            <v>PJP LF, NJ</v>
          </cell>
          <cell r="G1750" t="str">
            <v>BU-907</v>
          </cell>
          <cell r="H1750" t="str">
            <v>ERMI / SIRMI</v>
          </cell>
          <cell r="I1750" t="str">
            <v>ERMI/SIRMI</v>
          </cell>
          <cell r="J1750" t="str">
            <v>ERMI / SIRMI GROUP</v>
          </cell>
          <cell r="K1750" t="str">
            <v>CORPORATE</v>
          </cell>
          <cell r="L1750" t="str">
            <v>CORPORATE</v>
          </cell>
        </row>
        <row r="1751">
          <cell r="A1751" t="str">
            <v>QI4</v>
          </cell>
          <cell r="B1751" t="str">
            <v>QI4-10-A-AZ-4DO-050</v>
          </cell>
          <cell r="C1751">
            <v>1171</v>
          </cell>
          <cell r="D1751">
            <v>7283</v>
          </cell>
          <cell r="F1751" t="str">
            <v>Pristine, OH</v>
          </cell>
          <cell r="G1751" t="str">
            <v>BU-907</v>
          </cell>
          <cell r="H1751" t="str">
            <v>ERMI / SIRMI</v>
          </cell>
          <cell r="I1751" t="str">
            <v>ERMI/SIRMI</v>
          </cell>
          <cell r="J1751" t="str">
            <v>ERMI / SIRMI GROUP</v>
          </cell>
          <cell r="K1751" t="str">
            <v>CORPORATE</v>
          </cell>
          <cell r="L1751" t="str">
            <v>CORPORATE</v>
          </cell>
        </row>
        <row r="1752">
          <cell r="A1752" t="str">
            <v>QI5</v>
          </cell>
          <cell r="B1752" t="str">
            <v>QI5-10-A-AZ-4DO-050</v>
          </cell>
          <cell r="C1752">
            <v>1172</v>
          </cell>
          <cell r="D1752">
            <v>7284</v>
          </cell>
          <cell r="F1752" t="str">
            <v>Quanta Resources, NJ</v>
          </cell>
          <cell r="G1752" t="str">
            <v>BU-907</v>
          </cell>
          <cell r="H1752" t="str">
            <v>ERMI / SIRMI</v>
          </cell>
          <cell r="I1752" t="str">
            <v>ERMI/SIRMI</v>
          </cell>
          <cell r="J1752" t="str">
            <v>ERMI / SIRMI GROUP</v>
          </cell>
          <cell r="K1752" t="str">
            <v>CORPORATE</v>
          </cell>
          <cell r="L1752" t="str">
            <v>CORPORATE</v>
          </cell>
        </row>
        <row r="1753">
          <cell r="A1753" t="str">
            <v>QI6</v>
          </cell>
          <cell r="B1753" t="str">
            <v>QI6-10-A-AZ-4DO-050</v>
          </cell>
          <cell r="C1753">
            <v>1173</v>
          </cell>
          <cell r="D1753">
            <v>7285</v>
          </cell>
          <cell r="F1753" t="str">
            <v>Quincy Municipal LF, IL</v>
          </cell>
          <cell r="G1753" t="str">
            <v>BU-907</v>
          </cell>
          <cell r="H1753" t="str">
            <v>ERMI / SIRMI</v>
          </cell>
          <cell r="I1753" t="str">
            <v>ERMI/SIRMI</v>
          </cell>
          <cell r="J1753" t="str">
            <v>ERMI / SIRMI GROUP</v>
          </cell>
          <cell r="K1753" t="str">
            <v>CORPORATE</v>
          </cell>
          <cell r="L1753" t="str">
            <v>CORPORATE</v>
          </cell>
        </row>
        <row r="1754">
          <cell r="A1754" t="str">
            <v>QI7</v>
          </cell>
          <cell r="B1754" t="str">
            <v>QI7-10-A-AZ-4DO-050</v>
          </cell>
          <cell r="C1754">
            <v>1174</v>
          </cell>
          <cell r="D1754">
            <v>7286</v>
          </cell>
          <cell r="F1754" t="str">
            <v>Ramp Industries Site, Co</v>
          </cell>
          <cell r="G1754" t="str">
            <v>BU-907</v>
          </cell>
          <cell r="H1754" t="str">
            <v>ERMI / SIRMI</v>
          </cell>
          <cell r="I1754" t="str">
            <v>ERMI/SIRMI</v>
          </cell>
          <cell r="J1754" t="str">
            <v>ERMI / SIRMI GROUP</v>
          </cell>
          <cell r="K1754" t="str">
            <v>CORPORATE</v>
          </cell>
          <cell r="L1754" t="str">
            <v>CORPORATE</v>
          </cell>
        </row>
        <row r="1755">
          <cell r="A1755" t="str">
            <v>QI9</v>
          </cell>
          <cell r="B1755" t="str">
            <v>QI9-10-A-AZ-4DO-050</v>
          </cell>
          <cell r="C1755">
            <v>1176</v>
          </cell>
          <cell r="D1755">
            <v>7287</v>
          </cell>
          <cell r="F1755" t="str">
            <v>Refuse Hideway LF, WI</v>
          </cell>
          <cell r="G1755" t="str">
            <v>BU-907</v>
          </cell>
          <cell r="H1755" t="str">
            <v>ERMI / SIRMI</v>
          </cell>
          <cell r="I1755" t="str">
            <v>ERMI/SIRMI</v>
          </cell>
          <cell r="J1755" t="str">
            <v>ERMI / SIRMI GROUP</v>
          </cell>
          <cell r="K1755" t="str">
            <v>CORPORATE</v>
          </cell>
          <cell r="L1755" t="str">
            <v>CORPORATE</v>
          </cell>
        </row>
        <row r="1756">
          <cell r="A1756" t="str">
            <v>QJ0</v>
          </cell>
          <cell r="B1756" t="str">
            <v>QJ0-10-A-AZ-4DO-050</v>
          </cell>
          <cell r="C1756">
            <v>1177</v>
          </cell>
          <cell r="D1756">
            <v>7288</v>
          </cell>
          <cell r="F1756" t="str">
            <v>Rice Lake LF, WI</v>
          </cell>
          <cell r="G1756" t="str">
            <v>BU-907</v>
          </cell>
          <cell r="H1756" t="str">
            <v>ERMI / SIRMI</v>
          </cell>
          <cell r="I1756" t="str">
            <v>ERMI/SIRMI</v>
          </cell>
          <cell r="J1756" t="str">
            <v>ERMI / SIRMI GROUP</v>
          </cell>
          <cell r="K1756" t="str">
            <v>CORPORATE</v>
          </cell>
          <cell r="L1756" t="str">
            <v>CORPORATE</v>
          </cell>
        </row>
        <row r="1757">
          <cell r="A1757" t="str">
            <v>QJ1</v>
          </cell>
          <cell r="B1757" t="str">
            <v>QJ1-10-A-AZ-4DO-050</v>
          </cell>
          <cell r="C1757">
            <v>1178</v>
          </cell>
          <cell r="D1757">
            <v>7289</v>
          </cell>
          <cell r="F1757" t="str">
            <v>River Road LF, PA</v>
          </cell>
          <cell r="G1757" t="str">
            <v>BU-907</v>
          </cell>
          <cell r="H1757" t="str">
            <v>ERMI / SIRMI</v>
          </cell>
          <cell r="I1757" t="str">
            <v>ERMI/SIRMI</v>
          </cell>
          <cell r="J1757" t="str">
            <v>ERMI / SIRMI GROUP</v>
          </cell>
          <cell r="K1757" t="str">
            <v>CORPORATE</v>
          </cell>
          <cell r="L1757" t="str">
            <v>CORPORATE</v>
          </cell>
        </row>
        <row r="1758">
          <cell r="A1758" t="str">
            <v>QJ4</v>
          </cell>
          <cell r="B1758" t="str">
            <v>QJ4-10-A-AZ-4DO-050</v>
          </cell>
          <cell r="C1758">
            <v>1181</v>
          </cell>
          <cell r="D1758">
            <v>7290</v>
          </cell>
          <cell r="F1758" t="str">
            <v>San Gabriel Basin (Azusa), CA</v>
          </cell>
          <cell r="G1758" t="str">
            <v>BU-907</v>
          </cell>
          <cell r="H1758" t="str">
            <v>ERMI / SIRMI</v>
          </cell>
          <cell r="I1758" t="str">
            <v>ERMI/SIRMI</v>
          </cell>
          <cell r="J1758" t="str">
            <v>ERMI / SIRMI GROUP</v>
          </cell>
          <cell r="K1758" t="str">
            <v>CORPORATE</v>
          </cell>
          <cell r="L1758" t="str">
            <v>CORPORATE</v>
          </cell>
        </row>
        <row r="1759">
          <cell r="A1759" t="str">
            <v>QJ5</v>
          </cell>
          <cell r="B1759" t="str">
            <v>QJ5-10-A-AZ-4DO-050</v>
          </cell>
          <cell r="C1759">
            <v>1182</v>
          </cell>
          <cell r="D1759">
            <v>7291</v>
          </cell>
          <cell r="F1759" t="str">
            <v>Sauget LF Sites, IL</v>
          </cell>
          <cell r="G1759" t="str">
            <v>BU-907</v>
          </cell>
          <cell r="H1759" t="str">
            <v>ERMI / SIRMI</v>
          </cell>
          <cell r="I1759" t="str">
            <v>ERMI/SIRMI</v>
          </cell>
          <cell r="J1759" t="str">
            <v>ERMI / SIRMI GROUP</v>
          </cell>
          <cell r="K1759" t="str">
            <v>CORPORATE</v>
          </cell>
          <cell r="L1759" t="str">
            <v>CORPORATE</v>
          </cell>
        </row>
        <row r="1760">
          <cell r="A1760" t="str">
            <v>QJ6</v>
          </cell>
          <cell r="B1760" t="str">
            <v>QJ6-10-A-AZ-4DO-050</v>
          </cell>
          <cell r="C1760">
            <v>1183</v>
          </cell>
          <cell r="D1760">
            <v>7292</v>
          </cell>
          <cell r="F1760" t="str">
            <v>Sharkey LF, NJ</v>
          </cell>
          <cell r="G1760" t="str">
            <v>BU-907</v>
          </cell>
          <cell r="H1760" t="str">
            <v>ERMI / SIRMI</v>
          </cell>
          <cell r="I1760" t="str">
            <v>ERMI/SIRMI</v>
          </cell>
          <cell r="J1760" t="str">
            <v>ERMI / SIRMI GROUP</v>
          </cell>
          <cell r="K1760" t="str">
            <v>CORPORATE</v>
          </cell>
          <cell r="L1760" t="str">
            <v>CORPORATE</v>
          </cell>
        </row>
        <row r="1761">
          <cell r="A1761" t="str">
            <v>QJ7</v>
          </cell>
          <cell r="B1761" t="str">
            <v>QJ7-10-A-AZ-4DO-050</v>
          </cell>
          <cell r="C1761">
            <v>1184</v>
          </cell>
          <cell r="D1761">
            <v>7293</v>
          </cell>
          <cell r="F1761" t="str">
            <v>Shelby County, TN</v>
          </cell>
          <cell r="G1761" t="str">
            <v>BU-907</v>
          </cell>
          <cell r="H1761" t="str">
            <v>ERMI / SIRMI</v>
          </cell>
          <cell r="I1761" t="str">
            <v>ERMI/SIRMI</v>
          </cell>
          <cell r="J1761" t="str">
            <v>ERMI / SIRMI GROUP</v>
          </cell>
          <cell r="K1761" t="str">
            <v>CORPORATE</v>
          </cell>
          <cell r="L1761" t="str">
            <v>CORPORATE</v>
          </cell>
        </row>
        <row r="1762">
          <cell r="A1762" t="str">
            <v>QJ8</v>
          </cell>
          <cell r="B1762" t="str">
            <v>QJ8-10-A-AZ-4DO-050</v>
          </cell>
          <cell r="C1762">
            <v>1185</v>
          </cell>
          <cell r="D1762">
            <v>7294</v>
          </cell>
          <cell r="F1762" t="str">
            <v>Shockley/Beacon Rd Groce , SC</v>
          </cell>
          <cell r="G1762" t="str">
            <v>BU-907</v>
          </cell>
          <cell r="H1762" t="str">
            <v>ERMI / SIRMI</v>
          </cell>
          <cell r="I1762" t="str">
            <v>ERMI/SIRMI</v>
          </cell>
          <cell r="J1762" t="str">
            <v>ERMI / SIRMI GROUP</v>
          </cell>
          <cell r="K1762" t="str">
            <v>CORPORATE</v>
          </cell>
          <cell r="L1762" t="str">
            <v>CORPORATE</v>
          </cell>
        </row>
        <row r="1763">
          <cell r="A1763" t="str">
            <v>QJ9</v>
          </cell>
          <cell r="B1763" t="str">
            <v>QJ9-10-A-AZ-4DO-050</v>
          </cell>
          <cell r="C1763">
            <v>1186</v>
          </cell>
          <cell r="D1763">
            <v>7295</v>
          </cell>
          <cell r="F1763" t="str">
            <v>Sinton Tort, TX Q9900.2467</v>
          </cell>
          <cell r="G1763" t="str">
            <v>BU-907</v>
          </cell>
          <cell r="H1763" t="str">
            <v>ERMI / SIRMI</v>
          </cell>
          <cell r="I1763" t="str">
            <v>ERMI/SIRMI</v>
          </cell>
          <cell r="J1763" t="str">
            <v>ERMI / SIRMI GROUP</v>
          </cell>
          <cell r="K1763" t="str">
            <v>CORPORATE</v>
          </cell>
          <cell r="L1763" t="str">
            <v>CORPORATE</v>
          </cell>
        </row>
        <row r="1764">
          <cell r="A1764" t="str">
            <v>QK1</v>
          </cell>
          <cell r="B1764" t="str">
            <v>QK1-10-A-AZ-4DO-050</v>
          </cell>
          <cell r="C1764">
            <v>1188</v>
          </cell>
          <cell r="D1764">
            <v>7296</v>
          </cell>
          <cell r="F1764" t="str">
            <v>Sonics, TX</v>
          </cell>
          <cell r="G1764" t="str">
            <v>BU-907</v>
          </cell>
          <cell r="H1764" t="str">
            <v>ERMI / SIRMI</v>
          </cell>
          <cell r="I1764" t="str">
            <v>ERMI/SIRMI</v>
          </cell>
          <cell r="J1764" t="str">
            <v>ERMI / SIRMI GROUP</v>
          </cell>
          <cell r="K1764" t="str">
            <v>CORPORATE</v>
          </cell>
          <cell r="L1764" t="str">
            <v>CORPORATE</v>
          </cell>
        </row>
        <row r="1765">
          <cell r="A1765" t="str">
            <v>QK2</v>
          </cell>
          <cell r="B1765" t="str">
            <v>QK2-10-A-AZ-4DO-050</v>
          </cell>
          <cell r="C1765">
            <v>1189</v>
          </cell>
          <cell r="D1765">
            <v>7297</v>
          </cell>
          <cell r="F1765" t="str">
            <v>Southeast Rockford Site, IL</v>
          </cell>
          <cell r="G1765" t="str">
            <v>BU-907</v>
          </cell>
          <cell r="H1765" t="str">
            <v>ERMI / SIRMI</v>
          </cell>
          <cell r="I1765" t="str">
            <v>ERMI/SIRMI</v>
          </cell>
          <cell r="J1765" t="str">
            <v>ERMI / SIRMI GROUP</v>
          </cell>
          <cell r="K1765" t="str">
            <v>CORPORATE</v>
          </cell>
          <cell r="L1765" t="str">
            <v>CORPORATE</v>
          </cell>
        </row>
        <row r="1766">
          <cell r="A1766" t="str">
            <v>QK3</v>
          </cell>
          <cell r="B1766" t="str">
            <v>QK3-10-A-AZ-4DO-050</v>
          </cell>
          <cell r="C1766">
            <v>1190</v>
          </cell>
          <cell r="D1766">
            <v>7298</v>
          </cell>
          <cell r="F1766" t="str">
            <v>Southern Ocean LF, NJ</v>
          </cell>
          <cell r="G1766" t="str">
            <v>BU-907</v>
          </cell>
          <cell r="H1766" t="str">
            <v>ERMI / SIRMI</v>
          </cell>
          <cell r="I1766" t="str">
            <v>ERMI/SIRMI</v>
          </cell>
          <cell r="J1766" t="str">
            <v>ERMI / SIRMI GROUP</v>
          </cell>
          <cell r="K1766" t="str">
            <v>CORPORATE</v>
          </cell>
          <cell r="L1766" t="str">
            <v>CORPORATE</v>
          </cell>
        </row>
        <row r="1767">
          <cell r="A1767" t="str">
            <v>QK4</v>
          </cell>
          <cell r="B1767" t="str">
            <v>QK4-10-A-AZ-4DO-050</v>
          </cell>
          <cell r="C1767">
            <v>1191</v>
          </cell>
          <cell r="D1767">
            <v>7299</v>
          </cell>
          <cell r="F1767" t="str">
            <v>Stickney/Tyler Ave LF, OH</v>
          </cell>
          <cell r="G1767" t="str">
            <v>BU-907</v>
          </cell>
          <cell r="H1767" t="str">
            <v>ERMI / SIRMI</v>
          </cell>
          <cell r="I1767" t="str">
            <v>ERMI/SIRMI</v>
          </cell>
          <cell r="J1767" t="str">
            <v>ERMI / SIRMI GROUP</v>
          </cell>
          <cell r="K1767" t="str">
            <v>CORPORATE</v>
          </cell>
          <cell r="L1767" t="str">
            <v>CORPORATE</v>
          </cell>
        </row>
        <row r="1768">
          <cell r="A1768" t="str">
            <v>QK5</v>
          </cell>
          <cell r="B1768" t="str">
            <v>QK5-10-A-AZ-4DO-050</v>
          </cell>
          <cell r="C1768">
            <v>1192</v>
          </cell>
          <cell r="D1768">
            <v>7300</v>
          </cell>
          <cell r="F1768" t="str">
            <v>Summit National Site, OH</v>
          </cell>
          <cell r="G1768" t="str">
            <v>BU-907</v>
          </cell>
          <cell r="H1768" t="str">
            <v>ERMI / SIRMI</v>
          </cell>
          <cell r="I1768" t="str">
            <v>ERMI/SIRMI</v>
          </cell>
          <cell r="J1768" t="str">
            <v>ERMI / SIRMI GROUP</v>
          </cell>
          <cell r="K1768" t="str">
            <v>CORPORATE</v>
          </cell>
          <cell r="L1768" t="str">
            <v>CORPORATE</v>
          </cell>
        </row>
        <row r="1769">
          <cell r="A1769" t="str">
            <v>QK6</v>
          </cell>
          <cell r="B1769" t="str">
            <v>QK6-10-A-AZ-4DO-050</v>
          </cell>
          <cell r="C1769">
            <v>1193</v>
          </cell>
          <cell r="D1769">
            <v>7301</v>
          </cell>
          <cell r="F1769" t="str">
            <v>Tabernacle Drum Site (USX), NJ</v>
          </cell>
          <cell r="G1769" t="str">
            <v>BU-907</v>
          </cell>
          <cell r="H1769" t="str">
            <v>ERMI / SIRMI</v>
          </cell>
          <cell r="I1769" t="str">
            <v>ERMI/SIRMI</v>
          </cell>
          <cell r="J1769" t="str">
            <v>ERMI / SIRMI GROUP</v>
          </cell>
          <cell r="K1769" t="str">
            <v>CORPORATE</v>
          </cell>
          <cell r="L1769" t="str">
            <v>CORPORATE</v>
          </cell>
        </row>
        <row r="1770">
          <cell r="A1770" t="str">
            <v>QK7</v>
          </cell>
          <cell r="B1770" t="str">
            <v>QK7-10-A-AZ-4DO-050</v>
          </cell>
          <cell r="C1770">
            <v>1194</v>
          </cell>
          <cell r="D1770">
            <v>7302</v>
          </cell>
          <cell r="F1770" t="str">
            <v>Tri-County/Elgin LF, IL</v>
          </cell>
          <cell r="G1770" t="str">
            <v>BU-907</v>
          </cell>
          <cell r="H1770" t="str">
            <v>ERMI / SIRMI</v>
          </cell>
          <cell r="I1770" t="str">
            <v>ERMI/SIRMI</v>
          </cell>
          <cell r="J1770" t="str">
            <v>ERMI / SIRMI GROUP</v>
          </cell>
          <cell r="K1770" t="str">
            <v>CORPORATE</v>
          </cell>
          <cell r="L1770" t="str">
            <v>CORPORATE</v>
          </cell>
        </row>
        <row r="1771">
          <cell r="A1771" t="str">
            <v>QK8</v>
          </cell>
          <cell r="B1771" t="str">
            <v>QK8-10-A-AZ-4DO-050</v>
          </cell>
          <cell r="C1771">
            <v>1195</v>
          </cell>
          <cell r="D1771">
            <v>7303</v>
          </cell>
          <cell r="F1771" t="str">
            <v>Tulalip LF, WA</v>
          </cell>
          <cell r="G1771" t="str">
            <v>BU-907</v>
          </cell>
          <cell r="H1771" t="str">
            <v>ERMI / SIRMI</v>
          </cell>
          <cell r="I1771" t="str">
            <v>ERMI/SIRMI</v>
          </cell>
          <cell r="J1771" t="str">
            <v>ERMI / SIRMI GROUP</v>
          </cell>
          <cell r="K1771" t="str">
            <v>CORPORATE</v>
          </cell>
          <cell r="L1771" t="str">
            <v>CORPORATE</v>
          </cell>
        </row>
        <row r="1772">
          <cell r="A1772" t="str">
            <v>QL0</v>
          </cell>
          <cell r="B1772" t="str">
            <v>QL0-10-A-AZ-4DO-050</v>
          </cell>
          <cell r="C1772">
            <v>1197</v>
          </cell>
          <cell r="D1772">
            <v>7304</v>
          </cell>
          <cell r="F1772" t="str">
            <v>Western Processing, WA</v>
          </cell>
          <cell r="G1772" t="str">
            <v>BU-907</v>
          </cell>
          <cell r="H1772" t="str">
            <v>ERMI / SIRMI</v>
          </cell>
          <cell r="I1772" t="str">
            <v>ERMI/SIRMI</v>
          </cell>
          <cell r="J1772" t="str">
            <v>ERMI / SIRMI GROUP</v>
          </cell>
          <cell r="K1772" t="str">
            <v>CORPORATE</v>
          </cell>
          <cell r="L1772" t="str">
            <v>CORPORATE</v>
          </cell>
        </row>
        <row r="1773">
          <cell r="A1773" t="str">
            <v>QL1</v>
          </cell>
          <cell r="B1773" t="str">
            <v>QL1-10-A-AZ-4DO-050</v>
          </cell>
          <cell r="C1773">
            <v>1198</v>
          </cell>
          <cell r="D1773">
            <v>7305</v>
          </cell>
          <cell r="F1773" t="str">
            <v>Wingate Road Incinerator, FL</v>
          </cell>
          <cell r="G1773" t="str">
            <v>BU-907</v>
          </cell>
          <cell r="H1773" t="str">
            <v>ERMI / SIRMI</v>
          </cell>
          <cell r="I1773" t="str">
            <v>ERMI/SIRMI</v>
          </cell>
          <cell r="J1773" t="str">
            <v>ERMI / SIRMI GROUP</v>
          </cell>
          <cell r="K1773" t="str">
            <v>CORPORATE</v>
          </cell>
          <cell r="L1773" t="str">
            <v>CORPORATE</v>
          </cell>
        </row>
        <row r="1774">
          <cell r="A1774" t="str">
            <v>QL2</v>
          </cell>
          <cell r="B1774" t="str">
            <v>QL2-10-A-AZ-4DO-050</v>
          </cell>
          <cell r="C1774">
            <v>1199</v>
          </cell>
          <cell r="D1774">
            <v>7306</v>
          </cell>
          <cell r="F1774" t="str">
            <v>Yeoman Creek LF, IL</v>
          </cell>
          <cell r="G1774" t="str">
            <v>BU-907</v>
          </cell>
          <cell r="H1774" t="str">
            <v>ERMI / SIRMI</v>
          </cell>
          <cell r="I1774" t="str">
            <v>ERMI/SIRMI</v>
          </cell>
          <cell r="J1774" t="str">
            <v>ERMI / SIRMI GROUP</v>
          </cell>
          <cell r="K1774" t="str">
            <v>CORPORATE</v>
          </cell>
          <cell r="L1774" t="str">
            <v>CORPORATE</v>
          </cell>
        </row>
        <row r="1775">
          <cell r="A1775" t="str">
            <v>Q99</v>
          </cell>
          <cell r="B1775" t="str">
            <v>Q99-10-A-TX-4DO-050</v>
          </cell>
          <cell r="C1775">
            <v>1071</v>
          </cell>
          <cell r="D1775">
            <v>7307</v>
          </cell>
          <cell r="F1775" t="str">
            <v>Sinton Superfund Site</v>
          </cell>
          <cell r="G1775" t="str">
            <v>BU-907</v>
          </cell>
          <cell r="H1775" t="str">
            <v>ERMI / SIRMI</v>
          </cell>
          <cell r="I1775" t="str">
            <v>ERMI/SIRMI</v>
          </cell>
          <cell r="J1775" t="str">
            <v>ERMI / SIRMI GROUP</v>
          </cell>
          <cell r="K1775" t="str">
            <v>CORPORATE</v>
          </cell>
          <cell r="L1775" t="str">
            <v>CORPORATE</v>
          </cell>
        </row>
        <row r="1776">
          <cell r="A1776" t="str">
            <v>QA8</v>
          </cell>
          <cell r="B1776" t="str">
            <v>QA8-10-A-AZ-4DO-050</v>
          </cell>
          <cell r="C1776">
            <v>1080</v>
          </cell>
          <cell r="D1776">
            <v>7308</v>
          </cell>
          <cell r="F1776" t="str">
            <v>Bancroft Property, NY</v>
          </cell>
          <cell r="G1776" t="str">
            <v>BU-907</v>
          </cell>
          <cell r="H1776" t="str">
            <v>ERMI / SIRMI</v>
          </cell>
          <cell r="I1776" t="str">
            <v>ERMI/SIRMI</v>
          </cell>
          <cell r="J1776" t="str">
            <v>ERMI / SIRMI GROUP</v>
          </cell>
          <cell r="K1776" t="str">
            <v>CORPORATE</v>
          </cell>
          <cell r="L1776" t="str">
            <v>CORPORATE</v>
          </cell>
        </row>
        <row r="1777">
          <cell r="A1777" t="str">
            <v>QE0</v>
          </cell>
          <cell r="B1777" t="str">
            <v>QE0-10-A-AZ-4DO-050</v>
          </cell>
          <cell r="C1777">
            <v>1128</v>
          </cell>
          <cell r="D1777">
            <v>7309</v>
          </cell>
          <cell r="F1777" t="str">
            <v>East Bethel LF, MN</v>
          </cell>
          <cell r="G1777" t="str">
            <v>BU-907</v>
          </cell>
          <cell r="H1777" t="str">
            <v>ERMI / SIRMI</v>
          </cell>
          <cell r="I1777" t="str">
            <v>ERMI/SIRMI</v>
          </cell>
          <cell r="J1777" t="str">
            <v>ERMI / SIRMI GROUP</v>
          </cell>
          <cell r="K1777" t="str">
            <v>CORPORATE</v>
          </cell>
          <cell r="L1777" t="str">
            <v>CORPORATE</v>
          </cell>
        </row>
        <row r="1778">
          <cell r="A1778" t="str">
            <v>QE6</v>
          </cell>
          <cell r="B1778" t="str">
            <v>QE6-10-A-AZ-4DO-050</v>
          </cell>
          <cell r="C1778">
            <v>1134</v>
          </cell>
          <cell r="D1778">
            <v>7310</v>
          </cell>
          <cell r="F1778" t="str">
            <v>Freeway Sanitary LF, MN</v>
          </cell>
          <cell r="G1778" t="str">
            <v>BU-907</v>
          </cell>
          <cell r="H1778" t="str">
            <v>ERMI / SIRMI</v>
          </cell>
          <cell r="I1778" t="str">
            <v>ERMI/SIRMI</v>
          </cell>
          <cell r="J1778" t="str">
            <v>ERMI / SIRMI GROUP</v>
          </cell>
          <cell r="K1778" t="str">
            <v>CORPORATE</v>
          </cell>
          <cell r="L1778" t="str">
            <v>CORPORATE</v>
          </cell>
        </row>
        <row r="1779">
          <cell r="A1779" t="str">
            <v>QE8</v>
          </cell>
          <cell r="B1779" t="str">
            <v>QE8-10-A-AZ-4DO-050</v>
          </cell>
          <cell r="C1779">
            <v>1136</v>
          </cell>
          <cell r="D1779">
            <v>7311</v>
          </cell>
          <cell r="F1779" t="str">
            <v>GBF Pittsburgh LF, CA</v>
          </cell>
          <cell r="G1779" t="str">
            <v>BU-907</v>
          </cell>
          <cell r="H1779" t="str">
            <v>ERMI / SIRMI</v>
          </cell>
          <cell r="I1779" t="str">
            <v>ERMI/SIRMI</v>
          </cell>
          <cell r="J1779" t="str">
            <v>ERMI / SIRMI GROUP</v>
          </cell>
          <cell r="K1779" t="str">
            <v>CORPORATE</v>
          </cell>
          <cell r="L1779" t="str">
            <v>CORPORATE</v>
          </cell>
        </row>
        <row r="1780">
          <cell r="A1780" t="str">
            <v>QF1</v>
          </cell>
          <cell r="B1780" t="str">
            <v>QF1-10-A-AZ-4DO-050</v>
          </cell>
          <cell r="C1780">
            <v>1139</v>
          </cell>
          <cell r="D1780">
            <v>7312</v>
          </cell>
          <cell r="F1780" t="str">
            <v>H.O.D. LF, IL</v>
          </cell>
          <cell r="G1780" t="str">
            <v>BU-907</v>
          </cell>
          <cell r="H1780" t="str">
            <v>ERMI / SIRMI</v>
          </cell>
          <cell r="I1780" t="str">
            <v>ERMI/SIRMI</v>
          </cell>
          <cell r="J1780" t="str">
            <v>ERMI / SIRMI GROUP</v>
          </cell>
          <cell r="K1780" t="str">
            <v>CORPORATE</v>
          </cell>
          <cell r="L1780" t="str">
            <v>CORPORATE</v>
          </cell>
        </row>
        <row r="1781">
          <cell r="A1781" t="str">
            <v>QF6</v>
          </cell>
          <cell r="B1781" t="str">
            <v>QF6-10-A-AZ-4DO-050</v>
          </cell>
          <cell r="C1781">
            <v>1144</v>
          </cell>
          <cell r="D1781">
            <v>7313</v>
          </cell>
          <cell r="F1781" t="str">
            <v>Hopkins Sanitary LF, MN</v>
          </cell>
          <cell r="G1781" t="str">
            <v>BU-907</v>
          </cell>
          <cell r="H1781" t="str">
            <v>ERMI / SIRMI</v>
          </cell>
          <cell r="I1781" t="str">
            <v>ERMI/SIRMI</v>
          </cell>
          <cell r="J1781" t="str">
            <v>ERMI / SIRMI GROUP</v>
          </cell>
          <cell r="K1781" t="str">
            <v>CORPORATE</v>
          </cell>
          <cell r="L1781" t="str">
            <v>CORPORATE</v>
          </cell>
        </row>
        <row r="1782">
          <cell r="A1782" t="str">
            <v>QH7</v>
          </cell>
          <cell r="B1782" t="str">
            <v>QH7-10-A-AZ-4DO-050</v>
          </cell>
          <cell r="C1782">
            <v>1165</v>
          </cell>
          <cell r="D1782">
            <v>7314</v>
          </cell>
          <cell r="F1782" t="str">
            <v>Model LF,KS</v>
          </cell>
          <cell r="G1782" t="str">
            <v>BU-907</v>
          </cell>
          <cell r="H1782" t="str">
            <v>ERMI / SIRMI</v>
          </cell>
          <cell r="I1782" t="str">
            <v>ERMI/SIRMI</v>
          </cell>
          <cell r="J1782" t="str">
            <v>ERMI / SIRMI GROUP</v>
          </cell>
          <cell r="K1782" t="str">
            <v>CORPORATE</v>
          </cell>
          <cell r="L1782" t="str">
            <v>CORPORATE</v>
          </cell>
        </row>
        <row r="1783">
          <cell r="A1783" t="str">
            <v>QI0</v>
          </cell>
          <cell r="B1783" t="str">
            <v>QI0-10-A-AZ-4DO-050</v>
          </cell>
          <cell r="C1783">
            <v>1168</v>
          </cell>
          <cell r="D1783">
            <v>7315</v>
          </cell>
          <cell r="F1783" t="str">
            <v>Pigs Eye Dump Site, MN</v>
          </cell>
          <cell r="G1783" t="str">
            <v>BU-907</v>
          </cell>
          <cell r="H1783" t="str">
            <v>ERMI / SIRMI</v>
          </cell>
          <cell r="I1783" t="str">
            <v>ERMI/SIRMI</v>
          </cell>
          <cell r="J1783" t="str">
            <v>ERMI / SIRMI GROUP</v>
          </cell>
          <cell r="K1783" t="str">
            <v>CORPORATE</v>
          </cell>
          <cell r="L1783" t="str">
            <v>CORPORATE</v>
          </cell>
        </row>
        <row r="1784">
          <cell r="A1784" t="str">
            <v>QI8</v>
          </cell>
          <cell r="B1784" t="str">
            <v>QI8-10-A-AZ-4DO-050</v>
          </cell>
          <cell r="C1784">
            <v>1175</v>
          </cell>
          <cell r="D1784">
            <v>7316</v>
          </cell>
          <cell r="F1784" t="str">
            <v>Red Rock Sanitary LF, MN</v>
          </cell>
          <cell r="G1784" t="str">
            <v>BU-907</v>
          </cell>
          <cell r="H1784" t="str">
            <v>ERMI / SIRMI</v>
          </cell>
          <cell r="I1784" t="str">
            <v>ERMI/SIRMI</v>
          </cell>
          <cell r="J1784" t="str">
            <v>ERMI / SIRMI GROUP</v>
          </cell>
          <cell r="K1784" t="str">
            <v>CORPORATE</v>
          </cell>
          <cell r="L1784" t="str">
            <v>CORPORATE</v>
          </cell>
        </row>
        <row r="1785">
          <cell r="A1785" t="str">
            <v>QJ2</v>
          </cell>
          <cell r="B1785" t="str">
            <v>QJ2-10-A-AZ-4DO-050</v>
          </cell>
          <cell r="C1785">
            <v>1179</v>
          </cell>
          <cell r="D1785">
            <v>7317</v>
          </cell>
          <cell r="F1785" t="str">
            <v>Saco LF, ME</v>
          </cell>
          <cell r="G1785" t="str">
            <v>BU-907</v>
          </cell>
          <cell r="H1785" t="str">
            <v>ERMI / SIRMI</v>
          </cell>
          <cell r="I1785" t="str">
            <v>ERMI/SIRMI</v>
          </cell>
          <cell r="J1785" t="str">
            <v>ERMI / SIRMI GROUP</v>
          </cell>
          <cell r="K1785" t="str">
            <v>CORPORATE</v>
          </cell>
          <cell r="L1785" t="str">
            <v>CORPORATE</v>
          </cell>
        </row>
        <row r="1786">
          <cell r="A1786" t="str">
            <v>QJ3</v>
          </cell>
          <cell r="B1786" t="str">
            <v>QJ3-10-A-AZ-4DO-050</v>
          </cell>
          <cell r="C1786">
            <v>1180</v>
          </cell>
          <cell r="D1786">
            <v>7318</v>
          </cell>
          <cell r="F1786" t="str">
            <v>Salford Quarry Site, PA</v>
          </cell>
          <cell r="G1786" t="str">
            <v>BU-907</v>
          </cell>
          <cell r="H1786" t="str">
            <v>ERMI / SIRMI</v>
          </cell>
          <cell r="I1786" t="str">
            <v>ERMI/SIRMI</v>
          </cell>
          <cell r="J1786" t="str">
            <v>ERMI / SIRMI GROUP</v>
          </cell>
          <cell r="K1786" t="str">
            <v>CORPORATE</v>
          </cell>
          <cell r="L1786" t="str">
            <v>CORPORATE</v>
          </cell>
        </row>
        <row r="1787">
          <cell r="A1787" t="str">
            <v>QK0</v>
          </cell>
          <cell r="B1787" t="str">
            <v>QK0-10-A-AZ-4DO-050</v>
          </cell>
          <cell r="C1787">
            <v>1187</v>
          </cell>
          <cell r="D1787">
            <v>7319</v>
          </cell>
          <cell r="F1787" t="str">
            <v>Skinner LF, OK</v>
          </cell>
          <cell r="G1787" t="str">
            <v>BU-907</v>
          </cell>
          <cell r="H1787" t="str">
            <v>ERMI / SIRMI</v>
          </cell>
          <cell r="I1787" t="str">
            <v>ERMI/SIRMI</v>
          </cell>
          <cell r="J1787" t="str">
            <v>ERMI / SIRMI GROUP</v>
          </cell>
          <cell r="K1787" t="str">
            <v>CORPORATE</v>
          </cell>
          <cell r="L1787" t="str">
            <v>CORPORATE</v>
          </cell>
        </row>
        <row r="1788">
          <cell r="A1788" t="str">
            <v>QK9</v>
          </cell>
          <cell r="B1788" t="str">
            <v>QK9-10-A-AZ-4DO-050</v>
          </cell>
          <cell r="C1788">
            <v>1196</v>
          </cell>
          <cell r="D1788">
            <v>7320</v>
          </cell>
          <cell r="F1788" t="str">
            <v>W. Virginia Ordnance Works,WV</v>
          </cell>
          <cell r="G1788" t="str">
            <v>BU-907</v>
          </cell>
          <cell r="H1788" t="str">
            <v>ERMI / SIRMI</v>
          </cell>
          <cell r="I1788" t="str">
            <v>ERMI/SIRMI</v>
          </cell>
          <cell r="J1788" t="str">
            <v>ERMI / SIRMI GROUP</v>
          </cell>
          <cell r="K1788" t="str">
            <v>CORPORATE</v>
          </cell>
          <cell r="L1788" t="str">
            <v>CORPORATE</v>
          </cell>
        </row>
        <row r="1789">
          <cell r="A1789" t="str">
            <v>QL3</v>
          </cell>
          <cell r="B1789" t="str">
            <v>QL3-10-A-AZ-4DO-050</v>
          </cell>
          <cell r="C1789">
            <v>1200</v>
          </cell>
          <cell r="D1789">
            <v>7321</v>
          </cell>
          <cell r="F1789" t="str">
            <v>Zellwood Site, FL</v>
          </cell>
          <cell r="G1789" t="str">
            <v>BU-907</v>
          </cell>
          <cell r="H1789" t="str">
            <v>ERMI / SIRMI</v>
          </cell>
          <cell r="I1789" t="str">
            <v>ERMI/SIRMI</v>
          </cell>
          <cell r="J1789" t="str">
            <v>ERMI / SIRMI GROUP</v>
          </cell>
          <cell r="K1789" t="str">
            <v>CORPORATE</v>
          </cell>
          <cell r="L1789" t="str">
            <v>CORPORATE</v>
          </cell>
        </row>
        <row r="1790">
          <cell r="A1790" t="str">
            <v>D69</v>
          </cell>
          <cell r="B1790" t="str">
            <v>D69-10-A-AZ-4DO-050</v>
          </cell>
          <cell r="C1790">
            <v>500</v>
          </cell>
          <cell r="D1790">
            <v>7322</v>
          </cell>
          <cell r="F1790" t="str">
            <v>AW  Trans River LP, Inc</v>
          </cell>
          <cell r="G1790" t="str">
            <v>BU-907</v>
          </cell>
          <cell r="H1790" t="str">
            <v>ERMI / SIRMI</v>
          </cell>
          <cell r="I1790" t="str">
            <v>ERMI/SIRMI</v>
          </cell>
          <cell r="J1790" t="str">
            <v>ERMI / SIRMI GROUP</v>
          </cell>
          <cell r="K1790" t="str">
            <v>CORPORATE</v>
          </cell>
          <cell r="L1790" t="str">
            <v>CORPORATE</v>
          </cell>
        </row>
        <row r="1791">
          <cell r="A1791" t="str">
            <v>D70</v>
          </cell>
          <cell r="B1791" t="str">
            <v>D70-10-A-AZ-4EO-050</v>
          </cell>
          <cell r="C1791">
            <v>501</v>
          </cell>
          <cell r="D1791">
            <v>7323</v>
          </cell>
          <cell r="F1791" t="str">
            <v>AW  Energy Systems of Boston</v>
          </cell>
          <cell r="G1791" t="str">
            <v>BU-907</v>
          </cell>
          <cell r="H1791" t="str">
            <v>ERMI / SIRMI</v>
          </cell>
          <cell r="I1791" t="str">
            <v>ERMI/SIRMI</v>
          </cell>
          <cell r="J1791" t="str">
            <v>ERMI / SIRMI GROUP</v>
          </cell>
          <cell r="K1791" t="str">
            <v>CORPORATE</v>
          </cell>
          <cell r="L1791" t="str">
            <v>CORPORATE</v>
          </cell>
        </row>
        <row r="1792">
          <cell r="A1792" t="str">
            <v>D71</v>
          </cell>
          <cell r="B1792" t="str">
            <v>D71-10-A-AZ-4FO-050</v>
          </cell>
          <cell r="C1792">
            <v>502</v>
          </cell>
          <cell r="D1792">
            <v>7324</v>
          </cell>
          <cell r="F1792" t="str">
            <v>AW  Services Group, Inc</v>
          </cell>
          <cell r="G1792" t="str">
            <v>BU-907</v>
          </cell>
          <cell r="H1792" t="str">
            <v>ERMI / SIRMI</v>
          </cell>
          <cell r="I1792" t="str">
            <v>ERMI/SIRMI</v>
          </cell>
          <cell r="J1792" t="str">
            <v>ERMI / SIRMI GROUP</v>
          </cell>
          <cell r="K1792" t="str">
            <v>CORPORATE</v>
          </cell>
          <cell r="L1792" t="str">
            <v>CORPORATE</v>
          </cell>
        </row>
        <row r="1793">
          <cell r="A1793" t="str">
            <v>D72</v>
          </cell>
          <cell r="B1793" t="str">
            <v>D72-10-A-AZ-4GO-050</v>
          </cell>
          <cell r="C1793">
            <v>503</v>
          </cell>
          <cell r="D1793">
            <v>7325</v>
          </cell>
          <cell r="F1793" t="str">
            <v>AW  Energy Systems of Plymouth</v>
          </cell>
          <cell r="G1793" t="str">
            <v>BU-907</v>
          </cell>
          <cell r="H1793" t="str">
            <v>ERMI / SIRMI</v>
          </cell>
          <cell r="I1793" t="str">
            <v>ERMI/SIRMI</v>
          </cell>
          <cell r="J1793" t="str">
            <v>ERMI / SIRMI GROUP</v>
          </cell>
          <cell r="K1793" t="str">
            <v>CORPORATE</v>
          </cell>
          <cell r="L1793" t="str">
            <v>CORPORATE</v>
          </cell>
        </row>
        <row r="1794">
          <cell r="A1794" t="str">
            <v>D73</v>
          </cell>
          <cell r="B1794" t="str">
            <v>D73-10-A-AZ-4HO-050</v>
          </cell>
          <cell r="C1794">
            <v>504</v>
          </cell>
          <cell r="D1794">
            <v>7326</v>
          </cell>
          <cell r="F1794" t="str">
            <v>AW  Europe Inc.</v>
          </cell>
          <cell r="G1794" t="str">
            <v>BU-907</v>
          </cell>
          <cell r="H1794" t="str">
            <v>ERMI / SIRMI</v>
          </cell>
          <cell r="I1794" t="str">
            <v>ERMI/SIRMI</v>
          </cell>
          <cell r="J1794" t="str">
            <v>ERMI / SIRMI GROUP</v>
          </cell>
          <cell r="K1794" t="str">
            <v>CORPORATE</v>
          </cell>
          <cell r="L1794" t="str">
            <v>CORPORATE</v>
          </cell>
        </row>
        <row r="1795">
          <cell r="A1795" t="str">
            <v>D74</v>
          </cell>
          <cell r="B1795" t="str">
            <v>D74-10-A-AZ-4JO-050</v>
          </cell>
          <cell r="C1795">
            <v>505</v>
          </cell>
          <cell r="D1795">
            <v>7327</v>
          </cell>
          <cell r="F1795" t="str">
            <v>AW  of Asia Pacific, Inc.</v>
          </cell>
          <cell r="G1795" t="str">
            <v>BU-907</v>
          </cell>
          <cell r="H1795" t="str">
            <v>ERMI / SIRMI</v>
          </cell>
          <cell r="I1795" t="str">
            <v>ERMI/SIRMI</v>
          </cell>
          <cell r="J1795" t="str">
            <v>ERMI / SIRMI GROUP</v>
          </cell>
          <cell r="K1795" t="str">
            <v>CORPORATE</v>
          </cell>
          <cell r="L1795" t="str">
            <v>CORPORATE</v>
          </cell>
        </row>
        <row r="1796">
          <cell r="A1796">
            <v>697</v>
          </cell>
          <cell r="B1796" t="str">
            <v>697-10-A-AZ-68O-050</v>
          </cell>
          <cell r="C1796">
            <v>274</v>
          </cell>
          <cell r="D1796">
            <v>7328</v>
          </cell>
          <cell r="F1796" t="str">
            <v>Consolidated Processing, Inc</v>
          </cell>
          <cell r="G1796" t="str">
            <v>BU-907</v>
          </cell>
          <cell r="H1796" t="str">
            <v>ERMI / SIRMI</v>
          </cell>
          <cell r="I1796" t="str">
            <v>ERMI/SIRMI</v>
          </cell>
          <cell r="J1796" t="str">
            <v>ERMI / SIRMI GROUP</v>
          </cell>
          <cell r="K1796" t="str">
            <v>CORPORATE</v>
          </cell>
          <cell r="L1796" t="str">
            <v>CORPORATE</v>
          </cell>
        </row>
        <row r="1797">
          <cell r="A1797" t="str">
            <v>D15</v>
          </cell>
          <cell r="B1797" t="str">
            <v>D15-10-A-VT-6DO-050</v>
          </cell>
          <cell r="C1797">
            <v>488</v>
          </cell>
          <cell r="D1797">
            <v>7501</v>
          </cell>
          <cell r="F1797" t="str">
            <v>GIAC of Vermont</v>
          </cell>
          <cell r="G1797" t="str">
            <v>BU-905</v>
          </cell>
          <cell r="H1797" t="str">
            <v>GLOBAL / RELIANT</v>
          </cell>
          <cell r="I1797" t="str">
            <v>GLOBAL/REL</v>
          </cell>
          <cell r="J1797" t="str">
            <v>GLOBAL/RELIANT CORPORATE GROUP</v>
          </cell>
          <cell r="K1797" t="str">
            <v>CORPORATE</v>
          </cell>
          <cell r="L1797" t="str">
            <v>CORPORATE</v>
          </cell>
        </row>
        <row r="1798">
          <cell r="A1798" t="str">
            <v>D89</v>
          </cell>
          <cell r="B1798" t="str">
            <v>D89-10-A-AZ-6DO-050</v>
          </cell>
          <cell r="C1798">
            <v>514</v>
          </cell>
          <cell r="D1798">
            <v>7502</v>
          </cell>
          <cell r="F1798" t="str">
            <v>AW  - GIAC ELIM</v>
          </cell>
          <cell r="G1798" t="str">
            <v>BU-905</v>
          </cell>
          <cell r="H1798" t="str">
            <v>GLOBAL / RELIANT</v>
          </cell>
          <cell r="I1798" t="str">
            <v>GLOBAL/REL</v>
          </cell>
          <cell r="J1798" t="str">
            <v>GLOBAL/RELIANT CORPORATE GROUP</v>
          </cell>
          <cell r="K1798" t="str">
            <v>CORPORATE</v>
          </cell>
          <cell r="L1798" t="str">
            <v>CORPORATE</v>
          </cell>
        </row>
        <row r="1799">
          <cell r="A1799" t="str">
            <v>Z01</v>
          </cell>
          <cell r="B1799" t="str">
            <v>Z01-10-A-AZ-9DO-050</v>
          </cell>
          <cell r="C1799">
            <v>1896</v>
          </cell>
          <cell r="D1799">
            <v>7503</v>
          </cell>
          <cell r="F1799" t="str">
            <v>Saguaro National Insurance Co</v>
          </cell>
          <cell r="G1799" t="str">
            <v>BU-905</v>
          </cell>
          <cell r="H1799" t="str">
            <v>GLOBAL / RELIANT</v>
          </cell>
          <cell r="I1799" t="str">
            <v>GLOBAL/REL</v>
          </cell>
          <cell r="J1799" t="str">
            <v>GLOBAL/RELIANT CORPORATE GROUP</v>
          </cell>
          <cell r="K1799" t="str">
            <v>CORPORATE</v>
          </cell>
          <cell r="L1799" t="str">
            <v>CORPORATE</v>
          </cell>
        </row>
        <row r="1800">
          <cell r="A1800" t="str">
            <v>Z02</v>
          </cell>
          <cell r="B1800" t="str">
            <v>Z02-10-A-AZ-9DO-050</v>
          </cell>
          <cell r="C1800">
            <v>1897</v>
          </cell>
          <cell r="D1800">
            <v>7504</v>
          </cell>
          <cell r="F1800" t="str">
            <v>Captive Insurance - Elim Co</v>
          </cell>
          <cell r="G1800" t="str">
            <v>BU-905</v>
          </cell>
          <cell r="H1800" t="str">
            <v>GLOBAL / RELIANT</v>
          </cell>
          <cell r="I1800" t="str">
            <v>GLOBAL/REL</v>
          </cell>
          <cell r="J1800" t="str">
            <v>GLOBAL/RELIANT CORPORATE GROUP</v>
          </cell>
          <cell r="K1800" t="str">
            <v>CORPORATE</v>
          </cell>
          <cell r="L1800" t="str">
            <v>CORPORATE</v>
          </cell>
        </row>
        <row r="1801">
          <cell r="A1801" t="str">
            <v>Z03</v>
          </cell>
          <cell r="B1801" t="str">
            <v>Z03-10-A-AZ-03O-050</v>
          </cell>
          <cell r="C1801">
            <v>1898</v>
          </cell>
          <cell r="D1801">
            <v>7505</v>
          </cell>
          <cell r="F1801" t="str">
            <v>AWIN Management, Inc.</v>
          </cell>
          <cell r="G1801" t="str">
            <v>BU-905</v>
          </cell>
          <cell r="H1801" t="str">
            <v>GLOBAL / RELIANT</v>
          </cell>
          <cell r="I1801" t="str">
            <v>GLOBAL/REL</v>
          </cell>
          <cell r="J1801" t="str">
            <v>GLOBAL/RELIANT CORPORATE GROUP</v>
          </cell>
          <cell r="K1801" t="str">
            <v>CORPORATE</v>
          </cell>
          <cell r="L1801" t="str">
            <v>CORPORATE</v>
          </cell>
        </row>
        <row r="1802">
          <cell r="A1802" t="str">
            <v>ZA0</v>
          </cell>
          <cell r="B1802" t="str">
            <v>ZA0-10-A-AZ-13O-050</v>
          </cell>
          <cell r="C1802">
            <v>1899</v>
          </cell>
          <cell r="D1802">
            <v>7506</v>
          </cell>
          <cell r="F1802" t="str">
            <v>Allied Waste Systems, Inc AZ</v>
          </cell>
          <cell r="G1802" t="str">
            <v>BU-905</v>
          </cell>
          <cell r="H1802" t="str">
            <v>GLOBAL / RELIANT</v>
          </cell>
          <cell r="I1802" t="str">
            <v>GLOBAL/REL</v>
          </cell>
          <cell r="J1802" t="str">
            <v>GLOBAL/RELIANT CORPORATE GROUP</v>
          </cell>
          <cell r="K1802" t="str">
            <v>CORPORATE</v>
          </cell>
          <cell r="L1802" t="str">
            <v>CORPORATE</v>
          </cell>
        </row>
        <row r="1803">
          <cell r="A1803" t="str">
            <v>ZA1</v>
          </cell>
          <cell r="B1803" t="str">
            <v>ZA1-10-A-AZ-07O-050</v>
          </cell>
          <cell r="C1803">
            <v>1900</v>
          </cell>
          <cell r="D1803">
            <v>7507</v>
          </cell>
          <cell r="F1803" t="str">
            <v>Allied Waste Transportation</v>
          </cell>
          <cell r="G1803" t="str">
            <v>BU-905</v>
          </cell>
          <cell r="H1803" t="str">
            <v>GLOBAL / RELIANT</v>
          </cell>
          <cell r="I1803" t="str">
            <v>GLOBAL/REL</v>
          </cell>
          <cell r="J1803" t="str">
            <v>GLOBAL/RELIANT CORPORATE GROUP</v>
          </cell>
          <cell r="K1803" t="str">
            <v>CORPORATE</v>
          </cell>
          <cell r="L1803" t="str">
            <v>CORPORATE</v>
          </cell>
        </row>
        <row r="1804">
          <cell r="A1804" t="str">
            <v>ZA2</v>
          </cell>
          <cell r="B1804" t="str">
            <v>ZA2-10-A-AZ-08O-050</v>
          </cell>
          <cell r="C1804">
            <v>1901</v>
          </cell>
          <cell r="D1804">
            <v>7508</v>
          </cell>
          <cell r="F1804" t="str">
            <v>Allied Waste L/F Holdings, Inc</v>
          </cell>
          <cell r="G1804" t="str">
            <v>BU-905</v>
          </cell>
          <cell r="H1804" t="str">
            <v>GLOBAL / RELIANT</v>
          </cell>
          <cell r="I1804" t="str">
            <v>GLOBAL/REL</v>
          </cell>
          <cell r="J1804" t="str">
            <v>GLOBAL/RELIANT CORPORATE GROUP</v>
          </cell>
          <cell r="K1804" t="str">
            <v>CORPORATE</v>
          </cell>
          <cell r="L1804" t="str">
            <v>CORPORATE</v>
          </cell>
        </row>
        <row r="1805">
          <cell r="A1805" t="str">
            <v>ZA3</v>
          </cell>
          <cell r="B1805" t="str">
            <v>ZA3-10-A-AZ-02O-050</v>
          </cell>
          <cell r="C1805">
            <v>1902</v>
          </cell>
          <cell r="D1805">
            <v>7509</v>
          </cell>
          <cell r="F1805" t="str">
            <v>Allied Waste N.A., Inc. AZ</v>
          </cell>
          <cell r="G1805" t="str">
            <v>BU-905</v>
          </cell>
          <cell r="H1805" t="str">
            <v>GLOBAL / RELIANT</v>
          </cell>
          <cell r="I1805" t="str">
            <v>GLOBAL/REL</v>
          </cell>
          <cell r="J1805" t="str">
            <v>GLOBAL/RELIANT CORPORATE GROUP</v>
          </cell>
          <cell r="K1805" t="str">
            <v>CORPORATE</v>
          </cell>
          <cell r="L1805" t="str">
            <v>CORPORATE</v>
          </cell>
        </row>
        <row r="1806">
          <cell r="A1806" t="str">
            <v>ZA4</v>
          </cell>
          <cell r="B1806" t="str">
            <v>ZA4-10-A-AZ-3PO-050</v>
          </cell>
          <cell r="C1806">
            <v>1903</v>
          </cell>
          <cell r="D1806">
            <v>7510</v>
          </cell>
          <cell r="F1806" t="str">
            <v>AW Systems of N.A., Inc</v>
          </cell>
          <cell r="G1806" t="str">
            <v>BU-905</v>
          </cell>
          <cell r="H1806" t="str">
            <v>GLOBAL / RELIANT</v>
          </cell>
          <cell r="I1806" t="str">
            <v>GLOBAL/REL</v>
          </cell>
          <cell r="J1806" t="str">
            <v>GLOBAL/RELIANT CORPORATE GROUP</v>
          </cell>
          <cell r="K1806" t="str">
            <v>CORPORATE</v>
          </cell>
          <cell r="L1806" t="str">
            <v>CORPORATE</v>
          </cell>
        </row>
        <row r="1807">
          <cell r="A1807" t="str">
            <v>ZA5</v>
          </cell>
          <cell r="B1807" t="str">
            <v>ZA5-10-A-AZ-6CO-050</v>
          </cell>
          <cell r="C1807">
            <v>1904</v>
          </cell>
          <cell r="D1807">
            <v>7511</v>
          </cell>
          <cell r="F1807" t="str">
            <v>Cecos International, Inc. AZ</v>
          </cell>
          <cell r="G1807" t="str">
            <v>BU-905</v>
          </cell>
          <cell r="H1807" t="str">
            <v>GLOBAL / RELIANT</v>
          </cell>
          <cell r="I1807" t="str">
            <v>GLOBAL/REL</v>
          </cell>
          <cell r="J1807" t="str">
            <v>GLOBAL/RELIANT CORPORATE GROUP</v>
          </cell>
          <cell r="K1807" t="str">
            <v>CORPORATE</v>
          </cell>
          <cell r="L1807" t="str">
            <v>CORPORATE</v>
          </cell>
        </row>
        <row r="1808">
          <cell r="A1808" t="str">
            <v>ZA6</v>
          </cell>
          <cell r="B1808" t="str">
            <v>ZA6-10-A-AZ-6AO-050</v>
          </cell>
          <cell r="C1808">
            <v>1905</v>
          </cell>
          <cell r="D1808">
            <v>7512</v>
          </cell>
          <cell r="F1808" t="str">
            <v>Allied Waste Puerto Rico, PR</v>
          </cell>
          <cell r="G1808" t="str">
            <v>BU-905</v>
          </cell>
          <cell r="H1808" t="str">
            <v>GLOBAL / RELIANT</v>
          </cell>
          <cell r="I1808" t="str">
            <v>GLOBAL/REL</v>
          </cell>
          <cell r="J1808" t="str">
            <v>GLOBAL/RELIANT CORPORATE GROUP</v>
          </cell>
          <cell r="K1808" t="str">
            <v>CORPORATE</v>
          </cell>
          <cell r="L1808" t="str">
            <v>CORPORATE</v>
          </cell>
        </row>
        <row r="1809">
          <cell r="A1809" t="str">
            <v>ZA7</v>
          </cell>
          <cell r="B1809" t="str">
            <v>ZA7-10-A-AZ-5ZO-050</v>
          </cell>
          <cell r="C1809">
            <v>1906</v>
          </cell>
          <cell r="D1809">
            <v>7513</v>
          </cell>
          <cell r="F1809" t="str">
            <v>AW  of Ohio, Inc. OH</v>
          </cell>
          <cell r="G1809" t="str">
            <v>BU-905</v>
          </cell>
          <cell r="H1809" t="str">
            <v>GLOBAL / RELIANT</v>
          </cell>
          <cell r="I1809" t="str">
            <v>GLOBAL/REL</v>
          </cell>
          <cell r="J1809" t="str">
            <v>GLOBAL/RELIANT CORPORATE GROUP</v>
          </cell>
          <cell r="K1809" t="str">
            <v>CORPORATE</v>
          </cell>
          <cell r="L1809" t="str">
            <v>CORPORATE</v>
          </cell>
        </row>
        <row r="1810">
          <cell r="A1810" t="str">
            <v>ZA8</v>
          </cell>
          <cell r="B1810" t="str">
            <v>ZA8-10-A-AZ-5WO-050</v>
          </cell>
          <cell r="C1810">
            <v>1907</v>
          </cell>
          <cell r="D1810">
            <v>7514</v>
          </cell>
          <cell r="F1810" t="str">
            <v>AW  of Florida, Inc. FL</v>
          </cell>
          <cell r="G1810" t="str">
            <v>BU-905</v>
          </cell>
          <cell r="H1810" t="str">
            <v>GLOBAL / RELIANT</v>
          </cell>
          <cell r="I1810" t="str">
            <v>GLOBAL/REL</v>
          </cell>
          <cell r="J1810" t="str">
            <v>GLOBAL/RELIANT CORPORATE GROUP</v>
          </cell>
          <cell r="K1810" t="str">
            <v>CORPORATE</v>
          </cell>
          <cell r="L1810" t="str">
            <v>CORPORATE</v>
          </cell>
        </row>
        <row r="1811">
          <cell r="A1811" t="str">
            <v>ZA9</v>
          </cell>
          <cell r="B1811" t="str">
            <v>ZA9-10-A-AZ-5UO-050</v>
          </cell>
          <cell r="C1811">
            <v>1908</v>
          </cell>
          <cell r="D1811">
            <v>7515</v>
          </cell>
          <cell r="F1811" t="str">
            <v>AW  of California, Inc. CA</v>
          </cell>
          <cell r="G1811" t="str">
            <v>BU-905</v>
          </cell>
          <cell r="H1811" t="str">
            <v>GLOBAL / RELIANT</v>
          </cell>
          <cell r="I1811" t="str">
            <v>GLOBAL/REL</v>
          </cell>
          <cell r="J1811" t="str">
            <v>GLOBAL/RELIANT CORPORATE GROUP</v>
          </cell>
          <cell r="K1811" t="str">
            <v>CORPORATE</v>
          </cell>
          <cell r="L1811" t="str">
            <v>CORPORATE</v>
          </cell>
        </row>
        <row r="1812">
          <cell r="A1812" t="str">
            <v>ZB0</v>
          </cell>
          <cell r="B1812" t="str">
            <v>ZB0-10-A-AZ-3FO-050</v>
          </cell>
          <cell r="C1812">
            <v>1909</v>
          </cell>
          <cell r="D1812">
            <v>7516</v>
          </cell>
          <cell r="F1812" t="str">
            <v>County Disposal of Ohio, Inc</v>
          </cell>
          <cell r="G1812" t="str">
            <v>BU-905</v>
          </cell>
          <cell r="H1812" t="str">
            <v>GLOBAL / RELIANT</v>
          </cell>
          <cell r="I1812" t="str">
            <v>GLOBAL/REL</v>
          </cell>
          <cell r="J1812" t="str">
            <v>GLOBAL/RELIANT CORPORATE GROUP</v>
          </cell>
          <cell r="K1812" t="str">
            <v>CORPORATE</v>
          </cell>
          <cell r="L1812" t="str">
            <v>CORPORATE</v>
          </cell>
        </row>
        <row r="1813">
          <cell r="A1813" t="str">
            <v>ZB1</v>
          </cell>
          <cell r="B1813" t="str">
            <v>ZB1-10-A-AZ-4KO-050</v>
          </cell>
          <cell r="C1813">
            <v>1910</v>
          </cell>
          <cell r="D1813">
            <v>7517</v>
          </cell>
          <cell r="F1813" t="str">
            <v>F.P. McNamara Rubbish Removal</v>
          </cell>
          <cell r="G1813" t="str">
            <v>BU-905</v>
          </cell>
          <cell r="H1813" t="str">
            <v>GLOBAL / RELIANT</v>
          </cell>
          <cell r="I1813" t="str">
            <v>GLOBAL/REL</v>
          </cell>
          <cell r="J1813" t="str">
            <v>GLOBAL/RELIANT CORPORATE GROUP</v>
          </cell>
          <cell r="K1813" t="str">
            <v>CORPORATE</v>
          </cell>
          <cell r="L1813" t="str">
            <v>CORPORATE</v>
          </cell>
        </row>
        <row r="1814">
          <cell r="A1814" t="str">
            <v>ZB2</v>
          </cell>
          <cell r="B1814" t="str">
            <v>ZB2-10-A-AZ-5NO-050</v>
          </cell>
          <cell r="C1814">
            <v>1911</v>
          </cell>
          <cell r="D1814">
            <v>7518</v>
          </cell>
          <cell r="F1814" t="str">
            <v>AW Systems of NJ, Inc.</v>
          </cell>
          <cell r="G1814" t="str">
            <v>BU-905</v>
          </cell>
          <cell r="H1814" t="str">
            <v>GLOBAL / RELIANT</v>
          </cell>
          <cell r="I1814" t="str">
            <v>GLOBAL/REL</v>
          </cell>
          <cell r="J1814" t="str">
            <v>GLOBAL/RELIANT CORPORATE GROUP</v>
          </cell>
          <cell r="K1814" t="str">
            <v>CORPORATE</v>
          </cell>
          <cell r="L1814" t="str">
            <v>CORPORATE</v>
          </cell>
        </row>
        <row r="1815">
          <cell r="A1815" t="str">
            <v>ZB3</v>
          </cell>
          <cell r="B1815" t="str">
            <v>ZB3-10-A-AZ-6BO-050</v>
          </cell>
          <cell r="C1815">
            <v>1912</v>
          </cell>
          <cell r="D1815">
            <v>7519</v>
          </cell>
          <cell r="F1815" t="str">
            <v>AW  of Tennessee, Inc. TN</v>
          </cell>
          <cell r="G1815" t="str">
            <v>BU-905</v>
          </cell>
          <cell r="H1815" t="str">
            <v>GLOBAL / RELIANT</v>
          </cell>
          <cell r="I1815" t="str">
            <v>GLOBAL/REL</v>
          </cell>
          <cell r="J1815" t="str">
            <v>GLOBAL/RELIANT CORPORATE GROUP</v>
          </cell>
          <cell r="K1815" t="str">
            <v>CORPORATE</v>
          </cell>
          <cell r="L1815" t="str">
            <v>CORPORATE</v>
          </cell>
        </row>
        <row r="1816">
          <cell r="A1816" t="str">
            <v>ZB4</v>
          </cell>
          <cell r="B1816" t="str">
            <v>ZB4-10-A-AZ-5TO-050</v>
          </cell>
          <cell r="C1816">
            <v>1913</v>
          </cell>
          <cell r="D1816">
            <v>7520</v>
          </cell>
          <cell r="F1816" t="str">
            <v>Allied Waste Industries</v>
          </cell>
          <cell r="G1816" t="str">
            <v>BU-905</v>
          </cell>
          <cell r="H1816" t="str">
            <v>GLOBAL / RELIANT</v>
          </cell>
          <cell r="I1816" t="str">
            <v>GLOBAL/REL</v>
          </cell>
          <cell r="J1816" t="str">
            <v>GLOBAL/RELIANT CORPORATE GROUP</v>
          </cell>
          <cell r="K1816" t="str">
            <v>CORPORATE</v>
          </cell>
          <cell r="L1816" t="str">
            <v>CORPORATE</v>
          </cell>
        </row>
        <row r="1817">
          <cell r="A1817" t="str">
            <v>ZB5</v>
          </cell>
          <cell r="B1817" t="str">
            <v>ZB5-10-A-AZ-72O-050</v>
          </cell>
          <cell r="C1817">
            <v>1914</v>
          </cell>
          <cell r="D1817">
            <v>7521</v>
          </cell>
          <cell r="F1817" t="str">
            <v>Regional Disposal Company</v>
          </cell>
          <cell r="G1817" t="str">
            <v>BU-905</v>
          </cell>
          <cell r="H1817" t="str">
            <v>GLOBAL / RELIANT</v>
          </cell>
          <cell r="I1817" t="str">
            <v>GLOBAL/REL</v>
          </cell>
          <cell r="J1817" t="str">
            <v>GLOBAL/RELIANT CORPORATE GROUP</v>
          </cell>
          <cell r="K1817" t="str">
            <v>CORPORATE</v>
          </cell>
          <cell r="L1817" t="str">
            <v>CORPORATE</v>
          </cell>
        </row>
        <row r="1818">
          <cell r="A1818" t="str">
            <v>ZB6</v>
          </cell>
          <cell r="B1818" t="str">
            <v>ZB6-10-A-AZ-7MO-050</v>
          </cell>
          <cell r="C1818">
            <v>1915</v>
          </cell>
          <cell r="D1818">
            <v>7522</v>
          </cell>
          <cell r="F1818" t="str">
            <v>Cocopah Landfill, Inc (U) AZ</v>
          </cell>
          <cell r="G1818" t="str">
            <v>BU-905</v>
          </cell>
          <cell r="H1818" t="str">
            <v>GLOBAL / RELIANT</v>
          </cell>
          <cell r="I1818" t="str">
            <v>GLOBAL/REL</v>
          </cell>
          <cell r="J1818" t="str">
            <v>GLOBAL/RELIANT CORPORATE GROUP</v>
          </cell>
          <cell r="K1818" t="str">
            <v>CORPORATE</v>
          </cell>
          <cell r="L1818" t="str">
            <v>CORPORATE</v>
          </cell>
        </row>
        <row r="1819">
          <cell r="A1819" t="str">
            <v>ZB7</v>
          </cell>
          <cell r="B1819" t="str">
            <v>ZB7-10-A-AZ-7JO-050</v>
          </cell>
          <cell r="C1819">
            <v>1916</v>
          </cell>
          <cell r="D1819">
            <v>7523</v>
          </cell>
          <cell r="F1819" t="str">
            <v>Copper Mountain L/F, Inc (U)</v>
          </cell>
          <cell r="G1819" t="str">
            <v>BU-905</v>
          </cell>
          <cell r="H1819" t="str">
            <v>GLOBAL / RELIANT</v>
          </cell>
          <cell r="I1819" t="str">
            <v>GLOBAL/REL</v>
          </cell>
          <cell r="J1819" t="str">
            <v>GLOBAL/RELIANT CORPORATE GROUP</v>
          </cell>
          <cell r="K1819" t="str">
            <v>CORPORATE</v>
          </cell>
          <cell r="L1819" t="str">
            <v>CORPORATE</v>
          </cell>
        </row>
        <row r="1820">
          <cell r="A1820" t="str">
            <v>ZB8</v>
          </cell>
          <cell r="B1820" t="str">
            <v>ZB8-10-A-AZ-63O-050</v>
          </cell>
          <cell r="C1820">
            <v>1917</v>
          </cell>
          <cell r="D1820">
            <v>7524</v>
          </cell>
          <cell r="F1820" t="str">
            <v>Allied Waste Industries, Inc</v>
          </cell>
          <cell r="G1820" t="str">
            <v>BU-905</v>
          </cell>
          <cell r="H1820" t="str">
            <v>GLOBAL / RELIANT</v>
          </cell>
          <cell r="I1820" t="str">
            <v>GLOBAL/REL</v>
          </cell>
          <cell r="J1820" t="str">
            <v>GLOBAL/RELIANT CORPORATE GROUP</v>
          </cell>
          <cell r="K1820" t="str">
            <v>CORPORATE</v>
          </cell>
          <cell r="L1820" t="str">
            <v>CORPORATE</v>
          </cell>
        </row>
        <row r="1821">
          <cell r="A1821" t="str">
            <v>ZB9</v>
          </cell>
          <cell r="B1821" t="str">
            <v>ZB9-10-A-AZ-62O-050</v>
          </cell>
          <cell r="C1821">
            <v>1918</v>
          </cell>
          <cell r="D1821">
            <v>7525</v>
          </cell>
          <cell r="F1821" t="str">
            <v>Apache Jct L/F Corp. (U) AZ</v>
          </cell>
          <cell r="G1821" t="str">
            <v>BU-905</v>
          </cell>
          <cell r="H1821" t="str">
            <v>GLOBAL / RELIANT</v>
          </cell>
          <cell r="I1821" t="str">
            <v>GLOBAL/REL</v>
          </cell>
          <cell r="J1821" t="str">
            <v>GLOBAL/RELIANT CORPORATE GROUP</v>
          </cell>
          <cell r="K1821" t="str">
            <v>CORPORATE</v>
          </cell>
          <cell r="L1821" t="str">
            <v>CORPORATE</v>
          </cell>
        </row>
        <row r="1822">
          <cell r="A1822" t="str">
            <v>ZC0</v>
          </cell>
          <cell r="B1822" t="str">
            <v>ZC0-10-A-AZ-67O-050</v>
          </cell>
          <cell r="C1822">
            <v>1919</v>
          </cell>
          <cell r="D1822">
            <v>7526</v>
          </cell>
          <cell r="F1822" t="str">
            <v>Borrego Landfill, Inc (U) CA</v>
          </cell>
          <cell r="G1822" t="str">
            <v>BU-905</v>
          </cell>
          <cell r="H1822" t="str">
            <v>GLOBAL / RELIANT</v>
          </cell>
          <cell r="I1822" t="str">
            <v>GLOBAL/REL</v>
          </cell>
          <cell r="J1822" t="str">
            <v>GLOBAL/RELIANT CORPORATE GROUP</v>
          </cell>
          <cell r="K1822" t="str">
            <v>CORPORATE</v>
          </cell>
          <cell r="L1822" t="str">
            <v>CORPORATE</v>
          </cell>
        </row>
        <row r="1823">
          <cell r="A1823" t="str">
            <v>ZC1</v>
          </cell>
          <cell r="B1823" t="str">
            <v>ZC1-10-A-AZ-64O-050</v>
          </cell>
          <cell r="C1823">
            <v>1920</v>
          </cell>
          <cell r="D1823">
            <v>7527</v>
          </cell>
          <cell r="F1823" t="str">
            <v>Sycamore Landfill, Inc. (U) CA</v>
          </cell>
          <cell r="G1823" t="str">
            <v>BU-905</v>
          </cell>
          <cell r="H1823" t="str">
            <v>GLOBAL / RELIANT</v>
          </cell>
          <cell r="I1823" t="str">
            <v>GLOBAL/REL</v>
          </cell>
          <cell r="J1823" t="str">
            <v>GLOBAL/RELIANT CORPORATE GROUP</v>
          </cell>
          <cell r="K1823" t="str">
            <v>CORPORATE</v>
          </cell>
          <cell r="L1823" t="str">
            <v>CORPORATE</v>
          </cell>
        </row>
        <row r="1824">
          <cell r="A1824" t="str">
            <v>ZC2</v>
          </cell>
          <cell r="B1824" t="str">
            <v>ZC2-10-A-AZ-85O-050</v>
          </cell>
          <cell r="C1824">
            <v>1921</v>
          </cell>
          <cell r="D1824">
            <v>7528</v>
          </cell>
          <cell r="F1824" t="str">
            <v>Forward, Inc. (U) CA</v>
          </cell>
          <cell r="G1824" t="str">
            <v>BU-905</v>
          </cell>
          <cell r="H1824" t="str">
            <v>GLOBAL / RELIANT</v>
          </cell>
          <cell r="I1824" t="str">
            <v>GLOBAL/REL</v>
          </cell>
          <cell r="J1824" t="str">
            <v>GLOBAL/RELIANT CORPORATE GROUP</v>
          </cell>
          <cell r="K1824" t="str">
            <v>CORPORATE</v>
          </cell>
          <cell r="L1824" t="str">
            <v>CORPORATE</v>
          </cell>
        </row>
        <row r="1825">
          <cell r="A1825" t="str">
            <v>ZC3</v>
          </cell>
          <cell r="B1825" t="str">
            <v>ZC3-10-A-AZ-65O-050</v>
          </cell>
          <cell r="C1825">
            <v>1922</v>
          </cell>
          <cell r="D1825">
            <v>7529</v>
          </cell>
          <cell r="F1825" t="str">
            <v>Otay Landfill, Inc. (U) CA</v>
          </cell>
          <cell r="G1825" t="str">
            <v>BU-905</v>
          </cell>
          <cell r="H1825" t="str">
            <v>GLOBAL / RELIANT</v>
          </cell>
          <cell r="I1825" t="str">
            <v>GLOBAL/REL</v>
          </cell>
          <cell r="J1825" t="str">
            <v>GLOBAL/RELIANT CORPORATE GROUP</v>
          </cell>
          <cell r="K1825" t="str">
            <v>CORPORATE</v>
          </cell>
          <cell r="L1825" t="str">
            <v>CORPORATE</v>
          </cell>
        </row>
        <row r="1826">
          <cell r="A1826" t="str">
            <v>ZC4</v>
          </cell>
          <cell r="B1826" t="str">
            <v>ZC4-10-A-AZ-3WO-050</v>
          </cell>
          <cell r="C1826">
            <v>1923</v>
          </cell>
          <cell r="D1826">
            <v>7530</v>
          </cell>
          <cell r="F1826" t="str">
            <v>Keller Canyon L/F Co. (U) CA</v>
          </cell>
          <cell r="G1826" t="str">
            <v>BU-905</v>
          </cell>
          <cell r="H1826" t="str">
            <v>GLOBAL / RELIANT</v>
          </cell>
          <cell r="I1826" t="str">
            <v>GLOBAL/REL</v>
          </cell>
          <cell r="J1826" t="str">
            <v>GLOBAL/RELIANT CORPORATE GROUP</v>
          </cell>
          <cell r="K1826" t="str">
            <v>CORPORATE</v>
          </cell>
          <cell r="L1826" t="str">
            <v>CORPORATE</v>
          </cell>
        </row>
        <row r="1827">
          <cell r="A1827" t="str">
            <v>ZC5</v>
          </cell>
          <cell r="B1827" t="str">
            <v>ZC5-10-A-AZ-66O-050</v>
          </cell>
          <cell r="C1827">
            <v>1924</v>
          </cell>
          <cell r="D1827">
            <v>7531</v>
          </cell>
          <cell r="F1827" t="str">
            <v>Ramona Landfill, Inc. (U) CA</v>
          </cell>
          <cell r="G1827" t="str">
            <v>BU-905</v>
          </cell>
          <cell r="H1827" t="str">
            <v>GLOBAL / RELIANT</v>
          </cell>
          <cell r="I1827" t="str">
            <v>GLOBAL/REL</v>
          </cell>
          <cell r="J1827" t="str">
            <v>GLOBAL/RELIANT CORPORATE GROUP</v>
          </cell>
          <cell r="K1827" t="str">
            <v>CORPORATE</v>
          </cell>
          <cell r="L1827" t="str">
            <v>CORPORATE</v>
          </cell>
        </row>
        <row r="1828">
          <cell r="A1828" t="str">
            <v>ZC6</v>
          </cell>
          <cell r="B1828" t="str">
            <v>ZC6-10-A-AZ-7NO-050</v>
          </cell>
          <cell r="C1828">
            <v>1925</v>
          </cell>
          <cell r="D1828">
            <v>7532</v>
          </cell>
          <cell r="F1828" t="str">
            <v>Imperial Landfill, Inc. (U) CA</v>
          </cell>
          <cell r="G1828" t="str">
            <v>BU-905</v>
          </cell>
          <cell r="H1828" t="str">
            <v>GLOBAL / RELIANT</v>
          </cell>
          <cell r="I1828" t="str">
            <v>GLOBAL/REL</v>
          </cell>
          <cell r="J1828" t="str">
            <v>GLOBAL/RELIANT CORPORATE GROUP</v>
          </cell>
          <cell r="K1828" t="str">
            <v>CORPORATE</v>
          </cell>
          <cell r="L1828" t="str">
            <v>CORPORATE</v>
          </cell>
        </row>
        <row r="1829">
          <cell r="A1829" t="str">
            <v>ZC7</v>
          </cell>
          <cell r="B1829" t="str">
            <v>ZC7-10-A-AZ-6YO-050</v>
          </cell>
          <cell r="C1829">
            <v>1926</v>
          </cell>
          <cell r="D1829">
            <v>7533</v>
          </cell>
          <cell r="F1829" t="str">
            <v>Elder Creek T/S, Inc. (U) CA</v>
          </cell>
          <cell r="G1829" t="str">
            <v>BU-905</v>
          </cell>
          <cell r="H1829" t="str">
            <v>GLOBAL / RELIANT</v>
          </cell>
          <cell r="I1829" t="str">
            <v>GLOBAL/REL</v>
          </cell>
          <cell r="J1829" t="str">
            <v>GLOBAL/RELIANT CORPORATE GROUP</v>
          </cell>
          <cell r="K1829" t="str">
            <v>CORPORATE</v>
          </cell>
          <cell r="L1829" t="str">
            <v>CORPORATE</v>
          </cell>
        </row>
        <row r="1830">
          <cell r="A1830" t="str">
            <v>ZC8</v>
          </cell>
          <cell r="B1830" t="str">
            <v>ZC8-10-A-AZ-1BO-050</v>
          </cell>
          <cell r="C1830">
            <v>1927</v>
          </cell>
          <cell r="D1830">
            <v>7534</v>
          </cell>
          <cell r="F1830" t="str">
            <v>Delta Container Corp (U) CA</v>
          </cell>
          <cell r="G1830" t="str">
            <v>BU-905</v>
          </cell>
          <cell r="H1830" t="str">
            <v>GLOBAL / RELIANT</v>
          </cell>
          <cell r="I1830" t="str">
            <v>GLOBAL/REL</v>
          </cell>
          <cell r="J1830" t="str">
            <v>GLOBAL/RELIANT CORPORATE GROUP</v>
          </cell>
          <cell r="K1830" t="str">
            <v>CORPORATE</v>
          </cell>
          <cell r="L1830" t="str">
            <v>CORPORATE</v>
          </cell>
        </row>
        <row r="1831">
          <cell r="A1831" t="str">
            <v>ZC9</v>
          </cell>
          <cell r="B1831" t="str">
            <v>ZC9-10-A-AZ-98O-050</v>
          </cell>
          <cell r="C1831">
            <v>1928</v>
          </cell>
          <cell r="D1831">
            <v>7535</v>
          </cell>
          <cell r="F1831" t="str">
            <v>Sunrise Sanitation Service,Inc</v>
          </cell>
          <cell r="G1831" t="str">
            <v>BU-905</v>
          </cell>
          <cell r="H1831" t="str">
            <v>GLOBAL / RELIANT</v>
          </cell>
          <cell r="I1831" t="str">
            <v>GLOBAL/REL</v>
          </cell>
          <cell r="J1831" t="str">
            <v>GLOBAL/RELIANT CORPORATE GROUP</v>
          </cell>
          <cell r="K1831" t="str">
            <v>CORPORATE</v>
          </cell>
          <cell r="L1831" t="str">
            <v>CORPORATE</v>
          </cell>
        </row>
        <row r="1832">
          <cell r="A1832" t="str">
            <v>ZD0</v>
          </cell>
          <cell r="B1832" t="str">
            <v>ZD0-10-A-AZ-99O-050</v>
          </cell>
          <cell r="C1832">
            <v>1929</v>
          </cell>
          <cell r="D1832">
            <v>7536</v>
          </cell>
          <cell r="F1832" t="str">
            <v>Sunset Disposal Services, Inc.</v>
          </cell>
          <cell r="G1832" t="str">
            <v>BU-905</v>
          </cell>
          <cell r="H1832" t="str">
            <v>GLOBAL / RELIANT</v>
          </cell>
          <cell r="I1832" t="str">
            <v>GLOBAL/REL</v>
          </cell>
          <cell r="J1832" t="str">
            <v>GLOBAL/RELIANT CORPORATE GROUP</v>
          </cell>
          <cell r="K1832" t="str">
            <v>CORPORATE</v>
          </cell>
          <cell r="L1832" t="str">
            <v>CORPORATE</v>
          </cell>
        </row>
        <row r="1833">
          <cell r="A1833" t="str">
            <v>ZD1</v>
          </cell>
          <cell r="B1833" t="str">
            <v>ZD1-10-A-AZ-1AO-050</v>
          </cell>
          <cell r="C1833">
            <v>1930</v>
          </cell>
          <cell r="D1833">
            <v>7537</v>
          </cell>
          <cell r="F1833" t="str">
            <v>Lathrop Sunrise Sanitation</v>
          </cell>
          <cell r="G1833" t="str">
            <v>BU-905</v>
          </cell>
          <cell r="H1833" t="str">
            <v>GLOBAL / RELIANT</v>
          </cell>
          <cell r="I1833" t="str">
            <v>GLOBAL/REL</v>
          </cell>
          <cell r="J1833" t="str">
            <v>GLOBAL/RELIANT CORPORATE GROUP</v>
          </cell>
          <cell r="K1833" t="str">
            <v>CORPORATE</v>
          </cell>
          <cell r="L1833" t="str">
            <v>CORPORATE</v>
          </cell>
        </row>
        <row r="1834">
          <cell r="A1834" t="str">
            <v>ZD2</v>
          </cell>
          <cell r="B1834" t="str">
            <v>ZD2-10-A-AZ-26O-050</v>
          </cell>
          <cell r="C1834">
            <v>1931</v>
          </cell>
          <cell r="D1834">
            <v>7538</v>
          </cell>
          <cell r="F1834" t="str">
            <v>Environmental Development Corp</v>
          </cell>
          <cell r="G1834" t="str">
            <v>BU-905</v>
          </cell>
          <cell r="H1834" t="str">
            <v>GLOBAL / RELIANT</v>
          </cell>
          <cell r="I1834" t="str">
            <v>GLOBAL/REL</v>
          </cell>
          <cell r="J1834" t="str">
            <v>GLOBAL/RELIANT CORPORATE GROUP</v>
          </cell>
          <cell r="K1834" t="str">
            <v>CORPORATE</v>
          </cell>
          <cell r="L1834" t="str">
            <v>CORPORATE</v>
          </cell>
        </row>
        <row r="1835">
          <cell r="A1835" t="str">
            <v>ZD3</v>
          </cell>
          <cell r="B1835" t="str">
            <v>ZD3-10-A-AZ-39O-050</v>
          </cell>
          <cell r="C1835">
            <v>1932</v>
          </cell>
          <cell r="D1835">
            <v>7539</v>
          </cell>
          <cell r="F1835" t="str">
            <v>Brickyard Disposal &amp; Recycling</v>
          </cell>
          <cell r="G1835" t="str">
            <v>BU-905</v>
          </cell>
          <cell r="H1835" t="str">
            <v>GLOBAL / RELIANT</v>
          </cell>
          <cell r="I1835" t="str">
            <v>GLOBAL/REL</v>
          </cell>
          <cell r="J1835" t="str">
            <v>GLOBAL/RELIANT CORPORATE GROUP</v>
          </cell>
          <cell r="K1835" t="str">
            <v>CORPORATE</v>
          </cell>
          <cell r="L1835" t="str">
            <v>CORPORATE</v>
          </cell>
        </row>
        <row r="1836">
          <cell r="A1836" t="str">
            <v>ZD4</v>
          </cell>
          <cell r="B1836" t="str">
            <v>ZD4-10-A-AZ-29O-050</v>
          </cell>
          <cell r="C1836">
            <v>1933</v>
          </cell>
          <cell r="D1836">
            <v>7540</v>
          </cell>
          <cell r="F1836" t="str">
            <v>Upper Rock Island Cty L/F, Inc</v>
          </cell>
          <cell r="G1836" t="str">
            <v>BU-905</v>
          </cell>
          <cell r="H1836" t="str">
            <v>GLOBAL / RELIANT</v>
          </cell>
          <cell r="I1836" t="str">
            <v>GLOBAL/REL</v>
          </cell>
          <cell r="J1836" t="str">
            <v>GLOBAL/RELIANT CORPORATE GROUP</v>
          </cell>
          <cell r="K1836" t="str">
            <v>CORPORATE</v>
          </cell>
          <cell r="L1836" t="str">
            <v>CORPORATE</v>
          </cell>
        </row>
        <row r="1837">
          <cell r="A1837" t="str">
            <v>ZD5</v>
          </cell>
          <cell r="B1837" t="str">
            <v>ZD5-10-A-AZ-43O-050</v>
          </cell>
          <cell r="C1837">
            <v>1934</v>
          </cell>
          <cell r="D1837">
            <v>7541</v>
          </cell>
          <cell r="F1837" t="str">
            <v>Wayne County L/F IL, Inc. (U)</v>
          </cell>
          <cell r="G1837" t="str">
            <v>BU-905</v>
          </cell>
          <cell r="H1837" t="str">
            <v>GLOBAL / RELIANT</v>
          </cell>
          <cell r="I1837" t="str">
            <v>GLOBAL/REL</v>
          </cell>
          <cell r="J1837" t="str">
            <v>GLOBAL/RELIANT CORPORATE GROUP</v>
          </cell>
          <cell r="K1837" t="str">
            <v>CORPORATE</v>
          </cell>
          <cell r="L1837" t="str">
            <v>CORPORATE</v>
          </cell>
        </row>
        <row r="1838">
          <cell r="A1838" t="str">
            <v>ZD6</v>
          </cell>
          <cell r="B1838" t="str">
            <v>ZD6-10-A-AZ-37O-050</v>
          </cell>
          <cell r="C1838">
            <v>1935</v>
          </cell>
          <cell r="D1838">
            <v>7542</v>
          </cell>
          <cell r="F1838" t="str">
            <v>RCS, Inc. (U) IL</v>
          </cell>
          <cell r="G1838" t="str">
            <v>BU-905</v>
          </cell>
          <cell r="H1838" t="str">
            <v>GLOBAL / RELIANT</v>
          </cell>
          <cell r="I1838" t="str">
            <v>GLOBAL/REL</v>
          </cell>
          <cell r="J1838" t="str">
            <v>GLOBAL/RELIANT CORPORATE GROUP</v>
          </cell>
          <cell r="K1838" t="str">
            <v>CORPORATE</v>
          </cell>
          <cell r="L1838" t="str">
            <v>CORPORATE</v>
          </cell>
        </row>
        <row r="1839">
          <cell r="A1839" t="str">
            <v>ZD7</v>
          </cell>
          <cell r="B1839" t="str">
            <v>ZD7-10-A-AZ-2AO-050</v>
          </cell>
          <cell r="C1839">
            <v>1936</v>
          </cell>
          <cell r="D1839">
            <v>7543</v>
          </cell>
          <cell r="F1839" t="str">
            <v>CC Landfill, Inc. (U) IL</v>
          </cell>
          <cell r="G1839" t="str">
            <v>BU-905</v>
          </cell>
          <cell r="H1839" t="str">
            <v>GLOBAL / RELIANT</v>
          </cell>
          <cell r="I1839" t="str">
            <v>GLOBAL/REL</v>
          </cell>
          <cell r="J1839" t="str">
            <v>GLOBAL/RELIANT CORPORATE GROUP</v>
          </cell>
          <cell r="K1839" t="str">
            <v>CORPORATE</v>
          </cell>
          <cell r="L1839" t="str">
            <v>CORPORATE</v>
          </cell>
        </row>
        <row r="1840">
          <cell r="A1840" t="str">
            <v>ZD8</v>
          </cell>
          <cell r="B1840" t="str">
            <v>ZD8-10-A-AZ-9HO-050</v>
          </cell>
          <cell r="C1840">
            <v>1937</v>
          </cell>
          <cell r="D1840">
            <v>7544</v>
          </cell>
          <cell r="F1840" t="str">
            <v>Lee County Landfill, Inc. (U)</v>
          </cell>
          <cell r="G1840" t="str">
            <v>BU-905</v>
          </cell>
          <cell r="H1840" t="str">
            <v>GLOBAL / RELIANT</v>
          </cell>
          <cell r="I1840" t="str">
            <v>GLOBAL/REL</v>
          </cell>
          <cell r="J1840" t="str">
            <v>GLOBAL/RELIANT CORPORATE GROUP</v>
          </cell>
          <cell r="K1840" t="str">
            <v>CORPORATE</v>
          </cell>
          <cell r="L1840" t="str">
            <v>CORPORATE</v>
          </cell>
        </row>
        <row r="1841">
          <cell r="A1841" t="str">
            <v>ZD9</v>
          </cell>
          <cell r="B1841" t="str">
            <v>ZD9-10-A-AZ-28O-050</v>
          </cell>
          <cell r="C1841">
            <v>1938</v>
          </cell>
          <cell r="D1841">
            <v>7545</v>
          </cell>
          <cell r="F1841" t="str">
            <v>Streator Area L/F, Inc. (U) IL</v>
          </cell>
          <cell r="G1841" t="str">
            <v>BU-905</v>
          </cell>
          <cell r="H1841" t="str">
            <v>GLOBAL / RELIANT</v>
          </cell>
          <cell r="I1841" t="str">
            <v>GLOBAL/REL</v>
          </cell>
          <cell r="J1841" t="str">
            <v>GLOBAL/RELIANT CORPORATE GROUP</v>
          </cell>
          <cell r="K1841" t="str">
            <v>CORPORATE</v>
          </cell>
          <cell r="L1841" t="str">
            <v>CORPORATE</v>
          </cell>
        </row>
        <row r="1842">
          <cell r="A1842" t="str">
            <v>ZE0</v>
          </cell>
          <cell r="B1842" t="str">
            <v>ZE0-10-A-AZ-38O-050</v>
          </cell>
          <cell r="C1842">
            <v>1939</v>
          </cell>
          <cell r="D1842">
            <v>7546</v>
          </cell>
          <cell r="F1842" t="str">
            <v>Environmental Reclamation Co.</v>
          </cell>
          <cell r="G1842" t="str">
            <v>BU-905</v>
          </cell>
          <cell r="H1842" t="str">
            <v>GLOBAL / RELIANT</v>
          </cell>
          <cell r="I1842" t="str">
            <v>GLOBAL/REL</v>
          </cell>
          <cell r="J1842" t="str">
            <v>GLOBAL/RELIANT CORPORATE GROUP</v>
          </cell>
          <cell r="K1842" t="str">
            <v>CORPORATE</v>
          </cell>
          <cell r="L1842" t="str">
            <v>CORPORATE</v>
          </cell>
        </row>
        <row r="1843">
          <cell r="A1843" t="str">
            <v>ZE1</v>
          </cell>
          <cell r="B1843" t="str">
            <v>ZE1-10-A-AZ-36O-050</v>
          </cell>
          <cell r="C1843">
            <v>1940</v>
          </cell>
          <cell r="D1843">
            <v>7547</v>
          </cell>
          <cell r="F1843" t="str">
            <v>Roxana Landfill, Inc. (U) IL</v>
          </cell>
          <cell r="G1843" t="str">
            <v>BU-905</v>
          </cell>
          <cell r="H1843" t="str">
            <v>GLOBAL / RELIANT</v>
          </cell>
          <cell r="I1843" t="str">
            <v>GLOBAL/REL</v>
          </cell>
          <cell r="J1843" t="str">
            <v>GLOBAL/RELIANT CORPORATE GROUP</v>
          </cell>
          <cell r="K1843" t="str">
            <v>CORPORATE</v>
          </cell>
          <cell r="L1843" t="str">
            <v>CORPORATE</v>
          </cell>
        </row>
        <row r="1844">
          <cell r="A1844" t="str">
            <v>ZE2</v>
          </cell>
          <cell r="B1844" t="str">
            <v>ZE2-10-A-AZ-4NO-050</v>
          </cell>
          <cell r="C1844">
            <v>1941</v>
          </cell>
          <cell r="D1844">
            <v>7548</v>
          </cell>
          <cell r="F1844" t="str">
            <v>Sangamon Valley L/F, Inc. (U)</v>
          </cell>
          <cell r="G1844" t="str">
            <v>BU-905</v>
          </cell>
          <cell r="H1844" t="str">
            <v>GLOBAL / RELIANT</v>
          </cell>
          <cell r="I1844" t="str">
            <v>GLOBAL/REL</v>
          </cell>
          <cell r="J1844" t="str">
            <v>GLOBAL/RELIANT CORPORATE GROUP</v>
          </cell>
          <cell r="K1844" t="str">
            <v>CORPORATE</v>
          </cell>
          <cell r="L1844" t="str">
            <v>CORPORATE</v>
          </cell>
        </row>
        <row r="1845">
          <cell r="A1845" t="str">
            <v>ZE3</v>
          </cell>
          <cell r="B1845" t="str">
            <v>ZE3-10-A-AZ-6QO-050</v>
          </cell>
          <cell r="C1845">
            <v>1942</v>
          </cell>
          <cell r="D1845">
            <v>7549</v>
          </cell>
          <cell r="F1845" t="str">
            <v>Bio-Med of Oregon, Inc. (OR)</v>
          </cell>
          <cell r="G1845" t="str">
            <v>BU-905</v>
          </cell>
          <cell r="H1845" t="str">
            <v>GLOBAL / RELIANT</v>
          </cell>
          <cell r="I1845" t="str">
            <v>GLOBAL/REL</v>
          </cell>
          <cell r="J1845" t="str">
            <v>GLOBAL/RELIANT CORPORATE GROUP</v>
          </cell>
          <cell r="K1845" t="str">
            <v>CORPORATE</v>
          </cell>
          <cell r="L1845" t="str">
            <v>CORPORATE</v>
          </cell>
        </row>
        <row r="1846">
          <cell r="A1846" t="str">
            <v>ZE4</v>
          </cell>
          <cell r="B1846" t="str">
            <v>ZE4-10-A-AZ-1ZO-050</v>
          </cell>
          <cell r="C1846">
            <v>1943</v>
          </cell>
          <cell r="D1846">
            <v>7550</v>
          </cell>
          <cell r="F1846" t="str">
            <v>Ingrum Waste Disposal, Inc (U)</v>
          </cell>
          <cell r="G1846" t="str">
            <v>BU-905</v>
          </cell>
          <cell r="H1846" t="str">
            <v>GLOBAL / RELIANT</v>
          </cell>
          <cell r="I1846" t="str">
            <v>GLOBAL/REL</v>
          </cell>
          <cell r="J1846" t="str">
            <v>GLOBAL/RELIANT CORPORATE GROUP</v>
          </cell>
          <cell r="K1846" t="str">
            <v>CORPORATE</v>
          </cell>
          <cell r="L1846" t="str">
            <v>CORPORATE</v>
          </cell>
        </row>
        <row r="1847">
          <cell r="A1847" t="str">
            <v>ZE5</v>
          </cell>
          <cell r="B1847" t="str">
            <v>ZE5-10-A-AZ-1WO-050</v>
          </cell>
          <cell r="C1847">
            <v>1944</v>
          </cell>
          <cell r="D1847">
            <v>7551</v>
          </cell>
          <cell r="F1847" t="str">
            <v>Loop Recycling, Inc. (U) IL</v>
          </cell>
          <cell r="G1847" t="str">
            <v>BU-905</v>
          </cell>
          <cell r="H1847" t="str">
            <v>GLOBAL / RELIANT</v>
          </cell>
          <cell r="I1847" t="str">
            <v>GLOBAL/REL</v>
          </cell>
          <cell r="J1847" t="str">
            <v>GLOBAL/RELIANT CORPORATE GROUP</v>
          </cell>
          <cell r="K1847" t="str">
            <v>CORPORATE</v>
          </cell>
          <cell r="L1847" t="str">
            <v>CORPORATE</v>
          </cell>
        </row>
        <row r="1848">
          <cell r="A1848" t="str">
            <v>ZE6</v>
          </cell>
          <cell r="B1848" t="str">
            <v>ZE6-10-A-AZ-1LO-050</v>
          </cell>
          <cell r="C1848">
            <v>1945</v>
          </cell>
          <cell r="D1848">
            <v>7552</v>
          </cell>
          <cell r="F1848" t="str">
            <v>Loop Transfer, Inc. (U) IL</v>
          </cell>
          <cell r="G1848" t="str">
            <v>BU-905</v>
          </cell>
          <cell r="H1848" t="str">
            <v>GLOBAL / RELIANT</v>
          </cell>
          <cell r="I1848" t="str">
            <v>GLOBAL/REL</v>
          </cell>
          <cell r="J1848" t="str">
            <v>GLOBAL/RELIANT CORPORATE GROUP</v>
          </cell>
          <cell r="K1848" t="str">
            <v>CORPORATE</v>
          </cell>
          <cell r="L1848" t="str">
            <v>CORPORATE</v>
          </cell>
        </row>
        <row r="1849">
          <cell r="A1849" t="str">
            <v>ZE8</v>
          </cell>
          <cell r="B1849" t="str">
            <v>ZE8-10-A-AZ-1VO-050</v>
          </cell>
          <cell r="C1849">
            <v>1946</v>
          </cell>
          <cell r="D1849">
            <v>7553</v>
          </cell>
          <cell r="F1849" t="str">
            <v>Suburban Warehouse, Inc. (U)</v>
          </cell>
          <cell r="G1849" t="str">
            <v>BU-905</v>
          </cell>
          <cell r="H1849" t="str">
            <v>GLOBAL / RELIANT</v>
          </cell>
          <cell r="I1849" t="str">
            <v>GLOBAL/REL</v>
          </cell>
          <cell r="J1849" t="str">
            <v>GLOBAL/RELIANT CORPORATE GROUP</v>
          </cell>
          <cell r="K1849" t="str">
            <v>CORPORATE</v>
          </cell>
          <cell r="L1849" t="str">
            <v>CORPORATE</v>
          </cell>
        </row>
        <row r="1850">
          <cell r="A1850" t="str">
            <v>ZE9</v>
          </cell>
          <cell r="B1850" t="str">
            <v>ZE9-10-A-AZ-9IO-050</v>
          </cell>
          <cell r="C1850">
            <v>1947</v>
          </cell>
          <cell r="D1850">
            <v>7554</v>
          </cell>
          <cell r="F1850" t="str">
            <v>Saline County Landfill, Inc</v>
          </cell>
          <cell r="G1850" t="str">
            <v>BU-905</v>
          </cell>
          <cell r="H1850" t="str">
            <v>GLOBAL / RELIANT</v>
          </cell>
          <cell r="I1850" t="str">
            <v>GLOBAL/REL</v>
          </cell>
          <cell r="J1850" t="str">
            <v>GLOBAL/RELIANT CORPORATE GROUP</v>
          </cell>
          <cell r="K1850" t="str">
            <v>CORPORATE</v>
          </cell>
          <cell r="L1850" t="str">
            <v>CORPORATE</v>
          </cell>
        </row>
        <row r="1851">
          <cell r="A1851" t="str">
            <v>ZF0</v>
          </cell>
          <cell r="B1851" t="str">
            <v>ZF0-10-A-AZ-2ZO-050</v>
          </cell>
          <cell r="C1851">
            <v>1948</v>
          </cell>
          <cell r="D1851">
            <v>7555</v>
          </cell>
          <cell r="F1851" t="str">
            <v>Fred Barbara Trucking Co., Inc</v>
          </cell>
          <cell r="G1851" t="str">
            <v>BU-905</v>
          </cell>
          <cell r="H1851" t="str">
            <v>GLOBAL / RELIANT</v>
          </cell>
          <cell r="I1851" t="str">
            <v>GLOBAL/REL</v>
          </cell>
          <cell r="J1851" t="str">
            <v>GLOBAL/RELIANT CORPORATE GROUP</v>
          </cell>
          <cell r="K1851" t="str">
            <v>CORPORATE</v>
          </cell>
          <cell r="L1851" t="str">
            <v>CORPORATE</v>
          </cell>
        </row>
        <row r="1852">
          <cell r="A1852" t="str">
            <v>ZF1</v>
          </cell>
          <cell r="B1852" t="str">
            <v>ZF1-10-A-AZ-2YO-050</v>
          </cell>
          <cell r="C1852">
            <v>1949</v>
          </cell>
          <cell r="D1852">
            <v>7556</v>
          </cell>
          <cell r="F1852" t="str">
            <v>Environtech, Inc. (U) IL</v>
          </cell>
          <cell r="G1852" t="str">
            <v>BU-905</v>
          </cell>
          <cell r="H1852" t="str">
            <v>GLOBAL / RELIANT</v>
          </cell>
          <cell r="I1852" t="str">
            <v>GLOBAL/REL</v>
          </cell>
          <cell r="J1852" t="str">
            <v>GLOBAL/RELIANT CORPORATE GROUP</v>
          </cell>
          <cell r="K1852" t="str">
            <v>CORPORATE</v>
          </cell>
          <cell r="L1852" t="str">
            <v>CORPORATE</v>
          </cell>
        </row>
        <row r="1853">
          <cell r="A1853" t="str">
            <v>ZF2</v>
          </cell>
          <cell r="B1853" t="str">
            <v>ZF2-10-A-AZ-3CO-050</v>
          </cell>
          <cell r="C1853">
            <v>1950</v>
          </cell>
          <cell r="D1853">
            <v>7557</v>
          </cell>
          <cell r="F1853" t="str">
            <v>ADS of Missouri, Inc.</v>
          </cell>
          <cell r="G1853" t="str">
            <v>BU-905</v>
          </cell>
          <cell r="H1853" t="str">
            <v>GLOBAL / RELIANT</v>
          </cell>
          <cell r="I1853" t="str">
            <v>GLOBAL/REL</v>
          </cell>
          <cell r="J1853" t="str">
            <v>GLOBAL/RELIANT CORPORATE GROUP</v>
          </cell>
          <cell r="K1853" t="str">
            <v>CORPORATE</v>
          </cell>
          <cell r="L1853" t="str">
            <v>CORPORATE</v>
          </cell>
        </row>
        <row r="1854">
          <cell r="A1854" t="str">
            <v>ZF3</v>
          </cell>
          <cell r="B1854" t="str">
            <v>ZF3-10-A-AZ-3JO-050</v>
          </cell>
          <cell r="C1854">
            <v>1951</v>
          </cell>
          <cell r="D1854">
            <v>7558</v>
          </cell>
          <cell r="F1854" t="str">
            <v>ADS of Kansas, Inc. (U) KS</v>
          </cell>
          <cell r="G1854" t="str">
            <v>BU-905</v>
          </cell>
          <cell r="H1854" t="str">
            <v>GLOBAL / RELIANT</v>
          </cell>
          <cell r="I1854" t="str">
            <v>GLOBAL/REL</v>
          </cell>
          <cell r="J1854" t="str">
            <v>GLOBAL/RELIANT CORPORATE GROUP</v>
          </cell>
          <cell r="K1854" t="str">
            <v>CORPORATE</v>
          </cell>
          <cell r="L1854" t="str">
            <v>CORPORATE</v>
          </cell>
        </row>
        <row r="1855">
          <cell r="A1855" t="str">
            <v>ZF4</v>
          </cell>
          <cell r="B1855" t="str">
            <v>ZF4-10-A-AZ-3DO-050</v>
          </cell>
          <cell r="C1855">
            <v>1952</v>
          </cell>
          <cell r="D1855">
            <v>7559</v>
          </cell>
          <cell r="F1855" t="str">
            <v>Sunset Disposal, Inc. (U) KS</v>
          </cell>
          <cell r="G1855" t="str">
            <v>BU-905</v>
          </cell>
          <cell r="H1855" t="str">
            <v>GLOBAL / RELIANT</v>
          </cell>
          <cell r="I1855" t="str">
            <v>GLOBAL/REL</v>
          </cell>
          <cell r="J1855" t="str">
            <v>GLOBAL/RELIANT CORPORATE GROUP</v>
          </cell>
          <cell r="K1855" t="str">
            <v>CORPORATE</v>
          </cell>
          <cell r="L1855" t="str">
            <v>CORPORATE</v>
          </cell>
        </row>
        <row r="1856">
          <cell r="A1856" t="str">
            <v>ZF5</v>
          </cell>
          <cell r="B1856" t="str">
            <v>ZF5-10-A-AZ-3KO-050</v>
          </cell>
          <cell r="C1856">
            <v>1953</v>
          </cell>
          <cell r="D1856">
            <v>7560</v>
          </cell>
          <cell r="F1856" t="str">
            <v>Resource Recovery, Inc. (U) KS</v>
          </cell>
          <cell r="G1856" t="str">
            <v>BU-905</v>
          </cell>
          <cell r="H1856" t="str">
            <v>GLOBAL / RELIANT</v>
          </cell>
          <cell r="I1856" t="str">
            <v>GLOBAL/REL</v>
          </cell>
          <cell r="J1856" t="str">
            <v>GLOBAL/RELIANT CORPORATE GROUP</v>
          </cell>
          <cell r="K1856" t="str">
            <v>CORPORATE</v>
          </cell>
          <cell r="L1856" t="str">
            <v>CORPORATE</v>
          </cell>
        </row>
        <row r="1857">
          <cell r="A1857" t="str">
            <v>ZF6</v>
          </cell>
          <cell r="B1857" t="str">
            <v>ZF6-10-A-AZ-2BO-050</v>
          </cell>
          <cell r="C1857">
            <v>1954</v>
          </cell>
          <cell r="D1857">
            <v>7561</v>
          </cell>
          <cell r="F1857" t="str">
            <v>American Dispsl Svc of IL, Inc</v>
          </cell>
          <cell r="G1857" t="str">
            <v>BU-905</v>
          </cell>
          <cell r="H1857" t="str">
            <v>GLOBAL / RELIANT</v>
          </cell>
          <cell r="I1857" t="str">
            <v>GLOBAL/REL</v>
          </cell>
          <cell r="J1857" t="str">
            <v>GLOBAL/RELIANT CORPORATE GROUP</v>
          </cell>
          <cell r="K1857" t="str">
            <v>CORPORATE</v>
          </cell>
          <cell r="L1857" t="str">
            <v>CORPORATE</v>
          </cell>
        </row>
        <row r="1858">
          <cell r="A1858" t="str">
            <v>ZF7</v>
          </cell>
          <cell r="B1858" t="str">
            <v>ZF7-10-A-AZ-3GO-050</v>
          </cell>
          <cell r="C1858">
            <v>1955</v>
          </cell>
          <cell r="D1858">
            <v>7562</v>
          </cell>
          <cell r="F1858" t="str">
            <v>ADS of West Virginia, Inc. WVA</v>
          </cell>
          <cell r="G1858" t="str">
            <v>BU-905</v>
          </cell>
          <cell r="H1858" t="str">
            <v>GLOBAL / RELIANT</v>
          </cell>
          <cell r="I1858" t="str">
            <v>GLOBAL/REL</v>
          </cell>
          <cell r="J1858" t="str">
            <v>GLOBAL/RELIANT CORPORATE GROUP</v>
          </cell>
          <cell r="K1858" t="str">
            <v>CORPORATE</v>
          </cell>
          <cell r="L1858" t="str">
            <v>CORPORATE</v>
          </cell>
        </row>
        <row r="1859">
          <cell r="A1859" t="str">
            <v>ZF8</v>
          </cell>
          <cell r="B1859" t="str">
            <v>ZF8-10-A-AZ-2DO-050</v>
          </cell>
          <cell r="C1859">
            <v>1956</v>
          </cell>
          <cell r="D1859">
            <v>7563</v>
          </cell>
          <cell r="F1859" t="str">
            <v>Standard Environmntl Svcs, Inc</v>
          </cell>
          <cell r="G1859" t="str">
            <v>BU-905</v>
          </cell>
          <cell r="H1859" t="str">
            <v>GLOBAL / RELIANT</v>
          </cell>
          <cell r="I1859" t="str">
            <v>GLOBAL/REL</v>
          </cell>
          <cell r="J1859" t="str">
            <v>GLOBAL/RELIANT CORPORATE GROUP</v>
          </cell>
          <cell r="K1859" t="str">
            <v>CORPORATE</v>
          </cell>
          <cell r="L1859" t="str">
            <v>CORPORATE</v>
          </cell>
        </row>
        <row r="1860">
          <cell r="A1860" t="str">
            <v>ZF9</v>
          </cell>
          <cell r="B1860" t="str">
            <v>ZF9-10-A-AZ-1CO-050</v>
          </cell>
          <cell r="C1860">
            <v>1957</v>
          </cell>
          <cell r="D1860">
            <v>7564</v>
          </cell>
          <cell r="F1860" t="str">
            <v>City Star Services, Inc</v>
          </cell>
          <cell r="G1860" t="str">
            <v>BU-905</v>
          </cell>
          <cell r="H1860" t="str">
            <v>GLOBAL / RELIANT</v>
          </cell>
          <cell r="I1860" t="str">
            <v>GLOBAL/REL</v>
          </cell>
          <cell r="J1860" t="str">
            <v>GLOBAL/RELIANT CORPORATE GROUP</v>
          </cell>
          <cell r="K1860" t="str">
            <v>CORPORATE</v>
          </cell>
          <cell r="L1860" t="str">
            <v>CORPORATE</v>
          </cell>
        </row>
        <row r="1861">
          <cell r="A1861" t="str">
            <v>ZG0</v>
          </cell>
          <cell r="B1861" t="str">
            <v>ZG0-10-A-AZ-74O-050</v>
          </cell>
          <cell r="C1861">
            <v>1958</v>
          </cell>
          <cell r="D1861">
            <v>7565</v>
          </cell>
          <cell r="F1861" t="str">
            <v>Dinverno, Inc. (MI)</v>
          </cell>
          <cell r="G1861" t="str">
            <v>BU-905</v>
          </cell>
          <cell r="H1861" t="str">
            <v>GLOBAL / RELIANT</v>
          </cell>
          <cell r="I1861" t="str">
            <v>GLOBAL/REL</v>
          </cell>
          <cell r="J1861" t="str">
            <v>GLOBAL/RELIANT CORPORATE GROUP</v>
          </cell>
          <cell r="K1861" t="str">
            <v>CORPORATE</v>
          </cell>
          <cell r="L1861" t="str">
            <v>CORPORATE</v>
          </cell>
        </row>
        <row r="1862">
          <cell r="A1862" t="str">
            <v>ZG1</v>
          </cell>
          <cell r="B1862" t="str">
            <v>ZG1-10-A-AZ-17O-050</v>
          </cell>
          <cell r="C1862">
            <v>1959</v>
          </cell>
          <cell r="D1862">
            <v>7566</v>
          </cell>
          <cell r="F1862" t="str">
            <v>Sauk Trail Develpmnt, Inc.(MI)</v>
          </cell>
          <cell r="G1862" t="str">
            <v>BU-905</v>
          </cell>
          <cell r="H1862" t="str">
            <v>GLOBAL / RELIANT</v>
          </cell>
          <cell r="I1862" t="str">
            <v>GLOBAL/REL</v>
          </cell>
          <cell r="J1862" t="str">
            <v>GLOBAL/RELIANT CORPORATE GROUP</v>
          </cell>
          <cell r="K1862" t="str">
            <v>CORPORATE</v>
          </cell>
          <cell r="L1862" t="str">
            <v>CORPORATE</v>
          </cell>
        </row>
        <row r="1863">
          <cell r="A1863" t="str">
            <v>ZG2</v>
          </cell>
          <cell r="B1863" t="str">
            <v>ZG2-10-A-AZ-18O-050</v>
          </cell>
          <cell r="C1863">
            <v>1960</v>
          </cell>
          <cell r="D1863">
            <v>7567</v>
          </cell>
          <cell r="F1863" t="str">
            <v>Oakland Hghts Develpmnt, Inc.</v>
          </cell>
          <cell r="G1863" t="str">
            <v>BU-905</v>
          </cell>
          <cell r="H1863" t="str">
            <v>GLOBAL / RELIANT</v>
          </cell>
          <cell r="I1863" t="str">
            <v>GLOBAL/REL</v>
          </cell>
          <cell r="J1863" t="str">
            <v>GLOBAL/RELIANT CORPORATE GROUP</v>
          </cell>
          <cell r="K1863" t="str">
            <v>CORPORATE</v>
          </cell>
          <cell r="L1863" t="str">
            <v>CORPORATE</v>
          </cell>
        </row>
        <row r="1864">
          <cell r="A1864" t="str">
            <v>ZG3</v>
          </cell>
          <cell r="B1864" t="str">
            <v>ZG3-10-A-AZ-15O-050</v>
          </cell>
          <cell r="C1864">
            <v>1961</v>
          </cell>
          <cell r="D1864">
            <v>7568</v>
          </cell>
          <cell r="F1864" t="str">
            <v>Clarkston Disposal, Inc. (MI)</v>
          </cell>
          <cell r="G1864" t="str">
            <v>BU-905</v>
          </cell>
          <cell r="H1864" t="str">
            <v>GLOBAL / RELIANT</v>
          </cell>
          <cell r="I1864" t="str">
            <v>GLOBAL/REL</v>
          </cell>
          <cell r="J1864" t="str">
            <v>GLOBAL/RELIANT CORPORATE GROUP</v>
          </cell>
          <cell r="K1864" t="str">
            <v>CORPORATE</v>
          </cell>
          <cell r="L1864" t="str">
            <v>CORPORATE</v>
          </cell>
        </row>
        <row r="1865">
          <cell r="A1865" t="str">
            <v>ZG4</v>
          </cell>
          <cell r="B1865" t="str">
            <v>ZG4-10-A-AZ-16O-050</v>
          </cell>
          <cell r="C1865">
            <v>1962</v>
          </cell>
          <cell r="D1865">
            <v>7569</v>
          </cell>
          <cell r="F1865" t="str">
            <v>Citizens Disposal, Inc. (MI)</v>
          </cell>
          <cell r="G1865" t="str">
            <v>BU-905</v>
          </cell>
          <cell r="H1865" t="str">
            <v>GLOBAL / RELIANT</v>
          </cell>
          <cell r="I1865" t="str">
            <v>GLOBAL/REL</v>
          </cell>
          <cell r="J1865" t="str">
            <v>GLOBAL/RELIANT CORPORATE GROUP</v>
          </cell>
          <cell r="K1865" t="str">
            <v>CORPORATE</v>
          </cell>
          <cell r="L1865" t="str">
            <v>CORPORATE</v>
          </cell>
        </row>
        <row r="1866">
          <cell r="A1866" t="str">
            <v>ZG5</v>
          </cell>
          <cell r="B1866" t="str">
            <v>ZG5-10-A-AZ-21O-050</v>
          </cell>
          <cell r="C1866">
            <v>1963</v>
          </cell>
          <cell r="D1866">
            <v>7570</v>
          </cell>
          <cell r="F1866" t="str">
            <v>Central Sanitary L/F, Inc.(MI)</v>
          </cell>
          <cell r="G1866" t="str">
            <v>BU-905</v>
          </cell>
          <cell r="H1866" t="str">
            <v>GLOBAL / RELIANT</v>
          </cell>
          <cell r="I1866" t="str">
            <v>GLOBAL/REL</v>
          </cell>
          <cell r="J1866" t="str">
            <v>GLOBAL/RELIANT CORPORATE GROUP</v>
          </cell>
          <cell r="K1866" t="str">
            <v>CORPORATE</v>
          </cell>
          <cell r="L1866" t="str">
            <v>CORPORATE</v>
          </cell>
        </row>
        <row r="1867">
          <cell r="A1867" t="str">
            <v>ZG6</v>
          </cell>
          <cell r="B1867" t="str">
            <v>ZG6-10-A-AZ-19O-050</v>
          </cell>
          <cell r="C1867">
            <v>1964</v>
          </cell>
          <cell r="D1867">
            <v>7571</v>
          </cell>
          <cell r="F1867" t="str">
            <v>Ottawa County L/F, Inc. (MI)</v>
          </cell>
          <cell r="G1867" t="str">
            <v>BU-905</v>
          </cell>
          <cell r="H1867" t="str">
            <v>GLOBAL / RELIANT</v>
          </cell>
          <cell r="I1867" t="str">
            <v>GLOBAL/REL</v>
          </cell>
          <cell r="J1867" t="str">
            <v>GLOBAL/RELIANT CORPORATE GROUP</v>
          </cell>
          <cell r="K1867" t="str">
            <v>CORPORATE</v>
          </cell>
          <cell r="L1867" t="str">
            <v>CORPORATE</v>
          </cell>
        </row>
        <row r="1868">
          <cell r="A1868" t="str">
            <v>ZG7</v>
          </cell>
          <cell r="B1868" t="str">
            <v>ZG7-10-A-AZ-14O-050</v>
          </cell>
          <cell r="C1868">
            <v>1965</v>
          </cell>
          <cell r="D1868">
            <v>7572</v>
          </cell>
          <cell r="F1868" t="str">
            <v>Adrian Landfill, Inc. (MI)</v>
          </cell>
          <cell r="G1868" t="str">
            <v>BU-905</v>
          </cell>
          <cell r="H1868" t="str">
            <v>GLOBAL / RELIANT</v>
          </cell>
          <cell r="I1868" t="str">
            <v>GLOBAL/REL</v>
          </cell>
          <cell r="J1868" t="str">
            <v>GLOBAL/RELIANT CORPORATE GROUP</v>
          </cell>
          <cell r="K1868" t="str">
            <v>CORPORATE</v>
          </cell>
          <cell r="L1868" t="str">
            <v>CORPORATE</v>
          </cell>
        </row>
        <row r="1869">
          <cell r="A1869" t="str">
            <v>ZG8</v>
          </cell>
          <cell r="B1869" t="str">
            <v>ZG8-10-A-AZ-20O-050</v>
          </cell>
          <cell r="C1869">
            <v>1966</v>
          </cell>
          <cell r="D1869">
            <v>7573</v>
          </cell>
          <cell r="F1869" t="str">
            <v>Harland's Sanitary L/F, Inc</v>
          </cell>
          <cell r="G1869" t="str">
            <v>BU-905</v>
          </cell>
          <cell r="H1869" t="str">
            <v>GLOBAL / RELIANT</v>
          </cell>
          <cell r="I1869" t="str">
            <v>GLOBAL/REL</v>
          </cell>
          <cell r="J1869" t="str">
            <v>GLOBAL/RELIANT CORPORATE GROUP</v>
          </cell>
          <cell r="K1869" t="str">
            <v>CORPORATE</v>
          </cell>
          <cell r="L1869" t="str">
            <v>CORPORATE</v>
          </cell>
        </row>
        <row r="1870">
          <cell r="A1870" t="str">
            <v>ZG9</v>
          </cell>
          <cell r="B1870" t="str">
            <v>ZG9-10-A-AZ-9EO-050</v>
          </cell>
          <cell r="C1870">
            <v>1967</v>
          </cell>
          <cell r="D1870">
            <v>7574</v>
          </cell>
          <cell r="F1870" t="str">
            <v>Tom Luciano's Dispsl Svc, Inc.</v>
          </cell>
          <cell r="G1870" t="str">
            <v>BU-905</v>
          </cell>
          <cell r="H1870" t="str">
            <v>GLOBAL / RELIANT</v>
          </cell>
          <cell r="I1870" t="str">
            <v>GLOBAL/REL</v>
          </cell>
          <cell r="J1870" t="str">
            <v>GLOBAL/RELIANT CORPORATE GROUP</v>
          </cell>
          <cell r="K1870" t="str">
            <v>CORPORATE</v>
          </cell>
          <cell r="L1870" t="str">
            <v>CORPORATE</v>
          </cell>
        </row>
        <row r="1871">
          <cell r="A1871" t="str">
            <v>ZH0</v>
          </cell>
          <cell r="B1871" t="str">
            <v>ZH0-10-A-AZ-75O-050</v>
          </cell>
          <cell r="C1871">
            <v>1968</v>
          </cell>
          <cell r="D1871">
            <v>7575</v>
          </cell>
          <cell r="F1871" t="str">
            <v>Louis Pinto &amp; Son, Inc. (NJ)</v>
          </cell>
          <cell r="G1871" t="str">
            <v>BU-905</v>
          </cell>
          <cell r="H1871" t="str">
            <v>GLOBAL / RELIANT</v>
          </cell>
          <cell r="I1871" t="str">
            <v>GLOBAL/REL</v>
          </cell>
          <cell r="J1871" t="str">
            <v>GLOBAL/RELIANT CORPORATE GROUP</v>
          </cell>
          <cell r="K1871" t="str">
            <v>CORPORATE</v>
          </cell>
          <cell r="L1871" t="str">
            <v>CORPORATE</v>
          </cell>
        </row>
        <row r="1872">
          <cell r="A1872" t="str">
            <v>ZH1</v>
          </cell>
          <cell r="B1872" t="str">
            <v>ZH1-10-A-AZ-3TO-050</v>
          </cell>
          <cell r="C1872">
            <v>1969</v>
          </cell>
          <cell r="D1872">
            <v>7576</v>
          </cell>
          <cell r="F1872" t="str">
            <v>Automated Modular Systms, Inc.</v>
          </cell>
          <cell r="G1872" t="str">
            <v>BU-905</v>
          </cell>
          <cell r="H1872" t="str">
            <v>GLOBAL / RELIANT</v>
          </cell>
          <cell r="I1872" t="str">
            <v>GLOBAL/REL</v>
          </cell>
          <cell r="J1872" t="str">
            <v>GLOBAL/RELIANT CORPORATE GROUP</v>
          </cell>
          <cell r="K1872" t="str">
            <v>CORPORATE</v>
          </cell>
          <cell r="L1872" t="str">
            <v>CORPORATE</v>
          </cell>
        </row>
        <row r="1873">
          <cell r="A1873" t="str">
            <v>ZH2</v>
          </cell>
          <cell r="B1873" t="str">
            <v>ZH2-10-A-AZ-3RO-050</v>
          </cell>
          <cell r="C1873">
            <v>1970</v>
          </cell>
          <cell r="D1873">
            <v>7577</v>
          </cell>
          <cell r="F1873" t="str">
            <v>Garofalo Recyc &amp; T/S Co, Inc.</v>
          </cell>
          <cell r="G1873" t="str">
            <v>BU-905</v>
          </cell>
          <cell r="H1873" t="str">
            <v>GLOBAL / RELIANT</v>
          </cell>
          <cell r="I1873" t="str">
            <v>GLOBAL/REL</v>
          </cell>
          <cell r="J1873" t="str">
            <v>GLOBAL/RELIANT CORPORATE GROUP</v>
          </cell>
          <cell r="K1873" t="str">
            <v>CORPORATE</v>
          </cell>
          <cell r="L1873" t="str">
            <v>CORPORATE</v>
          </cell>
        </row>
        <row r="1874">
          <cell r="A1874" t="str">
            <v>ZH3</v>
          </cell>
          <cell r="B1874" t="str">
            <v>ZH3-10-A-AZ-4BO-050</v>
          </cell>
          <cell r="C1874">
            <v>1971</v>
          </cell>
          <cell r="D1874">
            <v>7578</v>
          </cell>
          <cell r="F1874" t="str">
            <v>Giordano Recycling Corp (NJ)</v>
          </cell>
          <cell r="G1874" t="str">
            <v>BU-905</v>
          </cell>
          <cell r="H1874" t="str">
            <v>GLOBAL / RELIANT</v>
          </cell>
          <cell r="I1874" t="str">
            <v>GLOBAL/REL</v>
          </cell>
          <cell r="J1874" t="str">
            <v>GLOBAL/RELIANT CORPORATE GROUP</v>
          </cell>
          <cell r="K1874" t="str">
            <v>CORPORATE</v>
          </cell>
          <cell r="L1874" t="str">
            <v>CORPORATE</v>
          </cell>
        </row>
        <row r="1875">
          <cell r="A1875" t="str">
            <v>ZH4</v>
          </cell>
          <cell r="B1875" t="str">
            <v>ZH4-10-A-AZ-5MO-050</v>
          </cell>
          <cell r="C1875">
            <v>1972</v>
          </cell>
          <cell r="D1875">
            <v>7579</v>
          </cell>
          <cell r="F1875" t="str">
            <v>AW  Transfer Systems of NJ,Inc</v>
          </cell>
          <cell r="G1875" t="str">
            <v>BU-905</v>
          </cell>
          <cell r="H1875" t="str">
            <v>GLOBAL / RELIANT</v>
          </cell>
          <cell r="I1875" t="str">
            <v>GLOBAL/REL</v>
          </cell>
          <cell r="J1875" t="str">
            <v>GLOBAL/RELIANT CORPORATE GROUP</v>
          </cell>
          <cell r="K1875" t="str">
            <v>CORPORATE</v>
          </cell>
          <cell r="L1875" t="str">
            <v>CORPORATE</v>
          </cell>
        </row>
        <row r="1876">
          <cell r="A1876" t="str">
            <v>ZH5</v>
          </cell>
          <cell r="B1876" t="str">
            <v>ZH5-10-A-AZ-50O-050</v>
          </cell>
          <cell r="C1876">
            <v>1973</v>
          </cell>
          <cell r="D1876">
            <v>7580</v>
          </cell>
          <cell r="F1876" t="str">
            <v>Island Waste Services, Ltd</v>
          </cell>
          <cell r="G1876" t="str">
            <v>BU-905</v>
          </cell>
          <cell r="H1876" t="str">
            <v>GLOBAL / RELIANT</v>
          </cell>
          <cell r="I1876" t="str">
            <v>GLOBAL/REL</v>
          </cell>
          <cell r="J1876" t="str">
            <v>GLOBAL/RELIANT CORPORATE GROUP</v>
          </cell>
          <cell r="K1876" t="str">
            <v>CORPORATE</v>
          </cell>
          <cell r="L1876" t="str">
            <v>CORPORATE</v>
          </cell>
        </row>
        <row r="1877">
          <cell r="A1877" t="str">
            <v>ZH6</v>
          </cell>
          <cell r="B1877" t="str">
            <v>ZH6-10-A-AZ-3XO-050</v>
          </cell>
          <cell r="C1877">
            <v>1974</v>
          </cell>
          <cell r="D1877">
            <v>7581</v>
          </cell>
          <cell r="F1877" t="str">
            <v>Waste Svcs of New York, Inc.</v>
          </cell>
          <cell r="G1877" t="str">
            <v>BU-905</v>
          </cell>
          <cell r="H1877" t="str">
            <v>GLOBAL / RELIANT</v>
          </cell>
          <cell r="I1877" t="str">
            <v>GLOBAL/REL</v>
          </cell>
          <cell r="J1877" t="str">
            <v>GLOBAL/RELIANT CORPORATE GROUP</v>
          </cell>
          <cell r="K1877" t="str">
            <v>CORPORATE</v>
          </cell>
          <cell r="L1877" t="str">
            <v>CORPORATE</v>
          </cell>
        </row>
        <row r="1878">
          <cell r="A1878" t="str">
            <v>ZH8</v>
          </cell>
          <cell r="B1878" t="str">
            <v>ZH8-10-A-AZ-6VO-050</v>
          </cell>
          <cell r="C1878">
            <v>1975</v>
          </cell>
          <cell r="D1878">
            <v>7582</v>
          </cell>
          <cell r="F1878" t="str">
            <v>Suburban Carting Corp (NY)</v>
          </cell>
          <cell r="G1878" t="str">
            <v>BU-905</v>
          </cell>
          <cell r="H1878" t="str">
            <v>GLOBAL / RELIANT</v>
          </cell>
          <cell r="I1878" t="str">
            <v>GLOBAL/REL</v>
          </cell>
          <cell r="J1878" t="str">
            <v>GLOBAL/RELIANT CORPORATE GROUP</v>
          </cell>
          <cell r="K1878" t="str">
            <v>CORPORATE</v>
          </cell>
          <cell r="L1878" t="str">
            <v>CORPORATE</v>
          </cell>
        </row>
        <row r="1879">
          <cell r="A1879" t="str">
            <v>ZH9</v>
          </cell>
          <cell r="B1879" t="str">
            <v>ZH9-10-A-AZ-52O-050</v>
          </cell>
          <cell r="C1879">
            <v>1976</v>
          </cell>
          <cell r="D1879">
            <v>7583</v>
          </cell>
          <cell r="F1879" t="str">
            <v>Chambers Dvlpmnt of NC, Inc.</v>
          </cell>
          <cell r="G1879" t="str">
            <v>BU-905</v>
          </cell>
          <cell r="H1879" t="str">
            <v>GLOBAL / RELIANT</v>
          </cell>
          <cell r="I1879" t="str">
            <v>GLOBAL/REL</v>
          </cell>
          <cell r="J1879" t="str">
            <v>GLOBAL/RELIANT CORPORATE GROUP</v>
          </cell>
          <cell r="K1879" t="str">
            <v>CORPORATE</v>
          </cell>
          <cell r="L1879" t="str">
            <v>CORPORATE</v>
          </cell>
        </row>
        <row r="1880">
          <cell r="A1880" t="str">
            <v>ZI0</v>
          </cell>
          <cell r="B1880" t="str">
            <v>ZI0-10-A-AZ-5LO-050</v>
          </cell>
          <cell r="C1880">
            <v>1977</v>
          </cell>
          <cell r="D1880">
            <v>7584</v>
          </cell>
          <cell r="F1880" t="str">
            <v>Lake Norman Landfill, Inc. NC</v>
          </cell>
          <cell r="G1880" t="str">
            <v>BU-905</v>
          </cell>
          <cell r="H1880" t="str">
            <v>GLOBAL / RELIANT</v>
          </cell>
          <cell r="I1880" t="str">
            <v>GLOBAL/REL</v>
          </cell>
          <cell r="J1880" t="str">
            <v>GLOBAL/RELIANT CORPORATE GROUP</v>
          </cell>
          <cell r="K1880" t="str">
            <v>CORPORATE</v>
          </cell>
          <cell r="L1880" t="str">
            <v>CORPORATE</v>
          </cell>
        </row>
        <row r="1881">
          <cell r="A1881" t="str">
            <v>ZI2</v>
          </cell>
          <cell r="B1881" t="str">
            <v>ZI2-10-A-AZ-7EO-050</v>
          </cell>
          <cell r="C1881">
            <v>1978</v>
          </cell>
          <cell r="D1881">
            <v>7585</v>
          </cell>
          <cell r="F1881" t="str">
            <v>Noble Road Landfill, Inc. OH</v>
          </cell>
          <cell r="G1881" t="str">
            <v>BU-905</v>
          </cell>
          <cell r="H1881" t="str">
            <v>GLOBAL / RELIANT</v>
          </cell>
          <cell r="I1881" t="str">
            <v>GLOBAL/REL</v>
          </cell>
          <cell r="J1881" t="str">
            <v>GLOBAL/RELIANT CORPORATE GROUP</v>
          </cell>
          <cell r="K1881" t="str">
            <v>CORPORATE</v>
          </cell>
          <cell r="L1881" t="str">
            <v>CORPORATE</v>
          </cell>
        </row>
        <row r="1882">
          <cell r="A1882" t="str">
            <v>ZI3</v>
          </cell>
          <cell r="B1882" t="str">
            <v>ZI3-10-A-AZ-9FO-050</v>
          </cell>
          <cell r="C1882">
            <v>1979</v>
          </cell>
          <cell r="D1882">
            <v>7586</v>
          </cell>
          <cell r="F1882" t="str">
            <v>Dempsey Waste Systems II, Inc.</v>
          </cell>
          <cell r="G1882" t="str">
            <v>BU-905</v>
          </cell>
          <cell r="H1882" t="str">
            <v>GLOBAL / RELIANT</v>
          </cell>
          <cell r="I1882" t="str">
            <v>GLOBAL/REL</v>
          </cell>
          <cell r="J1882" t="str">
            <v>GLOBAL/RELIANT CORPORATE GROUP</v>
          </cell>
          <cell r="K1882" t="str">
            <v>CORPORATE</v>
          </cell>
          <cell r="L1882" t="str">
            <v>CORPORATE</v>
          </cell>
        </row>
        <row r="1883">
          <cell r="A1883" t="str">
            <v>ZI4</v>
          </cell>
          <cell r="B1883" t="str">
            <v>ZI4-10-A-AZ-32O-050</v>
          </cell>
          <cell r="C1883">
            <v>1980</v>
          </cell>
          <cell r="D1883">
            <v>7587</v>
          </cell>
          <cell r="F1883" t="str">
            <v>Williams Cnty L/F, Inc. OH</v>
          </cell>
          <cell r="G1883" t="str">
            <v>BU-905</v>
          </cell>
          <cell r="H1883" t="str">
            <v>GLOBAL / RELIANT</v>
          </cell>
          <cell r="I1883" t="str">
            <v>GLOBAL/REL</v>
          </cell>
          <cell r="J1883" t="str">
            <v>GLOBAL/RELIANT CORPORATE GROUP</v>
          </cell>
          <cell r="K1883" t="str">
            <v>CORPORATE</v>
          </cell>
          <cell r="L1883" t="str">
            <v>CORPORATE</v>
          </cell>
        </row>
        <row r="1884">
          <cell r="A1884" t="str">
            <v>ZI5</v>
          </cell>
          <cell r="B1884" t="str">
            <v>ZI5-10-A-AZ-30O-050</v>
          </cell>
          <cell r="C1884">
            <v>1981</v>
          </cell>
          <cell r="D1884">
            <v>7588</v>
          </cell>
          <cell r="F1884" t="str">
            <v>Celina Landfill, Inc. OH</v>
          </cell>
          <cell r="G1884" t="str">
            <v>BU-905</v>
          </cell>
          <cell r="H1884" t="str">
            <v>GLOBAL / RELIANT</v>
          </cell>
          <cell r="I1884" t="str">
            <v>GLOBAL/REL</v>
          </cell>
          <cell r="J1884" t="str">
            <v>GLOBAL/RELIANT CORPORATE GROUP</v>
          </cell>
          <cell r="K1884" t="str">
            <v>CORPORATE</v>
          </cell>
          <cell r="L1884" t="str">
            <v>CORPORATE</v>
          </cell>
        </row>
        <row r="1885">
          <cell r="A1885" t="str">
            <v>ZI6</v>
          </cell>
          <cell r="B1885" t="str">
            <v>ZI6-10-A-AZ-31O-050</v>
          </cell>
          <cell r="C1885">
            <v>1982</v>
          </cell>
          <cell r="D1885">
            <v>7589</v>
          </cell>
          <cell r="F1885" t="str">
            <v>Cherokee Run L/F, Inc. OH</v>
          </cell>
          <cell r="G1885" t="str">
            <v>BU-905</v>
          </cell>
          <cell r="H1885" t="str">
            <v>GLOBAL / RELIANT</v>
          </cell>
          <cell r="I1885" t="str">
            <v>GLOBAL/REL</v>
          </cell>
          <cell r="J1885" t="str">
            <v>GLOBAL/RELIANT CORPORATE GROUP</v>
          </cell>
          <cell r="K1885" t="str">
            <v>CORPORATE</v>
          </cell>
          <cell r="L1885" t="str">
            <v>CORPORATE</v>
          </cell>
        </row>
        <row r="1886">
          <cell r="A1886" t="str">
            <v>ZI7</v>
          </cell>
          <cell r="B1886" t="str">
            <v>ZI7-10-A-AZ-3BO-050</v>
          </cell>
          <cell r="C1886">
            <v>1983</v>
          </cell>
          <cell r="D1886">
            <v>7590</v>
          </cell>
          <cell r="F1886" t="str">
            <v>Pittsburg Cnty L/F, Inc. (OK)</v>
          </cell>
          <cell r="G1886" t="str">
            <v>BU-905</v>
          </cell>
          <cell r="H1886" t="str">
            <v>GLOBAL / RELIANT</v>
          </cell>
          <cell r="I1886" t="str">
            <v>GLOBAL/REL</v>
          </cell>
          <cell r="J1886" t="str">
            <v>GLOBAL/RELIANT CORPORATE GROUP</v>
          </cell>
          <cell r="K1886" t="str">
            <v>CORPORATE</v>
          </cell>
          <cell r="L1886" t="str">
            <v>CORPORATE</v>
          </cell>
        </row>
        <row r="1887">
          <cell r="A1887" t="str">
            <v>ZI8</v>
          </cell>
          <cell r="B1887" t="str">
            <v>ZI8-10-A-AZ-4RO-050</v>
          </cell>
          <cell r="C1887">
            <v>1984</v>
          </cell>
          <cell r="D1887">
            <v>7591</v>
          </cell>
          <cell r="F1887" t="str">
            <v>Waste Cntrl Systms, Inc. (U)OR</v>
          </cell>
          <cell r="G1887" t="str">
            <v>BU-905</v>
          </cell>
          <cell r="H1887" t="str">
            <v>GLOBAL / RELIANT</v>
          </cell>
          <cell r="I1887" t="str">
            <v>GLOBAL/REL</v>
          </cell>
          <cell r="J1887" t="str">
            <v>GLOBAL/RELIANT CORPORATE GROUP</v>
          </cell>
          <cell r="K1887" t="str">
            <v>CORPORATE</v>
          </cell>
          <cell r="L1887" t="str">
            <v>CORPORATE</v>
          </cell>
        </row>
        <row r="1888">
          <cell r="A1888" t="str">
            <v>ZI9</v>
          </cell>
          <cell r="B1888" t="str">
            <v>ZI9-10-A-AZ-7QO-050</v>
          </cell>
          <cell r="C1888">
            <v>1985</v>
          </cell>
          <cell r="D1888">
            <v>7592</v>
          </cell>
          <cell r="F1888" t="str">
            <v>Rossman Sanitary Svc, Inc. (U)</v>
          </cell>
          <cell r="G1888" t="str">
            <v>BU-905</v>
          </cell>
          <cell r="H1888" t="str">
            <v>GLOBAL / RELIANT</v>
          </cell>
          <cell r="I1888" t="str">
            <v>GLOBAL/REL</v>
          </cell>
          <cell r="J1888" t="str">
            <v>GLOBAL/RELIANT CORPORATE GROUP</v>
          </cell>
          <cell r="K1888" t="str">
            <v>CORPORATE</v>
          </cell>
          <cell r="L1888" t="str">
            <v>CORPORATE</v>
          </cell>
        </row>
        <row r="1889">
          <cell r="A1889" t="str">
            <v>ZJ0</v>
          </cell>
          <cell r="B1889" t="str">
            <v>ZJ0-10-A-AZ-6RO-050</v>
          </cell>
          <cell r="C1889">
            <v>1986</v>
          </cell>
          <cell r="D1889">
            <v>7593</v>
          </cell>
          <cell r="F1889" t="str">
            <v>Albany-Lebanon Sanitation, Inc</v>
          </cell>
          <cell r="G1889" t="str">
            <v>BU-905</v>
          </cell>
          <cell r="H1889" t="str">
            <v>GLOBAL / RELIANT</v>
          </cell>
          <cell r="I1889" t="str">
            <v>GLOBAL/REL</v>
          </cell>
          <cell r="J1889" t="str">
            <v>GLOBAL/RELIANT CORPORATE GROUP</v>
          </cell>
          <cell r="K1889" t="str">
            <v>CORPORATE</v>
          </cell>
          <cell r="L1889" t="str">
            <v>CORPORATE</v>
          </cell>
        </row>
        <row r="1890">
          <cell r="A1890" t="str">
            <v>ZJ1</v>
          </cell>
          <cell r="B1890" t="str">
            <v>ZJ1-10-A-AZ-4YO-050</v>
          </cell>
          <cell r="C1890">
            <v>1987</v>
          </cell>
          <cell r="D1890">
            <v>7594</v>
          </cell>
          <cell r="F1890" t="str">
            <v>Grants Pass Sanitation, Inc.</v>
          </cell>
          <cell r="G1890" t="str">
            <v>BU-905</v>
          </cell>
          <cell r="H1890" t="str">
            <v>GLOBAL / RELIANT</v>
          </cell>
          <cell r="I1890" t="str">
            <v>GLOBAL/REL</v>
          </cell>
          <cell r="J1890" t="str">
            <v>GLOBAL/RELIANT CORPORATE GROUP</v>
          </cell>
          <cell r="K1890" t="str">
            <v>CORPORATE</v>
          </cell>
          <cell r="L1890" t="str">
            <v>CORPORATE</v>
          </cell>
        </row>
        <row r="1891">
          <cell r="A1891" t="str">
            <v>ZJ2</v>
          </cell>
          <cell r="B1891" t="str">
            <v>ZJ2-10-A-AZ-4ZO-050</v>
          </cell>
          <cell r="C1891">
            <v>1988</v>
          </cell>
          <cell r="D1891">
            <v>7595</v>
          </cell>
          <cell r="F1891" t="str">
            <v>Dallas Disposal Co. (U) OR</v>
          </cell>
          <cell r="G1891" t="str">
            <v>BU-905</v>
          </cell>
          <cell r="H1891" t="str">
            <v>GLOBAL / RELIANT</v>
          </cell>
          <cell r="I1891" t="str">
            <v>GLOBAL/REL</v>
          </cell>
          <cell r="J1891" t="str">
            <v>GLOBAL/RELIANT CORPORATE GROUP</v>
          </cell>
          <cell r="K1891" t="str">
            <v>CORPORATE</v>
          </cell>
          <cell r="L1891" t="str">
            <v>CORPORATE</v>
          </cell>
        </row>
        <row r="1892">
          <cell r="A1892" t="str">
            <v>ZJ3</v>
          </cell>
          <cell r="B1892" t="str">
            <v>ZJ3-10-A-AZ-4TO-050</v>
          </cell>
          <cell r="C1892">
            <v>1989</v>
          </cell>
          <cell r="D1892">
            <v>7596</v>
          </cell>
          <cell r="F1892" t="str">
            <v>Valley Landfills, Inc. (U) OR</v>
          </cell>
          <cell r="G1892" t="str">
            <v>BU-905</v>
          </cell>
          <cell r="H1892" t="str">
            <v>GLOBAL / RELIANT</v>
          </cell>
          <cell r="I1892" t="str">
            <v>GLOBAL/REL</v>
          </cell>
          <cell r="J1892" t="str">
            <v>GLOBAL/RELIANT CORPORATE GROUP</v>
          </cell>
          <cell r="K1892" t="str">
            <v>CORPORATE</v>
          </cell>
          <cell r="L1892" t="str">
            <v>CORPORATE</v>
          </cell>
        </row>
        <row r="1893">
          <cell r="A1893" t="str">
            <v>ZJ4</v>
          </cell>
          <cell r="B1893" t="str">
            <v>ZJ4-10-A-AZ-4VO-050</v>
          </cell>
          <cell r="C1893">
            <v>1990</v>
          </cell>
          <cell r="D1893">
            <v>7597</v>
          </cell>
          <cell r="F1893" t="str">
            <v>Source Recycling, Inc. (U) OR</v>
          </cell>
          <cell r="G1893" t="str">
            <v>BU-905</v>
          </cell>
          <cell r="H1893" t="str">
            <v>GLOBAL / RELIANT</v>
          </cell>
          <cell r="I1893" t="str">
            <v>GLOBAL/REL</v>
          </cell>
          <cell r="J1893" t="str">
            <v>GLOBAL/RELIANT CORPORATE GROUP</v>
          </cell>
          <cell r="K1893" t="str">
            <v>CORPORATE</v>
          </cell>
          <cell r="L1893" t="str">
            <v>CORPORATE</v>
          </cell>
        </row>
        <row r="1894">
          <cell r="A1894" t="str">
            <v>ZJ5</v>
          </cell>
          <cell r="B1894" t="str">
            <v>ZJ5-10-A-AZ-4UO-050</v>
          </cell>
          <cell r="C1894">
            <v>1991</v>
          </cell>
          <cell r="D1894">
            <v>7598</v>
          </cell>
          <cell r="F1894" t="str">
            <v>United Dspsl Svc, Inc. (U) OR</v>
          </cell>
          <cell r="G1894" t="str">
            <v>BU-905</v>
          </cell>
          <cell r="H1894" t="str">
            <v>GLOBAL / RELIANT</v>
          </cell>
          <cell r="I1894" t="str">
            <v>GLOBAL/REL</v>
          </cell>
          <cell r="J1894" t="str">
            <v>GLOBAL/RELIANT CORPORATE GROUP</v>
          </cell>
          <cell r="K1894" t="str">
            <v>CORPORATE</v>
          </cell>
          <cell r="L1894" t="str">
            <v>CORPORATE</v>
          </cell>
        </row>
        <row r="1895">
          <cell r="A1895" t="str">
            <v>ZJ6</v>
          </cell>
          <cell r="B1895" t="str">
            <v>ZJ6-10-A-AZ-6PO-050</v>
          </cell>
          <cell r="C1895">
            <v>1992</v>
          </cell>
          <cell r="D1895">
            <v>7599</v>
          </cell>
          <cell r="F1895" t="str">
            <v>Capitol Recycling &amp; Dspsl, Inc</v>
          </cell>
          <cell r="G1895" t="str">
            <v>BU-905</v>
          </cell>
          <cell r="H1895" t="str">
            <v>GLOBAL / RELIANT</v>
          </cell>
          <cell r="I1895" t="str">
            <v>GLOBAL/REL</v>
          </cell>
          <cell r="J1895" t="str">
            <v>GLOBAL/RELIANT CORPORATE GROUP</v>
          </cell>
          <cell r="K1895" t="str">
            <v>CORPORATE</v>
          </cell>
          <cell r="L1895" t="str">
            <v>CORPORATE</v>
          </cell>
        </row>
        <row r="1896">
          <cell r="A1896" t="str">
            <v>ZJ7</v>
          </cell>
          <cell r="B1896" t="str">
            <v>ZJ7-10-A-AZ-6NO-050</v>
          </cell>
          <cell r="C1896">
            <v>1993</v>
          </cell>
          <cell r="D1896">
            <v>7600</v>
          </cell>
          <cell r="F1896" t="str">
            <v>Corvallis Dspsl &amp; Co. (U) OR</v>
          </cell>
          <cell r="G1896" t="str">
            <v>BU-905</v>
          </cell>
          <cell r="H1896" t="str">
            <v>GLOBAL / RELIANT</v>
          </cell>
          <cell r="I1896" t="str">
            <v>GLOBAL/REL</v>
          </cell>
          <cell r="J1896" t="str">
            <v>GLOBAL/RELIANT CORPORATE GROUP</v>
          </cell>
          <cell r="K1896" t="str">
            <v>CORPORATE</v>
          </cell>
          <cell r="L1896" t="str">
            <v>CORPORATE</v>
          </cell>
        </row>
        <row r="1897">
          <cell r="A1897" t="str">
            <v>ZJ8</v>
          </cell>
          <cell r="B1897" t="str">
            <v>ZJ8-10-A-AZ-6SO-050</v>
          </cell>
          <cell r="C1897">
            <v>1994</v>
          </cell>
          <cell r="D1897">
            <v>7601</v>
          </cell>
          <cell r="F1897" t="str">
            <v>Agri-Tech of Oregon, Inc. (U)</v>
          </cell>
          <cell r="G1897" t="str">
            <v>BU-905</v>
          </cell>
          <cell r="H1897" t="str">
            <v>GLOBAL / RELIANT</v>
          </cell>
          <cell r="I1897" t="str">
            <v>GLOBAL/REL</v>
          </cell>
          <cell r="J1897" t="str">
            <v>GLOBAL/RELIANT CORPORATE GROUP</v>
          </cell>
          <cell r="K1897" t="str">
            <v>CORPORATE</v>
          </cell>
          <cell r="L1897" t="str">
            <v>CORPORATE</v>
          </cell>
        </row>
        <row r="1898">
          <cell r="A1898" t="str">
            <v>ZJ9</v>
          </cell>
          <cell r="B1898" t="str">
            <v>ZJ9-10-A-AZ-4PO-050</v>
          </cell>
          <cell r="C1898">
            <v>1995</v>
          </cell>
          <cell r="D1898">
            <v>7602</v>
          </cell>
          <cell r="F1898" t="str">
            <v>Willamette Resources, Inc. (U)</v>
          </cell>
          <cell r="G1898" t="str">
            <v>BU-905</v>
          </cell>
          <cell r="H1898" t="str">
            <v>GLOBAL / RELIANT</v>
          </cell>
          <cell r="I1898" t="str">
            <v>GLOBAL/REL</v>
          </cell>
          <cell r="J1898" t="str">
            <v>GLOBAL/RELIANT CORPORATE GROUP</v>
          </cell>
          <cell r="K1898" t="str">
            <v>CORPORATE</v>
          </cell>
          <cell r="L1898" t="str">
            <v>CORPORATE</v>
          </cell>
        </row>
        <row r="1899">
          <cell r="A1899" t="str">
            <v>ZK0</v>
          </cell>
          <cell r="B1899" t="str">
            <v>ZK0-10-A-AZ-4XO-050</v>
          </cell>
          <cell r="C1899">
            <v>1996</v>
          </cell>
          <cell r="D1899">
            <v>7603</v>
          </cell>
          <cell r="F1899" t="str">
            <v>Keller Drop Box, Inc. (U) OR</v>
          </cell>
          <cell r="G1899" t="str">
            <v>BU-905</v>
          </cell>
          <cell r="H1899" t="str">
            <v>GLOBAL / RELIANT</v>
          </cell>
          <cell r="I1899" t="str">
            <v>GLOBAL/REL</v>
          </cell>
          <cell r="J1899" t="str">
            <v>GLOBAL/RELIANT CORPORATE GROUP</v>
          </cell>
          <cell r="K1899" t="str">
            <v>CORPORATE</v>
          </cell>
          <cell r="L1899" t="str">
            <v>CORPORATE</v>
          </cell>
        </row>
        <row r="1900">
          <cell r="A1900" t="str">
            <v>ZK1</v>
          </cell>
          <cell r="B1900" t="str">
            <v>ZK1-10-A-AZ-3EO-050</v>
          </cell>
          <cell r="C1900">
            <v>1997</v>
          </cell>
          <cell r="D1900">
            <v>7604</v>
          </cell>
          <cell r="F1900" t="str">
            <v>County Landfill, Inc. PA</v>
          </cell>
          <cell r="G1900" t="str">
            <v>BU-905</v>
          </cell>
          <cell r="H1900" t="str">
            <v>GLOBAL / RELIANT</v>
          </cell>
          <cell r="I1900" t="str">
            <v>GLOBAL/REL</v>
          </cell>
          <cell r="J1900" t="str">
            <v>GLOBAL/RELIANT CORPORATE GROUP</v>
          </cell>
          <cell r="K1900" t="str">
            <v>CORPORATE</v>
          </cell>
          <cell r="L1900" t="str">
            <v>CORPORATE</v>
          </cell>
        </row>
        <row r="1901">
          <cell r="A1901" t="str">
            <v>ZK2</v>
          </cell>
          <cell r="B1901" t="str">
            <v>ZK2-10-A-AZ-5KO-050</v>
          </cell>
          <cell r="C1901">
            <v>1998</v>
          </cell>
          <cell r="D1901">
            <v>7605</v>
          </cell>
          <cell r="F1901" t="str">
            <v>New Morgan L/F Co, Inc. PA</v>
          </cell>
          <cell r="G1901" t="str">
            <v>BU-905</v>
          </cell>
          <cell r="H1901" t="str">
            <v>GLOBAL / RELIANT</v>
          </cell>
          <cell r="I1901" t="str">
            <v>GLOBAL/REL</v>
          </cell>
          <cell r="J1901" t="str">
            <v>GLOBAL/RELIANT CORPORATE GROUP</v>
          </cell>
          <cell r="K1901" t="str">
            <v>CORPORATE</v>
          </cell>
          <cell r="L1901" t="str">
            <v>CORPORATE</v>
          </cell>
        </row>
        <row r="1902">
          <cell r="A1902" t="str">
            <v>ZK3</v>
          </cell>
          <cell r="B1902" t="str">
            <v>ZK3-10-A-AZ-9XO-050</v>
          </cell>
          <cell r="C1902">
            <v>1999</v>
          </cell>
          <cell r="D1902">
            <v>7606</v>
          </cell>
          <cell r="F1902" t="str">
            <v>Northeast Sanitary L/F, Inc SC</v>
          </cell>
          <cell r="G1902" t="str">
            <v>BU-905</v>
          </cell>
          <cell r="H1902" t="str">
            <v>GLOBAL / RELIANT</v>
          </cell>
          <cell r="I1902" t="str">
            <v>GLOBAL/REL</v>
          </cell>
          <cell r="J1902" t="str">
            <v>GLOBAL/RELIANT CORPORATE GROUP</v>
          </cell>
          <cell r="K1902" t="str">
            <v>CORPORATE</v>
          </cell>
          <cell r="L1902" t="str">
            <v>CORPORATE</v>
          </cell>
        </row>
        <row r="1903">
          <cell r="A1903" t="str">
            <v>ZK4</v>
          </cell>
          <cell r="B1903" t="str">
            <v>ZK4-10-A-AZ-70O-050</v>
          </cell>
          <cell r="C1903">
            <v>2000</v>
          </cell>
          <cell r="D1903">
            <v>7607</v>
          </cell>
          <cell r="F1903" t="str">
            <v>ECDC Holdings, Inc. (U) UT</v>
          </cell>
          <cell r="G1903" t="str">
            <v>BU-905</v>
          </cell>
          <cell r="H1903" t="str">
            <v>GLOBAL / RELIANT</v>
          </cell>
          <cell r="I1903" t="str">
            <v>GLOBAL/REL</v>
          </cell>
          <cell r="J1903" t="str">
            <v>GLOBAL/RELIANT CORPORATE GROUP</v>
          </cell>
          <cell r="K1903" t="str">
            <v>CORPORATE</v>
          </cell>
          <cell r="L1903" t="str">
            <v>CORPORATE</v>
          </cell>
        </row>
        <row r="1904">
          <cell r="A1904" t="str">
            <v>ZK8</v>
          </cell>
          <cell r="B1904" t="str">
            <v>ZK8-10-A-AZ-7GO-050</v>
          </cell>
          <cell r="C1904">
            <v>2001</v>
          </cell>
          <cell r="D1904">
            <v>7608</v>
          </cell>
          <cell r="F1904" t="str">
            <v>GEK, Inc. AL</v>
          </cell>
          <cell r="G1904" t="str">
            <v>BU-905</v>
          </cell>
          <cell r="H1904" t="str">
            <v>GLOBAL / RELIANT</v>
          </cell>
          <cell r="I1904" t="str">
            <v>GLOBAL/REL</v>
          </cell>
          <cell r="J1904" t="str">
            <v>GLOBAL/RELIANT CORPORATE GROUP</v>
          </cell>
          <cell r="K1904" t="str">
            <v>CORPORATE</v>
          </cell>
          <cell r="L1904" t="str">
            <v>CORPORATE</v>
          </cell>
        </row>
        <row r="1905">
          <cell r="A1905" t="str">
            <v>ZK9</v>
          </cell>
          <cell r="B1905" t="str">
            <v>ZK9-10-A-AZ-6UO-050</v>
          </cell>
          <cell r="C1905">
            <v>2002</v>
          </cell>
          <cell r="D1905">
            <v>7609</v>
          </cell>
          <cell r="F1905" t="str">
            <v>PSI Waste Systems, Inc. AZ</v>
          </cell>
          <cell r="G1905" t="str">
            <v>BU-905</v>
          </cell>
          <cell r="H1905" t="str">
            <v>GLOBAL / RELIANT</v>
          </cell>
          <cell r="I1905" t="str">
            <v>GLOBAL/REL</v>
          </cell>
          <cell r="J1905" t="str">
            <v>GLOBAL/RELIANT CORPORATE GROUP</v>
          </cell>
          <cell r="K1905" t="str">
            <v>CORPORATE</v>
          </cell>
          <cell r="L1905" t="str">
            <v>CORPORATE</v>
          </cell>
        </row>
        <row r="1906">
          <cell r="A1906" t="str">
            <v>ZL0</v>
          </cell>
          <cell r="B1906" t="str">
            <v>ZL0-10-A-AZ-6EO-050</v>
          </cell>
          <cell r="C1906">
            <v>2003</v>
          </cell>
          <cell r="D1906">
            <v>7610</v>
          </cell>
          <cell r="F1906" t="str">
            <v>Intl Dspsl Corp of Calif (CA)</v>
          </cell>
          <cell r="G1906" t="str">
            <v>BU-905</v>
          </cell>
          <cell r="H1906" t="str">
            <v>GLOBAL / RELIANT</v>
          </cell>
          <cell r="I1906" t="str">
            <v>GLOBAL/REL</v>
          </cell>
          <cell r="J1906" t="str">
            <v>GLOBAL/RELIANT CORPORATE GROUP</v>
          </cell>
          <cell r="K1906" t="str">
            <v>CORPORATE</v>
          </cell>
          <cell r="L1906" t="str">
            <v>CORPORATE</v>
          </cell>
        </row>
        <row r="1907">
          <cell r="A1907" t="str">
            <v>ZL1</v>
          </cell>
          <cell r="B1907" t="str">
            <v>ZL1-10-A-AZ-4QO-050</v>
          </cell>
          <cell r="C1907">
            <v>2004</v>
          </cell>
          <cell r="D1907">
            <v>7611</v>
          </cell>
          <cell r="F1907" t="str">
            <v>WDTR, Inc. OR</v>
          </cell>
          <cell r="G1907" t="str">
            <v>BU-905</v>
          </cell>
          <cell r="H1907" t="str">
            <v>GLOBAL / RELIANT</v>
          </cell>
          <cell r="I1907" t="str">
            <v>GLOBAL/REL</v>
          </cell>
          <cell r="J1907" t="str">
            <v>GLOBAL/RELIANT CORPORATE GROUP</v>
          </cell>
          <cell r="K1907" t="str">
            <v>CORPORATE</v>
          </cell>
          <cell r="L1907" t="str">
            <v>CORPORATE</v>
          </cell>
        </row>
        <row r="1908">
          <cell r="A1908" t="str">
            <v>ZL2</v>
          </cell>
          <cell r="B1908" t="str">
            <v>ZL2-10-A-AZ-92O-050</v>
          </cell>
          <cell r="C1908">
            <v>2005</v>
          </cell>
          <cell r="D1908">
            <v>7612</v>
          </cell>
          <cell r="F1908" t="str">
            <v>Rabanco Ltd. WA</v>
          </cell>
          <cell r="G1908" t="str">
            <v>BU-905</v>
          </cell>
          <cell r="H1908" t="str">
            <v>GLOBAL / RELIANT</v>
          </cell>
          <cell r="I1908" t="str">
            <v>GLOBAL/REL</v>
          </cell>
          <cell r="J1908" t="str">
            <v>GLOBAL/RELIANT CORPORATE GROUP</v>
          </cell>
          <cell r="K1908" t="str">
            <v>CORPORATE</v>
          </cell>
          <cell r="L1908" t="str">
            <v>CORPORATE</v>
          </cell>
        </row>
        <row r="1909">
          <cell r="A1909" t="str">
            <v>ZL3</v>
          </cell>
          <cell r="B1909" t="str">
            <v>ZL3-10-A-AZ-3QO-050</v>
          </cell>
          <cell r="C1909">
            <v>2006</v>
          </cell>
          <cell r="D1909">
            <v>7613</v>
          </cell>
          <cell r="F1909" t="str">
            <v>Mesa Disposal, Inc. (AZ)</v>
          </cell>
          <cell r="G1909" t="str">
            <v>BU-905</v>
          </cell>
          <cell r="H1909" t="str">
            <v>GLOBAL / RELIANT</v>
          </cell>
          <cell r="I1909" t="str">
            <v>GLOBAL/REL</v>
          </cell>
          <cell r="J1909" t="str">
            <v>GLOBAL/RELIANT CORPORATE GROUP</v>
          </cell>
          <cell r="K1909" t="str">
            <v>CORPORATE</v>
          </cell>
          <cell r="L1909" t="str">
            <v>CORPORATE</v>
          </cell>
        </row>
        <row r="1910">
          <cell r="A1910" t="str">
            <v>ZL4</v>
          </cell>
          <cell r="B1910" t="str">
            <v>ZL4-10-A-AZ-80O-050</v>
          </cell>
          <cell r="C1910">
            <v>2007</v>
          </cell>
          <cell r="D1910">
            <v>7614</v>
          </cell>
          <cell r="F1910" t="str">
            <v>Kent Meridian Disposal Co (WA)</v>
          </cell>
          <cell r="G1910" t="str">
            <v>BU-905</v>
          </cell>
          <cell r="H1910" t="str">
            <v>GLOBAL / RELIANT</v>
          </cell>
          <cell r="I1910" t="str">
            <v>GLOBAL/REL</v>
          </cell>
          <cell r="J1910" t="str">
            <v>GLOBAL/RELIANT CORPORATE GROUP</v>
          </cell>
          <cell r="K1910" t="str">
            <v>CORPORATE</v>
          </cell>
          <cell r="L1910" t="str">
            <v>CORPORATE</v>
          </cell>
        </row>
        <row r="1911">
          <cell r="A1911" t="str">
            <v>ZL7</v>
          </cell>
          <cell r="B1911" t="str">
            <v>ZL7-10-A-AZ-5JO-050</v>
          </cell>
          <cell r="C1911">
            <v>2008</v>
          </cell>
          <cell r="D1911">
            <v>7615</v>
          </cell>
          <cell r="F1911" t="str">
            <v>Allied Waste of Ponce, Inc</v>
          </cell>
          <cell r="G1911" t="str">
            <v>BU-905</v>
          </cell>
          <cell r="H1911" t="str">
            <v>GLOBAL / RELIANT</v>
          </cell>
          <cell r="I1911" t="str">
            <v>GLOBAL/REL</v>
          </cell>
          <cell r="J1911" t="str">
            <v>GLOBAL/RELIANT CORPORATE GROUP</v>
          </cell>
          <cell r="K1911" t="str">
            <v>CORPORATE</v>
          </cell>
          <cell r="L1911" t="str">
            <v>CORPORATE</v>
          </cell>
        </row>
        <row r="1912">
          <cell r="A1912" t="str">
            <v>ZL8</v>
          </cell>
          <cell r="B1912" t="str">
            <v>ZL8-10-A-AZ-3PO-050</v>
          </cell>
          <cell r="C1912">
            <v>2009</v>
          </cell>
          <cell r="D1912">
            <v>7616</v>
          </cell>
          <cell r="F1912" t="str">
            <v>AW  Med Waste of Washington</v>
          </cell>
          <cell r="G1912" t="str">
            <v>BU-905</v>
          </cell>
          <cell r="H1912" t="str">
            <v>GLOBAL / RELIANT</v>
          </cell>
          <cell r="I1912" t="str">
            <v>GLOBAL/REL</v>
          </cell>
          <cell r="J1912" t="str">
            <v>GLOBAL/RELIANT CORPORATE GROUP</v>
          </cell>
          <cell r="K1912" t="str">
            <v>CORPORATE</v>
          </cell>
          <cell r="L1912" t="str">
            <v>CORPORATE</v>
          </cell>
        </row>
        <row r="1913">
          <cell r="A1913" t="str">
            <v>ZL9</v>
          </cell>
          <cell r="B1913" t="str">
            <v>ZL9-10-A-AZ-9SO-050</v>
          </cell>
          <cell r="C1913">
            <v>2010</v>
          </cell>
          <cell r="D1913">
            <v>7617</v>
          </cell>
          <cell r="F1913" t="str">
            <v>Delta Recycling Corp.</v>
          </cell>
          <cell r="G1913" t="str">
            <v>BU-905</v>
          </cell>
          <cell r="H1913" t="str">
            <v>GLOBAL / RELIANT</v>
          </cell>
          <cell r="I1913" t="str">
            <v>GLOBAL/REL</v>
          </cell>
          <cell r="J1913" t="str">
            <v>GLOBAL/RELIANT CORPORATE GROUP</v>
          </cell>
          <cell r="K1913" t="str">
            <v>CORPORATE</v>
          </cell>
          <cell r="L1913" t="str">
            <v>CORPORATE</v>
          </cell>
        </row>
        <row r="1914">
          <cell r="A1914" t="str">
            <v>ZM0</v>
          </cell>
          <cell r="B1914" t="str">
            <v>ZM0-10-A-AZ-9GO-050</v>
          </cell>
          <cell r="C1914">
            <v>2011</v>
          </cell>
          <cell r="D1914">
            <v>7618</v>
          </cell>
          <cell r="F1914" t="str">
            <v>McInnis Waste Systems, Inc.</v>
          </cell>
          <cell r="G1914" t="str">
            <v>BU-905</v>
          </cell>
          <cell r="H1914" t="str">
            <v>GLOBAL / RELIANT</v>
          </cell>
          <cell r="I1914" t="str">
            <v>GLOBAL/REL</v>
          </cell>
          <cell r="J1914" t="str">
            <v>GLOBAL/RELIANT CORPORATE GROUP</v>
          </cell>
          <cell r="K1914" t="str">
            <v>CORPORATE</v>
          </cell>
          <cell r="L1914" t="str">
            <v>CORPORATE</v>
          </cell>
        </row>
        <row r="1915">
          <cell r="A1915" t="str">
            <v>ZM1</v>
          </cell>
          <cell r="B1915" t="str">
            <v>ZM1-10-A-AZ-3YO-050</v>
          </cell>
          <cell r="C1915">
            <v>2012</v>
          </cell>
          <cell r="D1915">
            <v>7619</v>
          </cell>
          <cell r="F1915" t="str">
            <v>Oscar's Coll Sys Fremont, Inc.</v>
          </cell>
          <cell r="G1915" t="str">
            <v>BU-905</v>
          </cell>
          <cell r="H1915" t="str">
            <v>GLOBAL / RELIANT</v>
          </cell>
          <cell r="I1915" t="str">
            <v>GLOBAL/REL</v>
          </cell>
          <cell r="J1915" t="str">
            <v>GLOBAL/RELIANT CORPORATE GROUP</v>
          </cell>
          <cell r="K1915" t="str">
            <v>CORPORATE</v>
          </cell>
          <cell r="L1915" t="str">
            <v>CORPORATE</v>
          </cell>
        </row>
        <row r="1916">
          <cell r="A1916" t="str">
            <v>ZM2</v>
          </cell>
          <cell r="B1916" t="str">
            <v>ZM2-10-A-AZ-8DO-050</v>
          </cell>
          <cell r="C1916">
            <v>2013</v>
          </cell>
          <cell r="D1916">
            <v>7620</v>
          </cell>
          <cell r="F1916" t="str">
            <v>AW Systems of AL, LLC</v>
          </cell>
          <cell r="G1916" t="str">
            <v>BU-905</v>
          </cell>
          <cell r="H1916" t="str">
            <v>GLOBAL / RELIANT</v>
          </cell>
          <cell r="I1916" t="str">
            <v>GLOBAL/REL</v>
          </cell>
          <cell r="J1916" t="str">
            <v>GLOBAL/RELIANT CORPORATE GROUP</v>
          </cell>
          <cell r="K1916" t="str">
            <v>CORPORATE</v>
          </cell>
          <cell r="L1916" t="str">
            <v>CORPORATE</v>
          </cell>
        </row>
        <row r="1917">
          <cell r="A1917" t="str">
            <v>ZM3</v>
          </cell>
          <cell r="B1917" t="str">
            <v>ZM3-10-A-AZ-8EO-050</v>
          </cell>
          <cell r="C1917">
            <v>2014</v>
          </cell>
          <cell r="D1917">
            <v>7621</v>
          </cell>
          <cell r="F1917" t="str">
            <v>AW Systems of AR, LLC</v>
          </cell>
          <cell r="G1917" t="str">
            <v>BU-905</v>
          </cell>
          <cell r="H1917" t="str">
            <v>GLOBAL / RELIANT</v>
          </cell>
          <cell r="I1917" t="str">
            <v>GLOBAL/REL</v>
          </cell>
          <cell r="J1917" t="str">
            <v>GLOBAL/RELIANT CORPORATE GROUP</v>
          </cell>
          <cell r="K1917" t="str">
            <v>CORPORATE</v>
          </cell>
          <cell r="L1917" t="str">
            <v>CORPORATE</v>
          </cell>
        </row>
        <row r="1918">
          <cell r="A1918" t="str">
            <v>ZM4</v>
          </cell>
          <cell r="B1918" t="str">
            <v>ZM4-10-A-AZ-8FO-050</v>
          </cell>
          <cell r="C1918">
            <v>2015</v>
          </cell>
          <cell r="D1918">
            <v>7622</v>
          </cell>
          <cell r="F1918" t="str">
            <v>AW Systems of GA, LLC</v>
          </cell>
          <cell r="G1918" t="str">
            <v>BU-905</v>
          </cell>
          <cell r="H1918" t="str">
            <v>GLOBAL / RELIANT</v>
          </cell>
          <cell r="I1918" t="str">
            <v>GLOBAL/REL</v>
          </cell>
          <cell r="J1918" t="str">
            <v>GLOBAL/RELIANT CORPORATE GROUP</v>
          </cell>
          <cell r="K1918" t="str">
            <v>CORPORATE</v>
          </cell>
          <cell r="L1918" t="str">
            <v>CORPORATE</v>
          </cell>
        </row>
        <row r="1919">
          <cell r="A1919" t="str">
            <v>ZM5</v>
          </cell>
          <cell r="B1919" t="str">
            <v>ZM5-10-A-AZ-8HO-050</v>
          </cell>
          <cell r="C1919">
            <v>2016</v>
          </cell>
          <cell r="D1919">
            <v>7623</v>
          </cell>
          <cell r="F1919" t="str">
            <v>AW Systems of LA, LLC</v>
          </cell>
          <cell r="G1919" t="str">
            <v>BU-905</v>
          </cell>
          <cell r="H1919" t="str">
            <v>GLOBAL / RELIANT</v>
          </cell>
          <cell r="I1919" t="str">
            <v>GLOBAL/REL</v>
          </cell>
          <cell r="J1919" t="str">
            <v>GLOBAL/RELIANT CORPORATE GROUP</v>
          </cell>
          <cell r="K1919" t="str">
            <v>CORPORATE</v>
          </cell>
          <cell r="L1919" t="str">
            <v>CORPORATE</v>
          </cell>
        </row>
        <row r="1920">
          <cell r="A1920" t="str">
            <v>ZM6</v>
          </cell>
          <cell r="B1920" t="str">
            <v>ZM6-10-A-AZ-8IO-050</v>
          </cell>
          <cell r="C1920">
            <v>2017</v>
          </cell>
          <cell r="D1920">
            <v>7624</v>
          </cell>
          <cell r="F1920" t="str">
            <v>AW Systems of MO, LLC</v>
          </cell>
          <cell r="G1920" t="str">
            <v>BU-905</v>
          </cell>
          <cell r="H1920" t="str">
            <v>GLOBAL / RELIANT</v>
          </cell>
          <cell r="I1920" t="str">
            <v>GLOBAL/REL</v>
          </cell>
          <cell r="J1920" t="str">
            <v>GLOBAL/RELIANT CORPORATE GROUP</v>
          </cell>
          <cell r="K1920" t="str">
            <v>CORPORATE</v>
          </cell>
          <cell r="L1920" t="str">
            <v>CORPORATE</v>
          </cell>
        </row>
        <row r="1921">
          <cell r="A1921" t="str">
            <v>ZM7</v>
          </cell>
          <cell r="B1921" t="str">
            <v>ZM7-10-A-AZ-8JO-050</v>
          </cell>
          <cell r="C1921">
            <v>2018</v>
          </cell>
          <cell r="D1921">
            <v>7625</v>
          </cell>
          <cell r="F1921" t="str">
            <v>AW Systems of MS, LLC</v>
          </cell>
          <cell r="G1921" t="str">
            <v>BU-905</v>
          </cell>
          <cell r="H1921" t="str">
            <v>GLOBAL / RELIANT</v>
          </cell>
          <cell r="I1921" t="str">
            <v>GLOBAL/REL</v>
          </cell>
          <cell r="J1921" t="str">
            <v>GLOBAL/RELIANT CORPORATE GROUP</v>
          </cell>
          <cell r="K1921" t="str">
            <v>CORPORATE</v>
          </cell>
          <cell r="L1921" t="str">
            <v>CORPORATE</v>
          </cell>
        </row>
        <row r="1922">
          <cell r="A1922" t="str">
            <v>ZM8</v>
          </cell>
          <cell r="B1922" t="str">
            <v>ZM8-10-A-AZ-8KO-050</v>
          </cell>
          <cell r="C1922">
            <v>2019</v>
          </cell>
          <cell r="D1922">
            <v>7626</v>
          </cell>
          <cell r="F1922" t="str">
            <v>AW Systems of OK, LLC</v>
          </cell>
          <cell r="G1922" t="str">
            <v>BU-905</v>
          </cell>
          <cell r="H1922" t="str">
            <v>GLOBAL / RELIANT</v>
          </cell>
          <cell r="I1922" t="str">
            <v>GLOBAL/REL</v>
          </cell>
          <cell r="J1922" t="str">
            <v>GLOBAL/RELIANT CORPORATE GROUP</v>
          </cell>
          <cell r="K1922" t="str">
            <v>CORPORATE</v>
          </cell>
          <cell r="L1922" t="str">
            <v>CORPORATE</v>
          </cell>
        </row>
        <row r="1923">
          <cell r="A1923" t="str">
            <v>ZM9</v>
          </cell>
          <cell r="B1923" t="str">
            <v>ZM9-10-A-AZ-8MO-050</v>
          </cell>
          <cell r="C1923">
            <v>2020</v>
          </cell>
          <cell r="D1923">
            <v>7627</v>
          </cell>
          <cell r="F1923" t="str">
            <v>AW Systems of TN, LLC</v>
          </cell>
          <cell r="G1923" t="str">
            <v>BU-905</v>
          </cell>
          <cell r="H1923" t="str">
            <v>GLOBAL / RELIANT</v>
          </cell>
          <cell r="I1923" t="str">
            <v>GLOBAL/REL</v>
          </cell>
          <cell r="J1923" t="str">
            <v>GLOBAL/RELIANT CORPORATE GROUP</v>
          </cell>
          <cell r="K1923" t="str">
            <v>CORPORATE</v>
          </cell>
          <cell r="L1923" t="str">
            <v>CORPORATE</v>
          </cell>
        </row>
        <row r="1924">
          <cell r="A1924" t="str">
            <v>ZN0</v>
          </cell>
          <cell r="B1924" t="str">
            <v>ZN0-10-A-AZ-9YO-050</v>
          </cell>
          <cell r="C1924">
            <v>2021</v>
          </cell>
          <cell r="D1924">
            <v>7628</v>
          </cell>
          <cell r="F1924" t="str">
            <v>Abilene Landfill TX, LP</v>
          </cell>
          <cell r="G1924" t="str">
            <v>BU-905</v>
          </cell>
          <cell r="H1924" t="str">
            <v>GLOBAL / RELIANT</v>
          </cell>
          <cell r="I1924" t="str">
            <v>GLOBAL/REL</v>
          </cell>
          <cell r="J1924" t="str">
            <v>GLOBAL/RELIANT CORPORATE GROUP</v>
          </cell>
          <cell r="K1924" t="str">
            <v>CORPORATE</v>
          </cell>
          <cell r="L1924" t="str">
            <v>CORPORATE</v>
          </cell>
        </row>
        <row r="1925">
          <cell r="A1925" t="str">
            <v>ZN1</v>
          </cell>
          <cell r="B1925" t="str">
            <v>ZN1-10-A-AZ-9ZO-050</v>
          </cell>
          <cell r="C1925">
            <v>2022</v>
          </cell>
          <cell r="D1925">
            <v>7629</v>
          </cell>
          <cell r="F1925" t="str">
            <v>Galveston Landfill TX, LP</v>
          </cell>
          <cell r="G1925" t="str">
            <v>BU-905</v>
          </cell>
          <cell r="H1925" t="str">
            <v>GLOBAL / RELIANT</v>
          </cell>
          <cell r="I1925" t="str">
            <v>GLOBAL/REL</v>
          </cell>
          <cell r="J1925" t="str">
            <v>GLOBAL/RELIANT CORPORATE GROUP</v>
          </cell>
          <cell r="K1925" t="str">
            <v>CORPORATE</v>
          </cell>
          <cell r="L1925" t="str">
            <v>CORPORATE</v>
          </cell>
        </row>
        <row r="1926">
          <cell r="A1926" t="str">
            <v>ZN2</v>
          </cell>
          <cell r="B1926" t="str">
            <v>ZN2-10-A-AZ-1EO-050</v>
          </cell>
          <cell r="C1926">
            <v>2023</v>
          </cell>
          <cell r="D1926">
            <v>7630</v>
          </cell>
          <cell r="F1926" t="str">
            <v>Golden Triangle LF TX, LP</v>
          </cell>
          <cell r="G1926" t="str">
            <v>BU-905</v>
          </cell>
          <cell r="H1926" t="str">
            <v>GLOBAL / RELIANT</v>
          </cell>
          <cell r="I1926" t="str">
            <v>GLOBAL/REL</v>
          </cell>
          <cell r="J1926" t="str">
            <v>GLOBAL/RELIANT CORPORATE GROUP</v>
          </cell>
          <cell r="K1926" t="str">
            <v>CORPORATE</v>
          </cell>
          <cell r="L1926" t="str">
            <v>CORPORATE</v>
          </cell>
        </row>
        <row r="1927">
          <cell r="A1927" t="str">
            <v>ZN3</v>
          </cell>
          <cell r="B1927" t="str">
            <v>ZN3-10-A-AZ-1NO-050</v>
          </cell>
          <cell r="C1927">
            <v>2024</v>
          </cell>
          <cell r="D1927">
            <v>7631</v>
          </cell>
          <cell r="F1927" t="str">
            <v>Gulf West Landfill TX, LP</v>
          </cell>
          <cell r="G1927" t="str">
            <v>BU-905</v>
          </cell>
          <cell r="H1927" t="str">
            <v>GLOBAL / RELIANT</v>
          </cell>
          <cell r="I1927" t="str">
            <v>GLOBAL/REL</v>
          </cell>
          <cell r="J1927" t="str">
            <v>GLOBAL/RELIANT CORPORATE GROUP</v>
          </cell>
          <cell r="K1927" t="str">
            <v>CORPORATE</v>
          </cell>
          <cell r="L1927" t="str">
            <v>CORPORATE</v>
          </cell>
        </row>
        <row r="1928">
          <cell r="A1928" t="str">
            <v>ZN4</v>
          </cell>
          <cell r="B1928" t="str">
            <v>ZN4-10-A-AZ-1PO-050</v>
          </cell>
          <cell r="C1928">
            <v>2025</v>
          </cell>
          <cell r="D1928">
            <v>7632</v>
          </cell>
          <cell r="F1928" t="str">
            <v>Itasca Landfill TX, LP</v>
          </cell>
          <cell r="G1928" t="str">
            <v>BU-905</v>
          </cell>
          <cell r="H1928" t="str">
            <v>GLOBAL / RELIANT</v>
          </cell>
          <cell r="I1928" t="str">
            <v>GLOBAL/REL</v>
          </cell>
          <cell r="J1928" t="str">
            <v>GLOBAL/RELIANT CORPORATE GROUP</v>
          </cell>
          <cell r="K1928" t="str">
            <v>CORPORATE</v>
          </cell>
          <cell r="L1928" t="str">
            <v>CORPORATE</v>
          </cell>
        </row>
        <row r="1929">
          <cell r="A1929" t="str">
            <v>ZN5</v>
          </cell>
          <cell r="B1929" t="str">
            <v>ZN5-10-A-AZ-1QO-050</v>
          </cell>
          <cell r="C1929">
            <v>2026</v>
          </cell>
          <cell r="D1929">
            <v>7633</v>
          </cell>
          <cell r="F1929" t="str">
            <v>Kerville Landfill TX, LP</v>
          </cell>
          <cell r="G1929" t="str">
            <v>BU-905</v>
          </cell>
          <cell r="H1929" t="str">
            <v>GLOBAL / RELIANT</v>
          </cell>
          <cell r="I1929" t="str">
            <v>GLOBAL/REL</v>
          </cell>
          <cell r="J1929" t="str">
            <v>GLOBAL/RELIANT CORPORATE GROUP</v>
          </cell>
          <cell r="K1929" t="str">
            <v>CORPORATE</v>
          </cell>
          <cell r="L1929" t="str">
            <v>CORPORATE</v>
          </cell>
        </row>
        <row r="1930">
          <cell r="A1930" t="str">
            <v>ZN6</v>
          </cell>
          <cell r="B1930" t="str">
            <v>ZN6-10-A-AZ-1RO-050</v>
          </cell>
          <cell r="C1930">
            <v>2027</v>
          </cell>
          <cell r="D1930">
            <v>7634</v>
          </cell>
          <cell r="F1930" t="str">
            <v>Lewisville Landfill TX, LP</v>
          </cell>
          <cell r="G1930" t="str">
            <v>BU-905</v>
          </cell>
          <cell r="H1930" t="str">
            <v>GLOBAL / RELIANT</v>
          </cell>
          <cell r="I1930" t="str">
            <v>GLOBAL/REL</v>
          </cell>
          <cell r="J1930" t="str">
            <v>GLOBAL/RELIANT CORPORATE GROUP</v>
          </cell>
          <cell r="K1930" t="str">
            <v>CORPORATE</v>
          </cell>
          <cell r="L1930" t="str">
            <v>CORPORATE</v>
          </cell>
        </row>
        <row r="1931">
          <cell r="A1931" t="str">
            <v>ZN7</v>
          </cell>
          <cell r="B1931" t="str">
            <v>ZN7-10-A-AZ-1SO-050</v>
          </cell>
          <cell r="C1931">
            <v>2028</v>
          </cell>
          <cell r="D1931">
            <v>7635</v>
          </cell>
          <cell r="F1931" t="str">
            <v>McCarty Road Landfill TX, LP</v>
          </cell>
          <cell r="G1931" t="str">
            <v>BU-905</v>
          </cell>
          <cell r="H1931" t="str">
            <v>GLOBAL / RELIANT</v>
          </cell>
          <cell r="I1931" t="str">
            <v>GLOBAL/REL</v>
          </cell>
          <cell r="J1931" t="str">
            <v>GLOBAL/RELIANT CORPORATE GROUP</v>
          </cell>
          <cell r="K1931" t="str">
            <v>CORPORATE</v>
          </cell>
          <cell r="L1931" t="str">
            <v>CORPORATE</v>
          </cell>
        </row>
        <row r="1932">
          <cell r="A1932" t="str">
            <v>ZN8</v>
          </cell>
          <cell r="B1932" t="str">
            <v>ZN8-10-A-AZ-1TO-050</v>
          </cell>
          <cell r="C1932">
            <v>2029</v>
          </cell>
          <cell r="D1932">
            <v>7636</v>
          </cell>
          <cell r="F1932" t="str">
            <v>Victoria Landfill TX, LP</v>
          </cell>
          <cell r="G1932" t="str">
            <v>BU-905</v>
          </cell>
          <cell r="H1932" t="str">
            <v>GLOBAL / RELIANT</v>
          </cell>
          <cell r="I1932" t="str">
            <v>GLOBAL/REL</v>
          </cell>
          <cell r="J1932" t="str">
            <v>GLOBAL/RELIANT CORPORATE GROUP</v>
          </cell>
          <cell r="K1932" t="str">
            <v>CORPORATE</v>
          </cell>
          <cell r="L1932" t="str">
            <v>CORPORATE</v>
          </cell>
        </row>
        <row r="1933">
          <cell r="A1933" t="str">
            <v>ZN9</v>
          </cell>
          <cell r="B1933" t="str">
            <v>ZN9-10-A-AZ-2QO-050</v>
          </cell>
          <cell r="C1933">
            <v>2030</v>
          </cell>
          <cell r="D1933">
            <v>7637</v>
          </cell>
          <cell r="F1933" t="str">
            <v>Whispering Pines LF TX, LP</v>
          </cell>
          <cell r="G1933" t="str">
            <v>BU-905</v>
          </cell>
          <cell r="H1933" t="str">
            <v>GLOBAL / RELIANT</v>
          </cell>
          <cell r="I1933" t="str">
            <v>GLOBAL/REL</v>
          </cell>
          <cell r="J1933" t="str">
            <v>GLOBAL/RELIANT CORPORATE GROUP</v>
          </cell>
          <cell r="K1933" t="str">
            <v>CORPORATE</v>
          </cell>
          <cell r="L1933" t="str">
            <v>CORPORATE</v>
          </cell>
        </row>
        <row r="1934">
          <cell r="A1934" t="str">
            <v>ZP0</v>
          </cell>
          <cell r="B1934" t="str">
            <v>ZP0-10-A-AZ-8NO-050</v>
          </cell>
          <cell r="C1934">
            <v>2031</v>
          </cell>
          <cell r="D1934">
            <v>7638</v>
          </cell>
          <cell r="F1934" t="str">
            <v>AW Systems of VA, LLC</v>
          </cell>
          <cell r="G1934" t="str">
            <v>BU-905</v>
          </cell>
          <cell r="H1934" t="str">
            <v>GLOBAL / RELIANT</v>
          </cell>
          <cell r="I1934" t="str">
            <v>GLOBAL/REL</v>
          </cell>
          <cell r="J1934" t="str">
            <v>GLOBAL/RELIANT CORPORATE GROUP</v>
          </cell>
          <cell r="K1934" t="str">
            <v>CORPORATE</v>
          </cell>
          <cell r="L1934" t="str">
            <v>CORPORATE</v>
          </cell>
        </row>
        <row r="1935">
          <cell r="A1935" t="str">
            <v>ZP1</v>
          </cell>
          <cell r="B1935" t="str">
            <v>ZP1-10-A-AZ-7RO-050</v>
          </cell>
          <cell r="C1935">
            <v>2032</v>
          </cell>
          <cell r="D1935">
            <v>7639</v>
          </cell>
          <cell r="F1935" t="str">
            <v>Lake County C&amp;D Development</v>
          </cell>
          <cell r="G1935" t="str">
            <v>BU-905</v>
          </cell>
          <cell r="H1935" t="str">
            <v>GLOBAL / RELIANT</v>
          </cell>
          <cell r="I1935" t="str">
            <v>GLOBAL/REL</v>
          </cell>
          <cell r="J1935" t="str">
            <v>GLOBAL/RELIANT CORPORATE GROUP</v>
          </cell>
          <cell r="K1935" t="str">
            <v>CORPORATE</v>
          </cell>
          <cell r="L1935" t="str">
            <v>CORPORATE</v>
          </cell>
        </row>
        <row r="1936">
          <cell r="A1936" t="str">
            <v>ZP2</v>
          </cell>
          <cell r="B1936" t="str">
            <v>ZP2-10-A-AZ-1DO-050</v>
          </cell>
          <cell r="C1936">
            <v>2033</v>
          </cell>
          <cell r="D1936">
            <v>7640</v>
          </cell>
          <cell r="F1936" t="str">
            <v>Landcomp Landfill</v>
          </cell>
          <cell r="G1936" t="str">
            <v>BU-905</v>
          </cell>
          <cell r="H1936" t="str">
            <v>GLOBAL / RELIANT</v>
          </cell>
          <cell r="I1936" t="str">
            <v>GLOBAL/REL</v>
          </cell>
          <cell r="J1936" t="str">
            <v>GLOBAL/RELIANT CORPORATE GROUP</v>
          </cell>
          <cell r="K1936" t="str">
            <v>CORPORATE</v>
          </cell>
          <cell r="L1936" t="str">
            <v>CORPORATE</v>
          </cell>
        </row>
        <row r="1937">
          <cell r="A1937" t="str">
            <v>ZP3</v>
          </cell>
          <cell r="B1937" t="str">
            <v>ZP3-10-A-AZ-2SO-050</v>
          </cell>
          <cell r="C1937">
            <v>2034</v>
          </cell>
          <cell r="D1937">
            <v>7641</v>
          </cell>
          <cell r="F1937" t="str">
            <v>DTC Management, Inc.</v>
          </cell>
          <cell r="G1937" t="str">
            <v>BU-905</v>
          </cell>
          <cell r="H1937" t="str">
            <v>GLOBAL / RELIANT</v>
          </cell>
          <cell r="I1937" t="str">
            <v>GLOBAL/REL</v>
          </cell>
          <cell r="J1937" t="str">
            <v>GLOBAL/RELIANT CORPORATE GROUP</v>
          </cell>
          <cell r="K1937" t="str">
            <v>CORPORATE</v>
          </cell>
          <cell r="L1937" t="str">
            <v>CORPORATE</v>
          </cell>
        </row>
        <row r="1938">
          <cell r="A1938" t="str">
            <v>ZP4</v>
          </cell>
          <cell r="B1938" t="str">
            <v>ZP4-10-A-AZ-9CO-050</v>
          </cell>
          <cell r="C1938">
            <v>2035</v>
          </cell>
          <cell r="D1938">
            <v>7642</v>
          </cell>
          <cell r="F1938" t="str">
            <v>Webster Parrish Landfill, LLC</v>
          </cell>
          <cell r="G1938" t="str">
            <v>BU-905</v>
          </cell>
          <cell r="H1938" t="str">
            <v>GLOBAL / RELIANT</v>
          </cell>
          <cell r="I1938" t="str">
            <v>GLOBAL/REL</v>
          </cell>
          <cell r="J1938" t="str">
            <v>GLOBAL/RELIANT CORPORATE GROUP</v>
          </cell>
          <cell r="K1938" t="str">
            <v>CORPORATE</v>
          </cell>
          <cell r="L1938" t="str">
            <v>CORPORATE</v>
          </cell>
        </row>
        <row r="1939">
          <cell r="A1939" t="str">
            <v>ZP5</v>
          </cell>
          <cell r="B1939" t="str">
            <v>ZP5-10-A-AZ-1XO-050</v>
          </cell>
          <cell r="C1939">
            <v>2036</v>
          </cell>
          <cell r="D1939">
            <v>7643</v>
          </cell>
          <cell r="F1939" t="str">
            <v>Camelot Landfill TX, LP</v>
          </cell>
          <cell r="G1939" t="str">
            <v>BU-905</v>
          </cell>
          <cell r="H1939" t="str">
            <v>GLOBAL / RELIANT</v>
          </cell>
          <cell r="I1939" t="str">
            <v>GLOBAL/REL</v>
          </cell>
          <cell r="J1939" t="str">
            <v>GLOBAL/RELIANT CORPORATE GROUP</v>
          </cell>
          <cell r="K1939" t="str">
            <v>CORPORATE</v>
          </cell>
          <cell r="L1939" t="str">
            <v>CORPORATE</v>
          </cell>
        </row>
        <row r="1940">
          <cell r="A1940" t="str">
            <v>ZP6</v>
          </cell>
          <cell r="B1940" t="str">
            <v>ZP6-10-A-AZ-55O-050</v>
          </cell>
          <cell r="C1940">
            <v>2037</v>
          </cell>
          <cell r="D1940">
            <v>7644</v>
          </cell>
          <cell r="F1940" t="str">
            <v>Pine-Hill Farms LF TX, LP</v>
          </cell>
          <cell r="G1940" t="str">
            <v>BU-905</v>
          </cell>
          <cell r="H1940" t="str">
            <v>GLOBAL / RELIANT</v>
          </cell>
          <cell r="I1940" t="str">
            <v>GLOBAL/REL</v>
          </cell>
          <cell r="J1940" t="str">
            <v>GLOBAL/RELIANT CORPORATE GROUP</v>
          </cell>
          <cell r="K1940" t="str">
            <v>CORPORATE</v>
          </cell>
          <cell r="L1940" t="str">
            <v>CORPORATE</v>
          </cell>
        </row>
        <row r="1941">
          <cell r="A1941" t="str">
            <v>ZP7</v>
          </cell>
          <cell r="B1941" t="str">
            <v>ZP7-10-A-AZ-57O-050</v>
          </cell>
          <cell r="C1941">
            <v>2038</v>
          </cell>
          <cell r="D1941">
            <v>7645</v>
          </cell>
          <cell r="F1941" t="str">
            <v>Ellis County Landfill TX, LP</v>
          </cell>
          <cell r="G1941" t="str">
            <v>BU-905</v>
          </cell>
          <cell r="H1941" t="str">
            <v>GLOBAL / RELIANT</v>
          </cell>
          <cell r="I1941" t="str">
            <v>GLOBAL/REL</v>
          </cell>
          <cell r="J1941" t="str">
            <v>GLOBAL/RELIANT CORPORATE GROUP</v>
          </cell>
          <cell r="K1941" t="str">
            <v>CORPORATE</v>
          </cell>
          <cell r="L1941" t="str">
            <v>CORPORATE</v>
          </cell>
        </row>
        <row r="1942">
          <cell r="A1942" t="str">
            <v>ZP8</v>
          </cell>
          <cell r="B1942" t="str">
            <v>ZP8-10-A-AZ-58O-050</v>
          </cell>
          <cell r="C1942">
            <v>2039</v>
          </cell>
          <cell r="D1942">
            <v>7646</v>
          </cell>
          <cell r="F1942" t="str">
            <v>Mesquite Landfill TX, LP</v>
          </cell>
          <cell r="G1942" t="str">
            <v>BU-905</v>
          </cell>
          <cell r="H1942" t="str">
            <v>GLOBAL / RELIANT</v>
          </cell>
          <cell r="I1942" t="str">
            <v>GLOBAL/REL</v>
          </cell>
          <cell r="J1942" t="str">
            <v>GLOBAL/RELIANT CORPORATE GROUP</v>
          </cell>
          <cell r="K1942" t="str">
            <v>CORPORATE</v>
          </cell>
          <cell r="L1942" t="str">
            <v>CORPORATE</v>
          </cell>
        </row>
        <row r="1943">
          <cell r="A1943" t="str">
            <v>ZP9</v>
          </cell>
          <cell r="B1943" t="str">
            <v>ZP9-10-A-AZ-59O-050</v>
          </cell>
          <cell r="C1943">
            <v>2040</v>
          </cell>
          <cell r="D1943">
            <v>7647</v>
          </cell>
          <cell r="F1943" t="str">
            <v>Turkey Creek Landfill TX, LP</v>
          </cell>
          <cell r="G1943" t="str">
            <v>BU-905</v>
          </cell>
          <cell r="H1943" t="str">
            <v>GLOBAL / RELIANT</v>
          </cell>
          <cell r="I1943" t="str">
            <v>GLOBAL/REL</v>
          </cell>
          <cell r="J1943" t="str">
            <v>GLOBAL/RELIANT CORPORATE GROUP</v>
          </cell>
          <cell r="K1943" t="str">
            <v>CORPORATE</v>
          </cell>
          <cell r="L1943" t="str">
            <v>CORPORATE</v>
          </cell>
        </row>
        <row r="1944">
          <cell r="A1944" t="str">
            <v>ZQ0</v>
          </cell>
          <cell r="B1944" t="str">
            <v>ZQ0-10-A-AZ-61O-050</v>
          </cell>
          <cell r="C1944">
            <v>2041</v>
          </cell>
          <cell r="D1944">
            <v>7648</v>
          </cell>
          <cell r="F1944" t="str">
            <v>Crow Landfill TX, LP</v>
          </cell>
          <cell r="G1944" t="str">
            <v>BU-905</v>
          </cell>
          <cell r="H1944" t="str">
            <v>GLOBAL / RELIANT</v>
          </cell>
          <cell r="I1944" t="str">
            <v>GLOBAL/REL</v>
          </cell>
          <cell r="J1944" t="str">
            <v>GLOBAL/RELIANT CORPORATE GROUP</v>
          </cell>
          <cell r="K1944" t="str">
            <v>CORPORATE</v>
          </cell>
          <cell r="L1944" t="str">
            <v>CORPORATE</v>
          </cell>
        </row>
        <row r="1945">
          <cell r="A1945" t="str">
            <v>ZQ1</v>
          </cell>
          <cell r="B1945" t="str">
            <v>ZQ1-10-A-AZ-89O-050</v>
          </cell>
          <cell r="C1945">
            <v>2042</v>
          </cell>
          <cell r="D1945">
            <v>7649</v>
          </cell>
          <cell r="F1945" t="str">
            <v>Pleasant Oaks Landfill TX, LP</v>
          </cell>
          <cell r="G1945" t="str">
            <v>BU-905</v>
          </cell>
          <cell r="H1945" t="str">
            <v>GLOBAL / RELIANT</v>
          </cell>
          <cell r="I1945" t="str">
            <v>GLOBAL/REL</v>
          </cell>
          <cell r="J1945" t="str">
            <v>GLOBAL/RELIANT CORPORATE GROUP</v>
          </cell>
          <cell r="K1945" t="str">
            <v>CORPORATE</v>
          </cell>
          <cell r="L1945" t="str">
            <v>CORPORATE</v>
          </cell>
        </row>
        <row r="1946">
          <cell r="A1946" t="str">
            <v>ZQ2</v>
          </cell>
          <cell r="B1946" t="str">
            <v>ZQ2-10-A-AZ-8ZO-050</v>
          </cell>
          <cell r="C1946">
            <v>2043</v>
          </cell>
          <cell r="D1946">
            <v>7650</v>
          </cell>
          <cell r="F1946" t="str">
            <v>AW Services of TX, LP</v>
          </cell>
          <cell r="G1946" t="str">
            <v>BU-905</v>
          </cell>
          <cell r="H1946" t="str">
            <v>GLOBAL / RELIANT</v>
          </cell>
          <cell r="I1946" t="str">
            <v>GLOBAL/REL</v>
          </cell>
          <cell r="J1946" t="str">
            <v>GLOBAL/RELIANT CORPORATE GROUP</v>
          </cell>
          <cell r="K1946" t="str">
            <v>CORPORATE</v>
          </cell>
          <cell r="L1946" t="str">
            <v>CORPORATE</v>
          </cell>
        </row>
        <row r="1947">
          <cell r="A1947" t="str">
            <v>ZQ3</v>
          </cell>
          <cell r="B1947" t="str">
            <v>ZQ3-10-A-AZ-9AO-050</v>
          </cell>
          <cell r="C1947">
            <v>2044</v>
          </cell>
          <cell r="D1947">
            <v>7651</v>
          </cell>
          <cell r="F1947" t="str">
            <v>AW  Transfer Systems of TX, LP</v>
          </cell>
          <cell r="G1947" t="str">
            <v>BU-905</v>
          </cell>
          <cell r="H1947" t="str">
            <v>GLOBAL / RELIANT</v>
          </cell>
          <cell r="I1947" t="str">
            <v>GLOBAL/REL</v>
          </cell>
          <cell r="J1947" t="str">
            <v>GLOBAL/RELIANT CORPORATE GROUP</v>
          </cell>
          <cell r="K1947" t="str">
            <v>CORPORATE</v>
          </cell>
          <cell r="L1947" t="str">
            <v>CORPORATE</v>
          </cell>
        </row>
        <row r="1948">
          <cell r="A1948" t="str">
            <v>ZQ4</v>
          </cell>
          <cell r="B1948" t="str">
            <v>ZQ4-10-A-AZ-71O-050</v>
          </cell>
          <cell r="C1948">
            <v>2045</v>
          </cell>
          <cell r="D1948">
            <v>7652</v>
          </cell>
          <cell r="F1948" t="str">
            <v>AW Rural Sanitation, Inc.</v>
          </cell>
          <cell r="G1948" t="str">
            <v>BU-905</v>
          </cell>
          <cell r="H1948" t="str">
            <v>GLOBAL / RELIANT</v>
          </cell>
          <cell r="I1948" t="str">
            <v>GLOBAL/REL</v>
          </cell>
          <cell r="J1948" t="str">
            <v>GLOBAL/RELIANT CORPORATE GROUP</v>
          </cell>
          <cell r="K1948" t="str">
            <v>CORPORATE</v>
          </cell>
          <cell r="L1948" t="str">
            <v>CORPORATE</v>
          </cell>
        </row>
        <row r="1949">
          <cell r="A1949" t="str">
            <v>ZQ5</v>
          </cell>
          <cell r="B1949" t="str">
            <v>ZQ5-10-A-AZ-9UO-050</v>
          </cell>
          <cell r="C1949">
            <v>2046</v>
          </cell>
          <cell r="D1949">
            <v>7653</v>
          </cell>
          <cell r="F1949" t="str">
            <v>Total Roll-offs, LLC</v>
          </cell>
          <cell r="G1949" t="str">
            <v>BU-905</v>
          </cell>
          <cell r="H1949" t="str">
            <v>GLOBAL / RELIANT</v>
          </cell>
          <cell r="I1949" t="str">
            <v>GLOBAL/REL</v>
          </cell>
          <cell r="J1949" t="str">
            <v>GLOBAL/RELIANT CORPORATE GROUP</v>
          </cell>
          <cell r="K1949" t="str">
            <v>CORPORATE</v>
          </cell>
          <cell r="L1949" t="str">
            <v>CORPORATE</v>
          </cell>
        </row>
        <row r="1950">
          <cell r="A1950" t="str">
            <v>ZQ6</v>
          </cell>
          <cell r="B1950" t="str">
            <v>ZQ6-10-A-AZ-9MO-050</v>
          </cell>
          <cell r="C1950">
            <v>2047</v>
          </cell>
          <cell r="D1950">
            <v>7654</v>
          </cell>
          <cell r="F1950" t="str">
            <v>Frontier Waste Svcs (CO), LLC</v>
          </cell>
          <cell r="G1950" t="str">
            <v>BU-905</v>
          </cell>
          <cell r="H1950" t="str">
            <v>GLOBAL / RELIANT</v>
          </cell>
          <cell r="I1950" t="str">
            <v>GLOBAL/REL</v>
          </cell>
          <cell r="J1950" t="str">
            <v>GLOBAL/RELIANT CORPORATE GROUP</v>
          </cell>
          <cell r="K1950" t="str">
            <v>CORPORATE</v>
          </cell>
          <cell r="L1950" t="str">
            <v>CORPORATE</v>
          </cell>
        </row>
        <row r="1951">
          <cell r="A1951" t="str">
            <v>ZQ7</v>
          </cell>
          <cell r="B1951" t="str">
            <v>ZQ7-10-A-AZ-9OO-050</v>
          </cell>
          <cell r="C1951">
            <v>2048</v>
          </cell>
          <cell r="D1951">
            <v>7655</v>
          </cell>
          <cell r="F1951" t="str">
            <v>Delta Dade Recycling Corp.</v>
          </cell>
          <cell r="G1951" t="str">
            <v>BU-905</v>
          </cell>
          <cell r="H1951" t="str">
            <v>GLOBAL / RELIANT</v>
          </cell>
          <cell r="I1951" t="str">
            <v>GLOBAL/REL</v>
          </cell>
          <cell r="J1951" t="str">
            <v>GLOBAL/RELIANT CORPORATE GROUP</v>
          </cell>
          <cell r="K1951" t="str">
            <v>CORPORATE</v>
          </cell>
          <cell r="L1951" t="str">
            <v>CORPORATE</v>
          </cell>
        </row>
        <row r="1952">
          <cell r="A1952" t="str">
            <v>ZQ8</v>
          </cell>
          <cell r="B1952" t="str">
            <v>ZQ8-10-A-AZ-9PO-050</v>
          </cell>
          <cell r="C1952">
            <v>2049</v>
          </cell>
          <cell r="D1952">
            <v>7656</v>
          </cell>
          <cell r="F1952" t="str">
            <v>Delta Transfer Corp.</v>
          </cell>
          <cell r="G1952" t="str">
            <v>BU-905</v>
          </cell>
          <cell r="H1952" t="str">
            <v>GLOBAL / RELIANT</v>
          </cell>
          <cell r="I1952" t="str">
            <v>GLOBAL/REL</v>
          </cell>
          <cell r="J1952" t="str">
            <v>GLOBAL/RELIANT CORPORATE GROUP</v>
          </cell>
          <cell r="K1952" t="str">
            <v>CORPORATE</v>
          </cell>
          <cell r="L1952" t="str">
            <v>CORPORATE</v>
          </cell>
        </row>
        <row r="1953">
          <cell r="A1953" t="str">
            <v>ZQ9</v>
          </cell>
          <cell r="B1953" t="str">
            <v>ZQ9-10-A-AZ-9SO-050</v>
          </cell>
          <cell r="C1953">
            <v>2050</v>
          </cell>
          <cell r="D1953">
            <v>7657</v>
          </cell>
          <cell r="F1953" t="str">
            <v>Delta Recycling Corp.</v>
          </cell>
          <cell r="G1953" t="str">
            <v>BU-905</v>
          </cell>
          <cell r="H1953" t="str">
            <v>GLOBAL / RELIANT</v>
          </cell>
          <cell r="I1953" t="str">
            <v>GLOBAL/REL</v>
          </cell>
          <cell r="J1953" t="str">
            <v>GLOBAL/RELIANT CORPORATE GROUP</v>
          </cell>
          <cell r="K1953" t="str">
            <v>CORPORATE</v>
          </cell>
          <cell r="L1953" t="str">
            <v>CORPORATE</v>
          </cell>
        </row>
        <row r="1954">
          <cell r="A1954" t="str">
            <v>ZR0</v>
          </cell>
          <cell r="B1954" t="str">
            <v>ZR0-10-A-AZ-9QO-050</v>
          </cell>
          <cell r="C1954">
            <v>2051</v>
          </cell>
          <cell r="D1954">
            <v>7658</v>
          </cell>
          <cell r="F1954" t="str">
            <v>Delta Tall Pines Corp.</v>
          </cell>
          <cell r="G1954" t="str">
            <v>BU-905</v>
          </cell>
          <cell r="H1954" t="str">
            <v>GLOBAL / RELIANT</v>
          </cell>
          <cell r="I1954" t="str">
            <v>GLOBAL/REL</v>
          </cell>
          <cell r="J1954" t="str">
            <v>GLOBAL/RELIANT CORPORATE GROUP</v>
          </cell>
          <cell r="K1954" t="str">
            <v>CORPORATE</v>
          </cell>
          <cell r="L1954" t="str">
            <v>CORPORATE</v>
          </cell>
        </row>
        <row r="1955">
          <cell r="A1955" t="str">
            <v>ZR1</v>
          </cell>
          <cell r="B1955" t="str">
            <v>ZR1-10-A-AZ-1KO-050</v>
          </cell>
          <cell r="C1955">
            <v>2052</v>
          </cell>
          <cell r="D1955">
            <v>7659</v>
          </cell>
          <cell r="F1955" t="str">
            <v>El Centro Landfill, LP</v>
          </cell>
          <cell r="G1955" t="str">
            <v>BU-905</v>
          </cell>
          <cell r="H1955" t="str">
            <v>GLOBAL / RELIANT</v>
          </cell>
          <cell r="I1955" t="str">
            <v>GLOBAL/REL</v>
          </cell>
          <cell r="J1955" t="str">
            <v>GLOBAL/RELIANT CORPORATE GROUP</v>
          </cell>
          <cell r="K1955" t="str">
            <v>CORPORATE</v>
          </cell>
          <cell r="L1955" t="str">
            <v>CORPORATE</v>
          </cell>
        </row>
        <row r="1956">
          <cell r="A1956" t="str">
            <v>ZR2</v>
          </cell>
          <cell r="B1956" t="str">
            <v>ZR2-10-A-AZ-A2O-050</v>
          </cell>
          <cell r="C1956">
            <v>2053</v>
          </cell>
          <cell r="D1956">
            <v>7660</v>
          </cell>
          <cell r="F1956" t="str">
            <v>Thomas Disposal Services, Inc.</v>
          </cell>
          <cell r="G1956" t="str">
            <v>BU-905</v>
          </cell>
          <cell r="H1956" t="str">
            <v>GLOBAL / RELIANT</v>
          </cell>
          <cell r="I1956" t="str">
            <v>GLOBAL/REL</v>
          </cell>
          <cell r="J1956" t="str">
            <v>GLOBAL/RELIANT CORPORATE GROUP</v>
          </cell>
          <cell r="K1956" t="str">
            <v>CORPORATE</v>
          </cell>
          <cell r="L1956" t="str">
            <v>CORPORATE</v>
          </cell>
        </row>
        <row r="1957">
          <cell r="A1957" t="str">
            <v>ZR3</v>
          </cell>
          <cell r="B1957" t="str">
            <v>ZR3-10-A-AZ-A5O-050</v>
          </cell>
          <cell r="C1957">
            <v>2054</v>
          </cell>
          <cell r="D1957">
            <v>7661</v>
          </cell>
          <cell r="F1957" t="str">
            <v>Southwest Landfill TX, LP</v>
          </cell>
          <cell r="G1957" t="str">
            <v>BU-905</v>
          </cell>
          <cell r="H1957" t="str">
            <v>GLOBAL / RELIANT</v>
          </cell>
          <cell r="I1957" t="str">
            <v>GLOBAL/REL</v>
          </cell>
          <cell r="J1957" t="str">
            <v>GLOBAL/RELIANT CORPORATE GROUP</v>
          </cell>
          <cell r="K1957" t="str">
            <v>CORPORATE</v>
          </cell>
          <cell r="L1957" t="str">
            <v>CORPORATE</v>
          </cell>
        </row>
        <row r="1958">
          <cell r="A1958" t="str">
            <v>ZR4</v>
          </cell>
          <cell r="B1958" t="str">
            <v>ZR4-10-A-AZ-A7O-050</v>
          </cell>
          <cell r="C1958">
            <v>2055</v>
          </cell>
          <cell r="D1958">
            <v>7662</v>
          </cell>
          <cell r="F1958" t="str">
            <v>Greenwood Landfill TX, LP</v>
          </cell>
          <cell r="G1958" t="str">
            <v>BU-905</v>
          </cell>
          <cell r="H1958" t="str">
            <v>GLOBAL / RELIANT</v>
          </cell>
          <cell r="I1958" t="str">
            <v>GLOBAL/REL</v>
          </cell>
          <cell r="J1958" t="str">
            <v>GLOBAL/RELIANT CORPORATE GROUP</v>
          </cell>
          <cell r="K1958" t="str">
            <v>CORPORATE</v>
          </cell>
          <cell r="L1958" t="str">
            <v>CORPORATE</v>
          </cell>
        </row>
        <row r="1959">
          <cell r="A1959" t="str">
            <v>ZR5</v>
          </cell>
          <cell r="B1959" t="str">
            <v>ZR5-10-A-AZ-A8O-050</v>
          </cell>
          <cell r="C1959">
            <v>2056</v>
          </cell>
          <cell r="D1959">
            <v>7663</v>
          </cell>
          <cell r="F1959" t="str">
            <v>Blue Ridge Landfill TX, LP</v>
          </cell>
          <cell r="G1959" t="str">
            <v>BU-905</v>
          </cell>
          <cell r="H1959" t="str">
            <v>GLOBAL / RELIANT</v>
          </cell>
          <cell r="I1959" t="str">
            <v>GLOBAL/REL</v>
          </cell>
          <cell r="J1959" t="str">
            <v>GLOBAL/RELIANT CORPORATE GROUP</v>
          </cell>
          <cell r="K1959" t="str">
            <v>CORPORATE</v>
          </cell>
          <cell r="L1959" t="str">
            <v>CORPORATE</v>
          </cell>
        </row>
        <row r="1960">
          <cell r="A1960" t="str">
            <v>ZR6</v>
          </cell>
          <cell r="B1960" t="str">
            <v>ZR6-10-A-AZ-B1O-050</v>
          </cell>
          <cell r="C1960">
            <v>2057</v>
          </cell>
          <cell r="D1960">
            <v>7664</v>
          </cell>
          <cell r="F1960" t="str">
            <v>Bond County Landfill, Inc.</v>
          </cell>
          <cell r="G1960" t="str">
            <v>BU-905</v>
          </cell>
          <cell r="H1960" t="str">
            <v>GLOBAL / RELIANT</v>
          </cell>
          <cell r="I1960" t="str">
            <v>GLOBAL/REL</v>
          </cell>
          <cell r="J1960" t="str">
            <v>GLOBAL/RELIANT CORPORATE GROUP</v>
          </cell>
          <cell r="K1960" t="str">
            <v>CORPORATE</v>
          </cell>
          <cell r="L1960" t="str">
            <v>CORPORATE</v>
          </cell>
        </row>
        <row r="1961">
          <cell r="A1961" t="str">
            <v>ZR7</v>
          </cell>
          <cell r="B1961" t="str">
            <v>ZR7-10-A-AZ-B2O-050</v>
          </cell>
          <cell r="C1961">
            <v>2058</v>
          </cell>
          <cell r="D1961">
            <v>7665</v>
          </cell>
          <cell r="F1961" t="str">
            <v>Mexia Landfill TX, LP</v>
          </cell>
          <cell r="G1961" t="str">
            <v>BU-905</v>
          </cell>
          <cell r="H1961" t="str">
            <v>GLOBAL / RELIANT</v>
          </cell>
          <cell r="I1961" t="str">
            <v>GLOBAL/REL</v>
          </cell>
          <cell r="J1961" t="str">
            <v>GLOBAL/RELIANT CORPORATE GROUP</v>
          </cell>
          <cell r="K1961" t="str">
            <v>CORPORATE</v>
          </cell>
          <cell r="L1961" t="str">
            <v>CORPORATE</v>
          </cell>
        </row>
        <row r="1962">
          <cell r="A1962" t="str">
            <v>ZR8</v>
          </cell>
          <cell r="B1962" t="str">
            <v>ZR8-10-A-AZ-B3O-050</v>
          </cell>
          <cell r="C1962">
            <v>2059</v>
          </cell>
          <cell r="D1962">
            <v>7666</v>
          </cell>
          <cell r="F1962" t="str">
            <v>Clinton County LF Partnership</v>
          </cell>
          <cell r="G1962" t="str">
            <v>BU-905</v>
          </cell>
          <cell r="H1962" t="str">
            <v>GLOBAL / RELIANT</v>
          </cell>
          <cell r="I1962" t="str">
            <v>GLOBAL/REL</v>
          </cell>
          <cell r="J1962" t="str">
            <v>GLOBAL/RELIANT CORPORATE GROUP</v>
          </cell>
          <cell r="K1962" t="str">
            <v>CORPORATE</v>
          </cell>
          <cell r="L1962" t="str">
            <v>CORPORATE</v>
          </cell>
        </row>
        <row r="1963">
          <cell r="A1963" t="str">
            <v>ZR9</v>
          </cell>
          <cell r="B1963" t="str">
            <v>ZR9-10-A-AZ-B6O-050</v>
          </cell>
          <cell r="C1963">
            <v>2060</v>
          </cell>
          <cell r="D1963">
            <v>7667</v>
          </cell>
          <cell r="F1963" t="str">
            <v>AW  of New York, Inc.</v>
          </cell>
          <cell r="G1963" t="str">
            <v>BU-905</v>
          </cell>
          <cell r="H1963" t="str">
            <v>GLOBAL / RELIANT</v>
          </cell>
          <cell r="I1963" t="str">
            <v>GLOBAL/REL</v>
          </cell>
          <cell r="J1963" t="str">
            <v>GLOBAL/RELIANT CORPORATE GROUP</v>
          </cell>
          <cell r="K1963" t="str">
            <v>CORPORATE</v>
          </cell>
          <cell r="L1963" t="str">
            <v>CORPORATE</v>
          </cell>
        </row>
        <row r="1964">
          <cell r="A1964" t="str">
            <v>ZS0</v>
          </cell>
          <cell r="B1964" t="str">
            <v>ZS0-10-A-AZ-B5O-050</v>
          </cell>
          <cell r="C1964">
            <v>2061</v>
          </cell>
          <cell r="D1964">
            <v>7668</v>
          </cell>
          <cell r="F1964" t="str">
            <v>TIPPECANOE COUNTY WASTE SERVIC</v>
          </cell>
          <cell r="G1964" t="str">
            <v>BU-905</v>
          </cell>
          <cell r="H1964" t="str">
            <v>GLOBAL / RELIANT</v>
          </cell>
          <cell r="I1964" t="str">
            <v>GLOBAL/REL</v>
          </cell>
          <cell r="J1964" t="str">
            <v>GLOBAL/RELIANT CORPORATE GROUP</v>
          </cell>
          <cell r="K1964" t="str">
            <v>CORPORATE</v>
          </cell>
          <cell r="L1964" t="str">
            <v>CORPORATE</v>
          </cell>
        </row>
        <row r="1965">
          <cell r="A1965" t="str">
            <v>ZS1</v>
          </cell>
          <cell r="B1965" t="str">
            <v>ZS1-10-A-AZ-B7O-050</v>
          </cell>
          <cell r="C1965">
            <v>2062</v>
          </cell>
          <cell r="D1965">
            <v>7669</v>
          </cell>
          <cell r="F1965" t="str">
            <v>ALLIED WASTE SERVICES OF STILL</v>
          </cell>
          <cell r="G1965" t="str">
            <v>BU-905</v>
          </cell>
          <cell r="H1965" t="str">
            <v>GLOBAL / RELIANT</v>
          </cell>
          <cell r="I1965" t="str">
            <v>GLOBAL/REL</v>
          </cell>
          <cell r="J1965" t="str">
            <v>GLOBAL/RELIANT CORPORATE GROUP</v>
          </cell>
          <cell r="K1965" t="str">
            <v>CORPORATE</v>
          </cell>
          <cell r="L1965" t="str">
            <v>CORPORATE</v>
          </cell>
        </row>
        <row r="1966">
          <cell r="A1966" t="str">
            <v>ZS2</v>
          </cell>
          <cell r="B1966" t="str">
            <v>ZS2-10-A-AZ-B7O-050</v>
          </cell>
          <cell r="C1966">
            <v>2063</v>
          </cell>
          <cell r="D1966">
            <v>7670</v>
          </cell>
          <cell r="F1966" t="str">
            <v>ALLIED WASTE SERVICES OF STILL</v>
          </cell>
          <cell r="G1966" t="str">
            <v>BU-905</v>
          </cell>
          <cell r="H1966" t="str">
            <v>GLOBAL / RELIANT</v>
          </cell>
          <cell r="I1966" t="str">
            <v>GLOBAL/REL</v>
          </cell>
          <cell r="J1966" t="str">
            <v>GLOBAL/RELIANT CORPORATE GROUP</v>
          </cell>
          <cell r="K1966" t="str">
            <v>CORPORATE</v>
          </cell>
          <cell r="L1966" t="str">
            <v>CORPORATE</v>
          </cell>
        </row>
        <row r="1967">
          <cell r="A1967" t="str">
            <v>ZS3</v>
          </cell>
          <cell r="B1967" t="str">
            <v>ZS3-10-A-AZ-C2O-050</v>
          </cell>
          <cell r="C1967">
            <v>2064</v>
          </cell>
          <cell r="D1967">
            <v>7671</v>
          </cell>
          <cell r="F1967" t="str">
            <v>WASATCH REGIONAL L/F</v>
          </cell>
          <cell r="G1967" t="str">
            <v>BU-905</v>
          </cell>
          <cell r="H1967" t="str">
            <v>GLOBAL / RELIANT</v>
          </cell>
          <cell r="I1967" t="str">
            <v>GLOBAL/REL</v>
          </cell>
          <cell r="J1967" t="str">
            <v>GLOBAL/RELIANT CORPORATE GROUP</v>
          </cell>
          <cell r="K1967" t="str">
            <v>CORPORATE</v>
          </cell>
          <cell r="L1967" t="str">
            <v>CORPORATE</v>
          </cell>
        </row>
        <row r="1968">
          <cell r="A1968" t="str">
            <v>ZS4</v>
          </cell>
          <cell r="B1968" t="str">
            <v>ZS4-10-A-AZ-C3O-050</v>
          </cell>
          <cell r="C1968">
            <v>2065</v>
          </cell>
          <cell r="D1968">
            <v>7672</v>
          </cell>
          <cell r="F1968" t="str">
            <v>AW SVCS OF UTAH, INC.</v>
          </cell>
          <cell r="G1968" t="str">
            <v>BU-905</v>
          </cell>
          <cell r="H1968" t="str">
            <v>GLOBAL / RELIANT</v>
          </cell>
          <cell r="I1968" t="str">
            <v>GLOBAL/REL</v>
          </cell>
          <cell r="J1968" t="str">
            <v>GLOBAL/RELIANT CORPORATE GROUP</v>
          </cell>
          <cell r="K1968" t="str">
            <v>CORPORATE</v>
          </cell>
          <cell r="L1968" t="str">
            <v>CORPORATE</v>
          </cell>
        </row>
        <row r="1969">
          <cell r="A1969" t="str">
            <v>ZS5</v>
          </cell>
          <cell r="B1969" t="str">
            <v>ZS5-10-A-AZ-A9O-050</v>
          </cell>
          <cell r="C1969">
            <v>2066</v>
          </cell>
          <cell r="D1969">
            <v>7673</v>
          </cell>
          <cell r="F1969" t="str">
            <v>Bridgeton Transfer, LLC</v>
          </cell>
          <cell r="G1969" t="str">
            <v>BU-905</v>
          </cell>
          <cell r="H1969" t="str">
            <v>GLOBAL / RELIANT</v>
          </cell>
          <cell r="I1969" t="str">
            <v>GLOBAL/REL</v>
          </cell>
          <cell r="J1969" t="str">
            <v>GLOBAL/RELIANT CORPORATE GROUP</v>
          </cell>
          <cell r="K1969" t="str">
            <v>CORPORATE</v>
          </cell>
          <cell r="L1969" t="str">
            <v>CORPORATE</v>
          </cell>
        </row>
        <row r="1970">
          <cell r="A1970" t="str">
            <v>ZS6</v>
          </cell>
          <cell r="B1970" t="str">
            <v>ZS6-10-A-AZ-B9O-050</v>
          </cell>
          <cell r="C1970">
            <v>2067</v>
          </cell>
          <cell r="D1970">
            <v>7674</v>
          </cell>
          <cell r="F1970" t="str">
            <v>Autauga County Landfill, LLC</v>
          </cell>
          <cell r="G1970" t="str">
            <v>BU-905</v>
          </cell>
          <cell r="H1970" t="str">
            <v>GLOBAL / RELIANT</v>
          </cell>
          <cell r="I1970" t="str">
            <v>GLOBAL/REL</v>
          </cell>
          <cell r="J1970" t="str">
            <v>GLOBAL/RELIANT CORPORATE GROUP</v>
          </cell>
          <cell r="K1970" t="str">
            <v>CORPORATE</v>
          </cell>
          <cell r="L1970" t="str">
            <v>CORPORATE</v>
          </cell>
        </row>
        <row r="1971">
          <cell r="A1971" t="str">
            <v>ZS7</v>
          </cell>
          <cell r="B1971" t="str">
            <v>ZS7-10-A-AZ-C1O-050</v>
          </cell>
          <cell r="C1971">
            <v>2068</v>
          </cell>
          <cell r="D1971">
            <v>7675</v>
          </cell>
          <cell r="F1971" t="str">
            <v>Allied Waste Services of North</v>
          </cell>
          <cell r="G1971" t="str">
            <v>BU-905</v>
          </cell>
          <cell r="H1971" t="str">
            <v>GLOBAL / RELIANT</v>
          </cell>
          <cell r="I1971" t="str">
            <v>GLOBAL/REL</v>
          </cell>
          <cell r="J1971" t="str">
            <v>GLOBAL/RELIANT CORPORATE GROUP</v>
          </cell>
          <cell r="K1971" t="str">
            <v>CORPORATE</v>
          </cell>
          <cell r="L1971" t="str">
            <v>CORPORATE</v>
          </cell>
        </row>
        <row r="1972">
          <cell r="A1972" t="str">
            <v>ZS8</v>
          </cell>
          <cell r="B1972" t="str">
            <v>ZS8-10-A-AZ-C4O-050</v>
          </cell>
          <cell r="C1972">
            <v>2069</v>
          </cell>
          <cell r="D1972">
            <v>7676</v>
          </cell>
          <cell r="F1972" t="str">
            <v>Allied Waste Transfer Services</v>
          </cell>
          <cell r="G1972" t="str">
            <v>BU-905</v>
          </cell>
          <cell r="H1972" t="str">
            <v>GLOBAL / RELIANT</v>
          </cell>
          <cell r="I1972" t="str">
            <v>GLOBAL/REL</v>
          </cell>
          <cell r="J1972" t="str">
            <v>GLOBAL/RELIANT CORPORATE GROUP</v>
          </cell>
          <cell r="K1972" t="str">
            <v>CORPORATE</v>
          </cell>
          <cell r="L1972" t="str">
            <v>CORPORATE</v>
          </cell>
        </row>
        <row r="1973">
          <cell r="A1973" t="str">
            <v>ZS9</v>
          </cell>
          <cell r="B1973" t="str">
            <v>ZS9-10-A-AZ-C6O-050</v>
          </cell>
          <cell r="C1973">
            <v>2070</v>
          </cell>
          <cell r="D1973">
            <v>7677</v>
          </cell>
          <cell r="F1973" t="str">
            <v>Allied Waste Transfer Services</v>
          </cell>
          <cell r="G1973" t="str">
            <v>BU-905</v>
          </cell>
          <cell r="H1973" t="str">
            <v>GLOBAL / RELIANT</v>
          </cell>
          <cell r="I1973" t="str">
            <v>GLOBAL/REL</v>
          </cell>
          <cell r="J1973" t="str">
            <v>GLOBAL/RELIANT CORPORATE GROUP</v>
          </cell>
          <cell r="K1973" t="str">
            <v>CORPORATE</v>
          </cell>
          <cell r="L1973" t="str">
            <v>CORPORATE</v>
          </cell>
        </row>
        <row r="1974">
          <cell r="A1974" t="str">
            <v>ZT0</v>
          </cell>
          <cell r="B1974" t="str">
            <v>ZT0-10-A-AZ-C7O-050</v>
          </cell>
          <cell r="C1974">
            <v>2071</v>
          </cell>
          <cell r="D1974">
            <v>7678</v>
          </cell>
          <cell r="F1974" t="str">
            <v>Allied Waste Transfer Services</v>
          </cell>
          <cell r="G1974" t="str">
            <v>BU-905</v>
          </cell>
          <cell r="H1974" t="str">
            <v>GLOBAL / RELIANT</v>
          </cell>
          <cell r="I1974" t="str">
            <v>GLOBAL/REL</v>
          </cell>
          <cell r="J1974" t="str">
            <v>GLOBAL/RELIANT CORPORATE GROUP</v>
          </cell>
          <cell r="K1974" t="str">
            <v>CORPORATE</v>
          </cell>
          <cell r="L1974" t="str">
            <v>CORPORATE</v>
          </cell>
        </row>
        <row r="1975">
          <cell r="A1975" t="str">
            <v>ZT1</v>
          </cell>
          <cell r="B1975" t="str">
            <v>ZT1-10-A-AZ-C5O-050</v>
          </cell>
          <cell r="C1975">
            <v>2072</v>
          </cell>
          <cell r="D1975">
            <v>7679</v>
          </cell>
          <cell r="F1975" t="str">
            <v>AW  ELLIOTT LANDFILL TX, LP</v>
          </cell>
          <cell r="G1975" t="str">
            <v>BU-905</v>
          </cell>
          <cell r="H1975" t="str">
            <v>GLOBAL / RELIANT</v>
          </cell>
          <cell r="I1975" t="str">
            <v>GLOBAL/REL</v>
          </cell>
          <cell r="J1975" t="str">
            <v>GLOBAL/RELIANT CORPORATE GROUP</v>
          </cell>
          <cell r="K1975" t="str">
            <v>CORPORATE</v>
          </cell>
          <cell r="L1975" t="str">
            <v>CORPORATE</v>
          </cell>
        </row>
        <row r="1976">
          <cell r="A1976" t="str">
            <v>ZT2</v>
          </cell>
          <cell r="B1976" t="str">
            <v>ZT2-10-A-AZ-8UO-050</v>
          </cell>
          <cell r="C1976">
            <v>2073</v>
          </cell>
          <cell r="D1976">
            <v>7680</v>
          </cell>
          <cell r="F1976" t="str">
            <v>AW  TRANSFER SYSTEMS OF PENNSY</v>
          </cell>
          <cell r="G1976" t="str">
            <v>BU-905</v>
          </cell>
          <cell r="H1976" t="str">
            <v>GLOBAL / RELIANT</v>
          </cell>
          <cell r="I1976" t="str">
            <v>GLOBAL/REL</v>
          </cell>
          <cell r="J1976" t="str">
            <v>GLOBAL/RELIANT CORPORATE GROUP</v>
          </cell>
          <cell r="K1976" t="str">
            <v>CORPORATE</v>
          </cell>
          <cell r="L1976" t="str">
            <v>CORPORATE</v>
          </cell>
        </row>
        <row r="1977">
          <cell r="A1977" t="str">
            <v>ZT3</v>
          </cell>
          <cell r="B1977" t="str">
            <v>ZT3-10-A-AZ-C9O-050</v>
          </cell>
          <cell r="C1977">
            <v>2074</v>
          </cell>
          <cell r="D1977">
            <v>7681</v>
          </cell>
          <cell r="F1977" t="str">
            <v>CENTRAL ARIZONA TRANSFER, INC.</v>
          </cell>
          <cell r="G1977" t="str">
            <v>BU-905</v>
          </cell>
          <cell r="H1977" t="str">
            <v>GLOBAL / RELIANT</v>
          </cell>
          <cell r="I1977" t="str">
            <v>GLOBAL/REL</v>
          </cell>
          <cell r="J1977" t="str">
            <v>GLOBAL/RELIANT CORPORATE GROUP</v>
          </cell>
          <cell r="K1977" t="str">
            <v>CORPORATE</v>
          </cell>
          <cell r="L1977" t="str">
            <v>CORPORATE</v>
          </cell>
        </row>
        <row r="1978">
          <cell r="A1978" t="str">
            <v>ZT4</v>
          </cell>
          <cell r="B1978" t="str">
            <v>ZT4-10-A-AZ-C8O-050</v>
          </cell>
          <cell r="C1978">
            <v>2075</v>
          </cell>
          <cell r="D1978">
            <v>7682</v>
          </cell>
          <cell r="F1978" t="str">
            <v>MADISON COUNTY DEVELOPMENT, LL</v>
          </cell>
          <cell r="G1978" t="str">
            <v>BU-905</v>
          </cell>
          <cell r="H1978" t="str">
            <v>GLOBAL / RELIANT</v>
          </cell>
          <cell r="I1978" t="str">
            <v>GLOBAL/REL</v>
          </cell>
          <cell r="J1978" t="str">
            <v>GLOBAL/RELIANT CORPORATE GROUP</v>
          </cell>
          <cell r="K1978" t="str">
            <v>CORPORATE</v>
          </cell>
          <cell r="L1978" t="str">
            <v>CORPORATE</v>
          </cell>
        </row>
        <row r="1979">
          <cell r="A1979" t="str">
            <v>ZT5</v>
          </cell>
          <cell r="B1979" t="str">
            <v>ZT5-10-A-AZ-D1O-050</v>
          </cell>
          <cell r="C1979">
            <v>2076</v>
          </cell>
          <cell r="D1979">
            <v>7683</v>
          </cell>
          <cell r="F1979" t="str">
            <v>AW Trans Svcs of New York, LLC</v>
          </cell>
          <cell r="G1979" t="str">
            <v>BU-905</v>
          </cell>
          <cell r="H1979" t="str">
            <v>GLOBAL / RELIANT</v>
          </cell>
          <cell r="I1979" t="str">
            <v>GLOBAL/REL</v>
          </cell>
          <cell r="J1979" t="str">
            <v>GLOBAL/RELIANT CORPORATE GROUP</v>
          </cell>
          <cell r="K1979" t="str">
            <v>CORPORATE</v>
          </cell>
          <cell r="L1979" t="str">
            <v>CORPORATE</v>
          </cell>
        </row>
        <row r="1980">
          <cell r="A1980" t="str">
            <v>ZT6</v>
          </cell>
          <cell r="B1980" t="str">
            <v>ZT6-10-A-AZ-84O-050</v>
          </cell>
          <cell r="C1980">
            <v>2077</v>
          </cell>
          <cell r="D1980">
            <v>7684</v>
          </cell>
          <cell r="F1980" t="str">
            <v>Independent Trucking,Inc.</v>
          </cell>
          <cell r="G1980" t="str">
            <v>BU-905</v>
          </cell>
          <cell r="H1980" t="str">
            <v>GLOBAL / RELIANT</v>
          </cell>
          <cell r="I1980" t="str">
            <v>GLOBAL/REL</v>
          </cell>
          <cell r="J1980" t="str">
            <v>GLOBAL/RELIANT CORPORATE GROUP</v>
          </cell>
          <cell r="K1980" t="str">
            <v>CORPORATE</v>
          </cell>
          <cell r="L1980" t="str">
            <v>CORPORATE</v>
          </cell>
        </row>
        <row r="1981">
          <cell r="A1981" t="str">
            <v>ZT7</v>
          </cell>
          <cell r="B1981" t="str">
            <v>ZT7-10-A-AZ-06O-050</v>
          </cell>
          <cell r="C1981">
            <v>2078</v>
          </cell>
          <cell r="D1981">
            <v>7685</v>
          </cell>
          <cell r="F1981" t="str">
            <v>Allied Services, LLC.</v>
          </cell>
          <cell r="G1981" t="str">
            <v>BU-905</v>
          </cell>
          <cell r="H1981" t="str">
            <v>GLOBAL / RELIANT</v>
          </cell>
          <cell r="I1981" t="str">
            <v>GLOBAL/REL</v>
          </cell>
          <cell r="J1981" t="str">
            <v>GLOBAL/RELIANT CORPORATE GROUP</v>
          </cell>
          <cell r="K1981" t="str">
            <v>CORPORATE</v>
          </cell>
          <cell r="L1981" t="str">
            <v>CORPORATE</v>
          </cell>
        </row>
        <row r="1982">
          <cell r="A1982" t="str">
            <v>ZT8</v>
          </cell>
          <cell r="B1982" t="str">
            <v>ZT8-10-A-AZ-9VO-050</v>
          </cell>
          <cell r="C1982">
            <v>2079</v>
          </cell>
          <cell r="D1982">
            <v>7686</v>
          </cell>
          <cell r="F1982" t="str">
            <v>Palamar Transfer Station, Inc.</v>
          </cell>
          <cell r="G1982" t="str">
            <v>BU-905</v>
          </cell>
          <cell r="H1982" t="str">
            <v>GLOBAL / RELIANT</v>
          </cell>
          <cell r="I1982" t="str">
            <v>GLOBAL/REL</v>
          </cell>
          <cell r="J1982" t="str">
            <v>GLOBAL/RELIANT CORPORATE GROUP</v>
          </cell>
          <cell r="K1982" t="str">
            <v>CORPORATE</v>
          </cell>
          <cell r="L1982" t="str">
            <v>CORPORATE</v>
          </cell>
        </row>
        <row r="1983">
          <cell r="A1983" t="str">
            <v>ZT9</v>
          </cell>
          <cell r="B1983" t="str">
            <v>ZT9-10-A-AZ-7LO-050</v>
          </cell>
          <cell r="C1983">
            <v>2080</v>
          </cell>
          <cell r="D1983">
            <v>7687</v>
          </cell>
          <cell r="F1983" t="str">
            <v>Springfield Environmental, GP</v>
          </cell>
          <cell r="G1983" t="str">
            <v>BU-905</v>
          </cell>
          <cell r="H1983" t="str">
            <v>GLOBAL / RELIANT</v>
          </cell>
          <cell r="I1983" t="str">
            <v>GLOBAL/REL</v>
          </cell>
          <cell r="J1983" t="str">
            <v>GLOBAL/RELIANT CORPORATE GROUP</v>
          </cell>
          <cell r="K1983" t="str">
            <v>CORPORATE</v>
          </cell>
          <cell r="L1983" t="str">
            <v>CORPORATE</v>
          </cell>
        </row>
        <row r="1984">
          <cell r="A1984" t="str">
            <v>ZU0</v>
          </cell>
          <cell r="B1984" t="str">
            <v>ZU0-10-A-AZ-D4O-050</v>
          </cell>
          <cell r="C1984">
            <v>2081</v>
          </cell>
          <cell r="D1984">
            <v>7688</v>
          </cell>
          <cell r="F1984" t="str">
            <v>AW Transfer Services of Rhode</v>
          </cell>
          <cell r="G1984" t="str">
            <v>BU-905</v>
          </cell>
          <cell r="H1984" t="str">
            <v>GLOBAL / RELIANT</v>
          </cell>
          <cell r="I1984" t="str">
            <v>GLOBAL/REL</v>
          </cell>
          <cell r="J1984" t="str">
            <v>GLOBAL/RELIANT CORPORATE GROUP</v>
          </cell>
          <cell r="K1984" t="str">
            <v>CORPORATE</v>
          </cell>
          <cell r="L1984" t="str">
            <v>CORPORATE</v>
          </cell>
        </row>
        <row r="1985">
          <cell r="A1985" t="str">
            <v>ZU1</v>
          </cell>
          <cell r="B1985" t="str">
            <v>ZU1-10-A-AZ-D3O-050</v>
          </cell>
          <cell r="C1985">
            <v>2082</v>
          </cell>
          <cell r="D1985">
            <v>7689</v>
          </cell>
          <cell r="F1985" t="str">
            <v>Missoula L/F</v>
          </cell>
          <cell r="G1985" t="str">
            <v>BU-905</v>
          </cell>
          <cell r="H1985" t="str">
            <v>GLOBAL / RELIANT</v>
          </cell>
          <cell r="I1985" t="str">
            <v>GLOBAL/REL</v>
          </cell>
          <cell r="J1985" t="str">
            <v>GLOBAL/RELIANT CORPORATE GROUP</v>
          </cell>
          <cell r="K1985" t="str">
            <v>CORPORATE</v>
          </cell>
          <cell r="L1985" t="str">
            <v>CORPORATE</v>
          </cell>
        </row>
        <row r="1986">
          <cell r="A1986" t="str">
            <v>ZU2</v>
          </cell>
          <cell r="B1986" t="str">
            <v>ZU2-10-A-AZ-D5O-050</v>
          </cell>
          <cell r="C1986">
            <v>2083</v>
          </cell>
          <cell r="D1986">
            <v>7690</v>
          </cell>
          <cell r="F1986" t="str">
            <v>AW Systems of Colorado</v>
          </cell>
          <cell r="G1986" t="str">
            <v>BU-905</v>
          </cell>
          <cell r="H1986" t="str">
            <v>GLOBAL / RELIANT</v>
          </cell>
          <cell r="I1986" t="str">
            <v>GLOBAL/REL</v>
          </cell>
          <cell r="J1986" t="str">
            <v>GLOBAL/RELIANT CORPORATE GROUP</v>
          </cell>
          <cell r="K1986" t="str">
            <v>CORPORATE</v>
          </cell>
          <cell r="L1986" t="str">
            <v>CORPORATE</v>
          </cell>
        </row>
        <row r="1987">
          <cell r="A1987" t="str">
            <v>ZU3</v>
          </cell>
          <cell r="B1987" t="str">
            <v>ZU3-10-A-AZ-D6O-050</v>
          </cell>
          <cell r="C1987">
            <v>2084</v>
          </cell>
          <cell r="D1987">
            <v>7691</v>
          </cell>
          <cell r="F1987" t="str">
            <v>AW Transfer Services of Oregon</v>
          </cell>
          <cell r="G1987" t="str">
            <v>BU-905</v>
          </cell>
          <cell r="H1987" t="str">
            <v>GLOBAL / RELIANT</v>
          </cell>
          <cell r="I1987" t="str">
            <v>GLOBAL/REL</v>
          </cell>
          <cell r="J1987" t="str">
            <v>GLOBAL/RELIANT CORPORATE GROUP</v>
          </cell>
          <cell r="K1987" t="str">
            <v>CORPORATE</v>
          </cell>
          <cell r="L1987" t="str">
            <v>CORPORATE</v>
          </cell>
        </row>
        <row r="1988">
          <cell r="A1988" t="str">
            <v>ZU4</v>
          </cell>
          <cell r="B1988" t="str">
            <v>ZU4-10-A-AZ-D9O-050</v>
          </cell>
          <cell r="C1988">
            <v>2085</v>
          </cell>
          <cell r="D1988">
            <v>7692</v>
          </cell>
          <cell r="F1988" t="str">
            <v>AW Niagara Falls L/F, LLC</v>
          </cell>
          <cell r="G1988" t="str">
            <v>BU-905</v>
          </cell>
          <cell r="H1988" t="str">
            <v>GLOBAL / RELIANT</v>
          </cell>
          <cell r="I1988" t="str">
            <v>GLOBAL/REL</v>
          </cell>
          <cell r="J1988" t="str">
            <v>GLOBAL/RELIANT CORPORATE GROUP</v>
          </cell>
          <cell r="K1988" t="str">
            <v>CORPORATE</v>
          </cell>
          <cell r="L1988" t="str">
            <v>CORPORATE</v>
          </cell>
        </row>
        <row r="1989">
          <cell r="A1989" t="str">
            <v>ZU5</v>
          </cell>
          <cell r="B1989" t="str">
            <v>ZU5-10-A-AZ-D8O-050</v>
          </cell>
          <cell r="C1989">
            <v>2086</v>
          </cell>
          <cell r="D1989">
            <v>7693</v>
          </cell>
          <cell r="F1989" t="str">
            <v>AW Systems of Arizona, LLC</v>
          </cell>
          <cell r="G1989" t="str">
            <v>BU-905</v>
          </cell>
          <cell r="H1989" t="str">
            <v>GLOBAL / RELIANT</v>
          </cell>
          <cell r="I1989" t="str">
            <v>GLOBAL/REL</v>
          </cell>
          <cell r="J1989" t="str">
            <v>GLOBAL/RELIANT CORPORATE GROUP</v>
          </cell>
          <cell r="K1989" t="str">
            <v>CORPORATE</v>
          </cell>
          <cell r="L1989" t="str">
            <v>CORPORATE</v>
          </cell>
        </row>
        <row r="1990">
          <cell r="A1990" t="str">
            <v>ZU7</v>
          </cell>
          <cell r="B1990" t="str">
            <v>ZU7-10-A-AZ-8AO-050</v>
          </cell>
          <cell r="C1990">
            <v>2087</v>
          </cell>
          <cell r="D1990">
            <v>7694</v>
          </cell>
          <cell r="F1990" t="str">
            <v>AW SERVICES OF PA, LLC</v>
          </cell>
          <cell r="G1990" t="str">
            <v>BU-905</v>
          </cell>
          <cell r="H1990" t="str">
            <v>GLOBAL / RELIANT</v>
          </cell>
          <cell r="I1990" t="str">
            <v>GLOBAL/REL</v>
          </cell>
          <cell r="J1990" t="str">
            <v>GLOBAL/RELIANT CORPORATE GROUP</v>
          </cell>
          <cell r="K1990" t="str">
            <v>CORPORATE</v>
          </cell>
          <cell r="L1990" t="str">
            <v>CORPORATE</v>
          </cell>
        </row>
        <row r="1991">
          <cell r="A1991" t="str">
            <v>ZU8</v>
          </cell>
          <cell r="B1991" t="str">
            <v>ZU8-10-A-AZ-8PO-050</v>
          </cell>
          <cell r="C1991">
            <v>2088</v>
          </cell>
          <cell r="D1991">
            <v>7695</v>
          </cell>
          <cell r="F1991" t="str">
            <v>AW  TRANSFER SYS OF AL, LLC</v>
          </cell>
          <cell r="G1991" t="str">
            <v>BU-905</v>
          </cell>
          <cell r="H1991" t="str">
            <v>GLOBAL / RELIANT</v>
          </cell>
          <cell r="I1991" t="str">
            <v>GLOBAL/REL</v>
          </cell>
          <cell r="J1991" t="str">
            <v>GLOBAL/RELIANT CORPORATE GROUP</v>
          </cell>
          <cell r="K1991" t="str">
            <v>CORPORATE</v>
          </cell>
          <cell r="L1991" t="str">
            <v>CORPORATE</v>
          </cell>
        </row>
        <row r="1992">
          <cell r="A1992" t="str">
            <v>ZU9</v>
          </cell>
          <cell r="B1992" t="str">
            <v>ZU9-10-A-AZ-8QO-050</v>
          </cell>
          <cell r="C1992">
            <v>2089</v>
          </cell>
          <cell r="D1992">
            <v>7696</v>
          </cell>
          <cell r="F1992" t="str">
            <v>AW  TRANSFER SYS OF GA, LLC</v>
          </cell>
          <cell r="G1992" t="str">
            <v>BU-905</v>
          </cell>
          <cell r="H1992" t="str">
            <v>GLOBAL / RELIANT</v>
          </cell>
          <cell r="I1992" t="str">
            <v>GLOBAL/REL</v>
          </cell>
          <cell r="J1992" t="str">
            <v>GLOBAL/RELIANT CORPORATE GROUP</v>
          </cell>
          <cell r="K1992" t="str">
            <v>CORPORATE</v>
          </cell>
          <cell r="L1992" t="str">
            <v>CORPORATE</v>
          </cell>
        </row>
        <row r="1993">
          <cell r="A1993" t="str">
            <v>ZV0</v>
          </cell>
          <cell r="B1993" t="str">
            <v>ZV0-10-A-AZ-8SO-050</v>
          </cell>
          <cell r="C1993">
            <v>2090</v>
          </cell>
          <cell r="D1993">
            <v>7697</v>
          </cell>
          <cell r="F1993" t="str">
            <v>AW  TRANSFER SYS OF MD,LLC</v>
          </cell>
          <cell r="G1993" t="str">
            <v>BU-905</v>
          </cell>
          <cell r="H1993" t="str">
            <v>GLOBAL / RELIANT</v>
          </cell>
          <cell r="I1993" t="str">
            <v>GLOBAL/REL</v>
          </cell>
          <cell r="J1993" t="str">
            <v>GLOBAL/RELIANT CORPORATE GROUP</v>
          </cell>
          <cell r="K1993" t="str">
            <v>CORPORATE</v>
          </cell>
          <cell r="L1993" t="str">
            <v>CORPORATE</v>
          </cell>
        </row>
        <row r="1994">
          <cell r="A1994" t="str">
            <v>ZV1</v>
          </cell>
          <cell r="B1994" t="str">
            <v>ZV1-10-A-AZ-8TO-050</v>
          </cell>
          <cell r="C1994">
            <v>2091</v>
          </cell>
          <cell r="D1994">
            <v>7698</v>
          </cell>
          <cell r="F1994" t="str">
            <v>AW  Transfer Sys of Missis,LLC</v>
          </cell>
          <cell r="G1994" t="str">
            <v>BU-905</v>
          </cell>
          <cell r="H1994" t="str">
            <v>GLOBAL / RELIANT</v>
          </cell>
          <cell r="I1994" t="str">
            <v>GLOBAL/REL</v>
          </cell>
          <cell r="J1994" t="str">
            <v>GLOBAL/RELIANT CORPORATE GROUP</v>
          </cell>
          <cell r="K1994" t="str">
            <v>CORPORATE</v>
          </cell>
          <cell r="L1994" t="str">
            <v>CORPORATE</v>
          </cell>
        </row>
        <row r="1995">
          <cell r="A1995" t="str">
            <v>ZV2</v>
          </cell>
          <cell r="B1995" t="str">
            <v>ZV2-10-A-AZ-8VO-050</v>
          </cell>
          <cell r="C1995">
            <v>2092</v>
          </cell>
          <cell r="D1995">
            <v>7699</v>
          </cell>
          <cell r="F1995" t="str">
            <v>AW  Transfer Sys of VA, LLC</v>
          </cell>
          <cell r="G1995" t="str">
            <v>BU-905</v>
          </cell>
          <cell r="H1995" t="str">
            <v>GLOBAL / RELIANT</v>
          </cell>
          <cell r="I1995" t="str">
            <v>GLOBAL/REL</v>
          </cell>
          <cell r="J1995" t="str">
            <v>GLOBAL/RELIANT CORPORATE GROUP</v>
          </cell>
          <cell r="K1995" t="str">
            <v>CORPORATE</v>
          </cell>
          <cell r="L1995" t="str">
            <v>CORPORATE</v>
          </cell>
        </row>
        <row r="1996">
          <cell r="A1996" t="str">
            <v>ZV3</v>
          </cell>
          <cell r="B1996" t="str">
            <v>ZV3-10-A-AZ-9BO-050</v>
          </cell>
          <cell r="C1996">
            <v>2093</v>
          </cell>
          <cell r="D1996">
            <v>7700</v>
          </cell>
          <cell r="F1996" t="str">
            <v>AW  WASTE SERVICES, LLC</v>
          </cell>
          <cell r="G1996" t="str">
            <v>BU-905</v>
          </cell>
          <cell r="H1996" t="str">
            <v>GLOBAL / RELIANT</v>
          </cell>
          <cell r="I1996" t="str">
            <v>GLOBAL/REL</v>
          </cell>
          <cell r="J1996" t="str">
            <v>GLOBAL/RELIANT CORPORATE GROUP</v>
          </cell>
          <cell r="K1996" t="str">
            <v>CORPORATE</v>
          </cell>
          <cell r="L1996" t="str">
            <v>CORPORATE</v>
          </cell>
        </row>
        <row r="1997">
          <cell r="A1997" t="str">
            <v>ZV4</v>
          </cell>
          <cell r="B1997" t="str">
            <v>ZV4-10-A-AZ-E3O-050</v>
          </cell>
          <cell r="C1997">
            <v>2094</v>
          </cell>
          <cell r="D1997">
            <v>7701</v>
          </cell>
          <cell r="F1997" t="str">
            <v>Congress Development Co</v>
          </cell>
          <cell r="G1997" t="str">
            <v>BU-905</v>
          </cell>
          <cell r="H1997" t="str">
            <v>GLOBAL / RELIANT</v>
          </cell>
          <cell r="I1997" t="str">
            <v>GLOBAL/REL</v>
          </cell>
          <cell r="J1997" t="str">
            <v>GLOBAL/RELIANT CORPORATE GROUP</v>
          </cell>
          <cell r="K1997" t="str">
            <v>CORPORATE</v>
          </cell>
          <cell r="L1997" t="str">
            <v>CORPORATE</v>
          </cell>
        </row>
        <row r="1998">
          <cell r="A1998" t="str">
            <v>ZV5</v>
          </cell>
          <cell r="B1998" t="str">
            <v>ZV5-10-A-AZ-E1O-050</v>
          </cell>
          <cell r="C1998">
            <v>2095</v>
          </cell>
          <cell r="D1998">
            <v>7702</v>
          </cell>
          <cell r="F1998" t="str">
            <v>Cactus Waste Systems, LLC</v>
          </cell>
          <cell r="G1998" t="str">
            <v>BU-905</v>
          </cell>
          <cell r="H1998" t="str">
            <v>GLOBAL / RELIANT</v>
          </cell>
          <cell r="I1998" t="str">
            <v>GLOBAL/REL</v>
          </cell>
          <cell r="J1998" t="str">
            <v>GLOBAL/RELIANT CORPORATE GROUP</v>
          </cell>
          <cell r="K1998" t="str">
            <v>CORPORATE</v>
          </cell>
          <cell r="L1998" t="str">
            <v>CORPORATE</v>
          </cell>
        </row>
        <row r="1999">
          <cell r="A1999" t="str">
            <v>ZV6</v>
          </cell>
          <cell r="B1999" t="str">
            <v>ZV6-10-A-AZ-E2O-050</v>
          </cell>
          <cell r="C1999">
            <v>2096</v>
          </cell>
          <cell r="D1999">
            <v>7703</v>
          </cell>
          <cell r="F1999" t="str">
            <v>AW Transfer Services of Arizon</v>
          </cell>
          <cell r="G1999" t="str">
            <v>BU-905</v>
          </cell>
          <cell r="H1999" t="str">
            <v>GLOBAL / RELIANT</v>
          </cell>
          <cell r="I1999" t="str">
            <v>GLOBAL/REL</v>
          </cell>
          <cell r="J1999" t="str">
            <v>GLOBAL/RELIANT CORPORATE GROUP</v>
          </cell>
          <cell r="K1999" t="str">
            <v>CORPORATE</v>
          </cell>
          <cell r="L1999" t="str">
            <v>CORPORATE</v>
          </cell>
        </row>
        <row r="2000">
          <cell r="A2000" t="str">
            <v>ZV7</v>
          </cell>
          <cell r="B2000" t="str">
            <v>ZV7-10-A-AZ-E4O-050</v>
          </cell>
          <cell r="C2000">
            <v>2097</v>
          </cell>
          <cell r="D2000">
            <v>7704</v>
          </cell>
          <cell r="F2000" t="str">
            <v>AW Transfer Serv of California</v>
          </cell>
          <cell r="G2000" t="str">
            <v>BU-905</v>
          </cell>
          <cell r="H2000" t="str">
            <v>GLOBAL / RELIANT</v>
          </cell>
          <cell r="I2000" t="str">
            <v>GLOBAL/REL</v>
          </cell>
          <cell r="J2000" t="str">
            <v>GLOBAL/RELIANT CORPORATE GROUP</v>
          </cell>
          <cell r="K2000" t="str">
            <v>CORPORATE</v>
          </cell>
          <cell r="L2000" t="str">
            <v>CORPORATE</v>
          </cell>
        </row>
        <row r="2001">
          <cell r="A2001" t="str">
            <v>ZV8</v>
          </cell>
          <cell r="B2001" t="str">
            <v>ZV8-10-A-AZ-E5O-050</v>
          </cell>
          <cell r="C2001">
            <v>2098</v>
          </cell>
          <cell r="D2001">
            <v>7705</v>
          </cell>
          <cell r="F2001" t="str">
            <v>Benson Valley LF Gnr Ptnership</v>
          </cell>
          <cell r="G2001" t="str">
            <v>BU-905</v>
          </cell>
          <cell r="H2001" t="str">
            <v>GLOBAL / RELIANT</v>
          </cell>
          <cell r="I2001" t="str">
            <v>GLOBAL/REL</v>
          </cell>
          <cell r="J2001" t="str">
            <v>GLOBAL/RELIANT CORPORATE GROUP</v>
          </cell>
          <cell r="K2001" t="str">
            <v>CORPORATE</v>
          </cell>
          <cell r="L2001" t="str">
            <v>CORPORATE</v>
          </cell>
        </row>
        <row r="2002">
          <cell r="A2002" t="str">
            <v>ZV9</v>
          </cell>
          <cell r="B2002" t="str">
            <v>ZV9-10-A-AZ-8BO-050</v>
          </cell>
          <cell r="C2002">
            <v>2099</v>
          </cell>
          <cell r="D2002">
            <v>7706</v>
          </cell>
          <cell r="F2002" t="str">
            <v>ALLIED WASTE SYS OF PENN, LLC</v>
          </cell>
          <cell r="G2002" t="str">
            <v>BU-905</v>
          </cell>
          <cell r="H2002" t="str">
            <v>GLOBAL / RELIANT</v>
          </cell>
          <cell r="I2002" t="str">
            <v>GLOBAL/REL</v>
          </cell>
          <cell r="J2002" t="str">
            <v>GLOBAL/RELIANT CORPORATE GROUP</v>
          </cell>
          <cell r="K2002" t="str">
            <v>CORPORATE</v>
          </cell>
          <cell r="L2002" t="str">
            <v>CORPORATE</v>
          </cell>
        </row>
        <row r="2003">
          <cell r="A2003" t="str">
            <v>ZW2</v>
          </cell>
          <cell r="B2003" t="str">
            <v>ZW2-10-A-AZ-E7O-050</v>
          </cell>
          <cell r="C2003">
            <v>2100</v>
          </cell>
          <cell r="D2003">
            <v>7707</v>
          </cell>
          <cell r="F2003" t="str">
            <v>C&amp;C EXPANDED SANITARY LF, LLC</v>
          </cell>
          <cell r="G2003" t="str">
            <v>BU-905</v>
          </cell>
          <cell r="H2003" t="str">
            <v>GLOBAL / RELIANT</v>
          </cell>
          <cell r="I2003" t="str">
            <v>GLOBAL/REL</v>
          </cell>
          <cell r="J2003" t="str">
            <v>GLOBAL/RELIANT CORPORATE GROUP</v>
          </cell>
          <cell r="K2003" t="str">
            <v>CORPORATE</v>
          </cell>
          <cell r="L2003" t="str">
            <v>CORPORATE</v>
          </cell>
        </row>
        <row r="2004">
          <cell r="A2004" t="str">
            <v>ZW3</v>
          </cell>
          <cell r="B2004" t="str">
            <v>ZW3-10-A-AZ-E8O-050</v>
          </cell>
          <cell r="C2004">
            <v>2101</v>
          </cell>
          <cell r="D2004">
            <v>7708</v>
          </cell>
          <cell r="F2004" t="str">
            <v>PORT CLINTON LANDFILL, INC</v>
          </cell>
          <cell r="G2004" t="str">
            <v>BU-905</v>
          </cell>
          <cell r="H2004" t="str">
            <v>GLOBAL / RELIANT</v>
          </cell>
          <cell r="I2004" t="str">
            <v>GLOBAL/REL</v>
          </cell>
          <cell r="J2004" t="str">
            <v>GLOBAL/RELIANT CORPORATE GROUP</v>
          </cell>
          <cell r="K2004" t="str">
            <v>CORPORATE</v>
          </cell>
          <cell r="L2004" t="str">
            <v>CORPORATE</v>
          </cell>
        </row>
        <row r="2005">
          <cell r="A2005" t="str">
            <v>ZW4</v>
          </cell>
          <cell r="B2005" t="str">
            <v>ZW4-10-A-AZ-E9O-050</v>
          </cell>
          <cell r="C2005">
            <v>2102</v>
          </cell>
          <cell r="D2005">
            <v>7709</v>
          </cell>
          <cell r="F2005" t="str">
            <v>LUCAS COUNTY LANDFILL, LLC</v>
          </cell>
          <cell r="G2005" t="str">
            <v>BU-905</v>
          </cell>
          <cell r="H2005" t="str">
            <v>GLOBAL / RELIANT</v>
          </cell>
          <cell r="I2005" t="str">
            <v>GLOBAL/REL</v>
          </cell>
          <cell r="J2005" t="str">
            <v>GLOBAL/RELIANT CORPORATE GROUP</v>
          </cell>
          <cell r="K2005" t="str">
            <v>CORPORATE</v>
          </cell>
          <cell r="L2005" t="str">
            <v>CORPORATE</v>
          </cell>
        </row>
        <row r="2006">
          <cell r="A2006" t="str">
            <v>ZW5</v>
          </cell>
          <cell r="B2006" t="str">
            <v>ZW5-10-A-AZ-F1O-050</v>
          </cell>
          <cell r="C2006">
            <v>2103</v>
          </cell>
          <cell r="D2006">
            <v>7710</v>
          </cell>
          <cell r="F2006" t="str">
            <v>COUNTY ENVIRONMENTAL LF, LLC</v>
          </cell>
          <cell r="G2006" t="str">
            <v>BU-905</v>
          </cell>
          <cell r="H2006" t="str">
            <v>GLOBAL / RELIANT</v>
          </cell>
          <cell r="I2006" t="str">
            <v>GLOBAL/REL</v>
          </cell>
          <cell r="J2006" t="str">
            <v>GLOBAL/RELIANT CORPORATE GROUP</v>
          </cell>
          <cell r="K2006" t="str">
            <v>CORPORATE</v>
          </cell>
          <cell r="L2006" t="str">
            <v>CORPORATE</v>
          </cell>
        </row>
        <row r="2007">
          <cell r="A2007" t="str">
            <v>ZW6</v>
          </cell>
          <cell r="B2007" t="str">
            <v>ZW6-10-A-AZ-F6O-050</v>
          </cell>
          <cell r="C2007">
            <v>2104</v>
          </cell>
          <cell r="D2007">
            <v>7711</v>
          </cell>
          <cell r="F2007" t="str">
            <v>CARBON LIMESTONE LANDFILL, LLC</v>
          </cell>
          <cell r="G2007" t="str">
            <v>BU-905</v>
          </cell>
          <cell r="H2007" t="str">
            <v>GLOBAL / RELIANT</v>
          </cell>
          <cell r="I2007" t="str">
            <v>GLOBAL/REL</v>
          </cell>
          <cell r="J2007" t="str">
            <v>GLOBAL/RELIANT CORPORATE GROUP</v>
          </cell>
          <cell r="K2007" t="str">
            <v>CORPORATE</v>
          </cell>
          <cell r="L2007" t="str">
            <v>CORPORATE</v>
          </cell>
        </row>
        <row r="2008">
          <cell r="A2008" t="str">
            <v>ZW7</v>
          </cell>
          <cell r="B2008" t="str">
            <v>ZW7-10-A-AZ-F7O-050</v>
          </cell>
          <cell r="C2008">
            <v>2105</v>
          </cell>
          <cell r="D2008">
            <v>7712</v>
          </cell>
          <cell r="F2008" t="str">
            <v>COUNTY LAND DEVELOPMENT L/F</v>
          </cell>
          <cell r="G2008" t="str">
            <v>BU-905</v>
          </cell>
          <cell r="H2008" t="str">
            <v>GLOBAL / RELIANT</v>
          </cell>
          <cell r="I2008" t="str">
            <v>GLOBAL/REL</v>
          </cell>
          <cell r="J2008" t="str">
            <v>GLOBAL/RELIANT CORPORATE GROUP</v>
          </cell>
          <cell r="K2008" t="str">
            <v>CORPORATE</v>
          </cell>
          <cell r="L2008" t="str">
            <v>CORPORATE</v>
          </cell>
        </row>
        <row r="2009">
          <cell r="A2009" t="str">
            <v>ZW8</v>
          </cell>
          <cell r="B2009" t="str">
            <v>ZW8-10-A-AZ-D2O-050</v>
          </cell>
          <cell r="C2009">
            <v>2106</v>
          </cell>
          <cell r="D2009">
            <v>7713</v>
          </cell>
          <cell r="F2009" t="str">
            <v>AW Environmental Mgmt Group,LL</v>
          </cell>
          <cell r="G2009" t="str">
            <v>BU-905</v>
          </cell>
          <cell r="H2009" t="str">
            <v>GLOBAL / RELIANT</v>
          </cell>
          <cell r="I2009" t="str">
            <v>GLOBAL/REL</v>
          </cell>
          <cell r="J2009" t="str">
            <v>GLOBAL/RELIANT CORPORATE GROUP</v>
          </cell>
          <cell r="K2009" t="str">
            <v>CORPORATE</v>
          </cell>
          <cell r="L2009" t="str">
            <v>CORPORATE</v>
          </cell>
        </row>
        <row r="2010">
          <cell r="A2010" t="str">
            <v>ELM</v>
          </cell>
          <cell r="B2010" t="str">
            <v>ELM-10-A-AZ-01O-050</v>
          </cell>
          <cell r="C2010">
            <v>558</v>
          </cell>
          <cell r="D2010">
            <v>7801</v>
          </cell>
          <cell r="F2010" t="str">
            <v>Disco Ops Elimination Company</v>
          </cell>
          <cell r="G2010" t="str">
            <v>BU-911</v>
          </cell>
          <cell r="H2010" t="str">
            <v>DISCO OPS ELIM BUSINESS UNIT</v>
          </cell>
          <cell r="I2010" t="str">
            <v>DISCO OPS</v>
          </cell>
          <cell r="J2010" t="str">
            <v>DISCONTINUED OPERATIONS</v>
          </cell>
          <cell r="K2010" t="str">
            <v>CORPORATE</v>
          </cell>
          <cell r="L2010" t="str">
            <v>CORPORATE</v>
          </cell>
        </row>
        <row r="2011">
          <cell r="A2011" t="str">
            <v>F38</v>
          </cell>
          <cell r="B2011" t="str">
            <v>F38-10-A-KY-7CO-050</v>
          </cell>
          <cell r="C2011">
            <v>578</v>
          </cell>
          <cell r="D2011">
            <v>7802</v>
          </cell>
          <cell r="F2011" t="str">
            <v>Morehead Landfill</v>
          </cell>
          <cell r="G2011" t="str">
            <v>BU-983</v>
          </cell>
          <cell r="H2011" t="str">
            <v>MW VEOLIA DIVEST</v>
          </cell>
          <cell r="I2011" t="str">
            <v>DISCO OPS</v>
          </cell>
          <cell r="J2011" t="str">
            <v>DISCONTINUED OPERATIONS</v>
          </cell>
          <cell r="K2011" t="str">
            <v>CORPORATE</v>
          </cell>
          <cell r="L2011" t="str">
            <v>CORPORATE</v>
          </cell>
        </row>
        <row r="2012">
          <cell r="A2012" t="str">
            <v>F39</v>
          </cell>
          <cell r="B2012" t="str">
            <v>F39-10-A-KY-7DO-050</v>
          </cell>
          <cell r="C2012">
            <v>579</v>
          </cell>
          <cell r="D2012">
            <v>7803</v>
          </cell>
          <cell r="F2012" t="str">
            <v>Blue Ridge Landfill</v>
          </cell>
          <cell r="G2012" t="str">
            <v>BU-983</v>
          </cell>
          <cell r="H2012" t="str">
            <v>MW VEOLIA DIVEST</v>
          </cell>
          <cell r="I2012" t="str">
            <v>DISCO OPS</v>
          </cell>
          <cell r="J2012" t="str">
            <v>DISCONTINUED OPERATIONS</v>
          </cell>
          <cell r="K2012" t="str">
            <v>CORPORATE</v>
          </cell>
          <cell r="L2012" t="str">
            <v>CORPORATE</v>
          </cell>
        </row>
        <row r="2013">
          <cell r="A2013" t="str">
            <v>R36</v>
          </cell>
          <cell r="B2013" t="str">
            <v>R36-10-A-FL-3PO-050</v>
          </cell>
          <cell r="C2013">
            <v>1280</v>
          </cell>
          <cell r="D2013">
            <v>7804</v>
          </cell>
          <cell r="F2013" t="str">
            <v>Tamp Recyclery</v>
          </cell>
          <cell r="G2013" t="str">
            <v>BU-177</v>
          </cell>
          <cell r="H2013" t="str">
            <v>TAMPA</v>
          </cell>
          <cell r="I2013" t="str">
            <v>DISCO OPS</v>
          </cell>
          <cell r="J2013" t="str">
            <v>DISCONTINUED OPERATIONS</v>
          </cell>
          <cell r="K2013" t="str">
            <v>CORPORATE</v>
          </cell>
          <cell r="L2013" t="str">
            <v>CORPORATE</v>
          </cell>
        </row>
        <row r="2014">
          <cell r="A2014" t="str">
            <v>R37</v>
          </cell>
          <cell r="B2014" t="str">
            <v>R37-10-A-FL-3PO-050</v>
          </cell>
          <cell r="C2014">
            <v>1281</v>
          </cell>
          <cell r="D2014">
            <v>7805</v>
          </cell>
          <cell r="F2014" t="str">
            <v>AW -Pasco Recyclery</v>
          </cell>
          <cell r="G2014" t="str">
            <v>BU-176</v>
          </cell>
          <cell r="H2014" t="str">
            <v>PASCO</v>
          </cell>
          <cell r="I2014" t="str">
            <v>DISCO OPS</v>
          </cell>
          <cell r="J2014" t="str">
            <v>DISCONTINUED OPERATIONS</v>
          </cell>
          <cell r="K2014" t="str">
            <v>CORPORATE</v>
          </cell>
          <cell r="L2014" t="str">
            <v>CORPORATE</v>
          </cell>
        </row>
        <row r="2015">
          <cell r="A2015" t="str">
            <v>R65</v>
          </cell>
          <cell r="B2015" t="str">
            <v>R65-10-A-FL-3PO-050</v>
          </cell>
          <cell r="C2015">
            <v>1290</v>
          </cell>
          <cell r="D2015">
            <v>7806</v>
          </cell>
          <cell r="F2015" t="str">
            <v>Wood Resources Recovery</v>
          </cell>
          <cell r="G2015" t="str">
            <v>BU-172</v>
          </cell>
          <cell r="H2015" t="str">
            <v>JACKSONVILLE</v>
          </cell>
          <cell r="I2015" t="str">
            <v>DISCO OPS</v>
          </cell>
          <cell r="J2015" t="str">
            <v>DISCONTINUED OPERATIONS</v>
          </cell>
          <cell r="K2015" t="str">
            <v>CORPORATE</v>
          </cell>
          <cell r="L2015" t="str">
            <v>CORPORATE</v>
          </cell>
        </row>
        <row r="2016">
          <cell r="A2016" t="str">
            <v>R67</v>
          </cell>
          <cell r="B2016" t="str">
            <v>R67-10-A-NJ-4BO-050</v>
          </cell>
          <cell r="C2016">
            <v>1292</v>
          </cell>
          <cell r="D2016">
            <v>7807</v>
          </cell>
          <cell r="F2016" t="str">
            <v>Giordano Recycling Co</v>
          </cell>
          <cell r="G2016" t="str">
            <v>BU-167</v>
          </cell>
          <cell r="H2016" t="str">
            <v>GIORDANO</v>
          </cell>
          <cell r="I2016" t="str">
            <v>DISCO OPS</v>
          </cell>
          <cell r="J2016" t="str">
            <v>DISCONTINUED OPERATIONS</v>
          </cell>
          <cell r="K2016" t="str">
            <v>CORPORATE</v>
          </cell>
          <cell r="L2016" t="str">
            <v>CORPORATE</v>
          </cell>
        </row>
        <row r="2017">
          <cell r="A2017" t="str">
            <v>R87</v>
          </cell>
          <cell r="B2017" t="str">
            <v>R87-10-A-FL-3PO-050</v>
          </cell>
          <cell r="C2017">
            <v>1309</v>
          </cell>
          <cell r="D2017">
            <v>7808</v>
          </cell>
          <cell r="F2017" t="str">
            <v>Ft Lauderdale MRF</v>
          </cell>
          <cell r="G2017" t="str">
            <v>BU-179</v>
          </cell>
          <cell r="H2017" t="str">
            <v>S FLORIDA DISCO OPS</v>
          </cell>
          <cell r="I2017" t="str">
            <v>DISCO OPS</v>
          </cell>
          <cell r="J2017" t="str">
            <v>DISCONTINUED OPERATIONS</v>
          </cell>
          <cell r="K2017" t="str">
            <v>CORPORATE</v>
          </cell>
          <cell r="L2017" t="str">
            <v>CORPORATE</v>
          </cell>
        </row>
        <row r="2018">
          <cell r="A2018" t="str">
            <v>R88</v>
          </cell>
          <cell r="B2018" t="str">
            <v>R88-10-A-FL-3PO-050</v>
          </cell>
          <cell r="C2018">
            <v>1310</v>
          </cell>
          <cell r="D2018">
            <v>7809</v>
          </cell>
          <cell r="F2018" t="str">
            <v>Sarasota MRF</v>
          </cell>
          <cell r="G2018" t="str">
            <v>BU-177</v>
          </cell>
          <cell r="H2018" t="str">
            <v>TAMPA</v>
          </cell>
          <cell r="I2018" t="str">
            <v>DISCO OPS</v>
          </cell>
          <cell r="J2018" t="str">
            <v>DISCONTINUED OPERATIONS</v>
          </cell>
          <cell r="K2018" t="str">
            <v>CORPORATE</v>
          </cell>
          <cell r="L2018" t="str">
            <v>CORPORATE</v>
          </cell>
        </row>
        <row r="2019">
          <cell r="A2019" t="str">
            <v>R89</v>
          </cell>
          <cell r="B2019" t="str">
            <v>R89-10-A-FL-3PO-050</v>
          </cell>
          <cell r="C2019">
            <v>1311</v>
          </cell>
          <cell r="D2019">
            <v>7810</v>
          </cell>
          <cell r="F2019" t="str">
            <v>Miami MRF</v>
          </cell>
          <cell r="G2019" t="str">
            <v>BU-174</v>
          </cell>
          <cell r="H2019" t="str">
            <v>MIAMI</v>
          </cell>
          <cell r="I2019" t="str">
            <v>DISCO OPS</v>
          </cell>
          <cell r="J2019" t="str">
            <v>DISCONTINUED OPERATIONS</v>
          </cell>
          <cell r="K2019" t="str">
            <v>CORPORATE</v>
          </cell>
          <cell r="L2019" t="str">
            <v>CORPORATE</v>
          </cell>
        </row>
        <row r="2020">
          <cell r="A2020" t="str">
            <v>R90</v>
          </cell>
          <cell r="B2020" t="str">
            <v>R90-10-A-FL-5WO-050</v>
          </cell>
          <cell r="C2020">
            <v>1312</v>
          </cell>
          <cell r="D2020">
            <v>7811</v>
          </cell>
          <cell r="F2020" t="str">
            <v>Jacksonville MRF</v>
          </cell>
          <cell r="G2020" t="str">
            <v>BU-249</v>
          </cell>
          <cell r="H2020" t="str">
            <v>NORTH CENTRAL FLORIDA</v>
          </cell>
          <cell r="I2020" t="str">
            <v>DISCO OPS</v>
          </cell>
          <cell r="J2020" t="str">
            <v>DISCONTINUED OPERATIONS</v>
          </cell>
          <cell r="K2020" t="str">
            <v>CORPORATE</v>
          </cell>
          <cell r="L2020" t="str">
            <v>CORPORATE</v>
          </cell>
        </row>
        <row r="2021">
          <cell r="A2021" t="str">
            <v>T12</v>
          </cell>
          <cell r="B2021" t="str">
            <v>T12-10-A-NJ-5MO-050</v>
          </cell>
          <cell r="C2021">
            <v>1324</v>
          </cell>
          <cell r="D2021">
            <v>7812</v>
          </cell>
          <cell r="F2021" t="str">
            <v>Fairview Street T/S</v>
          </cell>
          <cell r="G2021" t="str">
            <v>BU-143</v>
          </cell>
          <cell r="H2021" t="str">
            <v>FAIRVIEW / GARAFALO</v>
          </cell>
          <cell r="I2021" t="str">
            <v>DISCO OPS</v>
          </cell>
          <cell r="J2021" t="str">
            <v>DISCONTINUED OPERATIONS</v>
          </cell>
          <cell r="K2021" t="str">
            <v>CORPORATE</v>
          </cell>
          <cell r="L2021" t="str">
            <v>CORPORATE</v>
          </cell>
        </row>
        <row r="2022">
          <cell r="A2022" t="str">
            <v>U14</v>
          </cell>
          <cell r="B2022" t="str">
            <v>U14-10-A-NJ-3TO-050</v>
          </cell>
          <cell r="C2022">
            <v>1391</v>
          </cell>
          <cell r="D2022">
            <v>7813</v>
          </cell>
          <cell r="F2022" t="str">
            <v>AMS Transfer Station</v>
          </cell>
          <cell r="G2022" t="str">
            <v>BU-168</v>
          </cell>
          <cell r="H2022" t="str">
            <v>MADDALUNA</v>
          </cell>
          <cell r="I2022" t="str">
            <v>DISCO OPS</v>
          </cell>
          <cell r="J2022" t="str">
            <v>DISCONTINUED OPERATIONS</v>
          </cell>
          <cell r="K2022" t="str">
            <v>CORPORATE</v>
          </cell>
          <cell r="L2022" t="str">
            <v>CORPORATE</v>
          </cell>
        </row>
        <row r="2023">
          <cell r="A2023" t="str">
            <v>U20</v>
          </cell>
          <cell r="B2023" t="str">
            <v>U20-10-A-FL-9QO-050</v>
          </cell>
          <cell r="C2023">
            <v>1395</v>
          </cell>
          <cell r="D2023">
            <v>7814</v>
          </cell>
          <cell r="F2023" t="str">
            <v>Delta Tall Pines Corp</v>
          </cell>
          <cell r="G2023" t="str">
            <v>BU-179</v>
          </cell>
          <cell r="H2023" t="str">
            <v>S FLORIDA DISCO OPS</v>
          </cell>
          <cell r="I2023" t="str">
            <v>DISCO OPS</v>
          </cell>
          <cell r="J2023" t="str">
            <v>DISCONTINUED OPERATIONS</v>
          </cell>
          <cell r="K2023" t="str">
            <v>CORPORATE</v>
          </cell>
          <cell r="L2023" t="str">
            <v>CORPORATE</v>
          </cell>
        </row>
        <row r="2024">
          <cell r="A2024" t="str">
            <v>U45</v>
          </cell>
          <cell r="B2024" t="str">
            <v>U45-10-A-CO-07O-050</v>
          </cell>
          <cell r="C2024">
            <v>1418</v>
          </cell>
          <cell r="D2024">
            <v>7815</v>
          </cell>
          <cell r="F2024" t="str">
            <v>Basalt CWS Transfer Station</v>
          </cell>
          <cell r="G2024" t="str">
            <v>BU-075</v>
          </cell>
          <cell r="H2024" t="str">
            <v>WEST SLOPE OF COLORADO</v>
          </cell>
          <cell r="I2024" t="str">
            <v>DISCO OPS</v>
          </cell>
          <cell r="J2024" t="str">
            <v>DISCONTINUED OPERATIONS</v>
          </cell>
          <cell r="K2024" t="str">
            <v>CORPORATE</v>
          </cell>
          <cell r="L2024" t="str">
            <v>CORPORATE</v>
          </cell>
        </row>
        <row r="2025">
          <cell r="A2025" t="str">
            <v>U59</v>
          </cell>
          <cell r="B2025" t="str">
            <v>U59-10-A-FL-3PO-050</v>
          </cell>
          <cell r="C2025">
            <v>1432</v>
          </cell>
          <cell r="D2025">
            <v>7816</v>
          </cell>
          <cell r="F2025" t="str">
            <v>Miami Transfer Station</v>
          </cell>
          <cell r="G2025" t="str">
            <v>BU-174</v>
          </cell>
          <cell r="H2025" t="str">
            <v>MIAMI</v>
          </cell>
          <cell r="I2025" t="str">
            <v>DISCO OPS</v>
          </cell>
          <cell r="J2025" t="str">
            <v>DISCONTINUED OPERATIONS</v>
          </cell>
          <cell r="K2025" t="str">
            <v>CORPORATE</v>
          </cell>
          <cell r="L2025" t="str">
            <v>CORPORATE</v>
          </cell>
        </row>
        <row r="2026">
          <cell r="A2026" t="str">
            <v>U60</v>
          </cell>
          <cell r="B2026" t="str">
            <v>U60-10-A-GA-06O-050</v>
          </cell>
          <cell r="C2026">
            <v>1433</v>
          </cell>
          <cell r="D2026">
            <v>7817</v>
          </cell>
          <cell r="F2026" t="str">
            <v>Columbus Transfer Station</v>
          </cell>
          <cell r="G2026" t="str">
            <v>BU-185</v>
          </cell>
          <cell r="H2026" t="str">
            <v>CENTRAL GEORGIA</v>
          </cell>
          <cell r="I2026" t="str">
            <v>DISCO OPS</v>
          </cell>
          <cell r="J2026" t="str">
            <v>DISCONTINUED OPERATIONS</v>
          </cell>
          <cell r="K2026" t="str">
            <v>CORPORATE</v>
          </cell>
          <cell r="L2026" t="str">
            <v>CORPORATE</v>
          </cell>
        </row>
        <row r="2027">
          <cell r="A2027" t="str">
            <v>U61</v>
          </cell>
          <cell r="B2027" t="str">
            <v>U61-10-A-GA-06O-050</v>
          </cell>
          <cell r="C2027">
            <v>1434</v>
          </cell>
          <cell r="D2027">
            <v>7818</v>
          </cell>
          <cell r="F2027" t="str">
            <v>Thomaston Transfer Station</v>
          </cell>
          <cell r="G2027" t="str">
            <v>BU-185</v>
          </cell>
          <cell r="H2027" t="str">
            <v>CENTRAL GEORGIA</v>
          </cell>
          <cell r="I2027" t="str">
            <v>DISCO OPS</v>
          </cell>
          <cell r="J2027" t="str">
            <v>DISCONTINUED OPERATIONS</v>
          </cell>
          <cell r="K2027" t="str">
            <v>CORPORATE</v>
          </cell>
          <cell r="L2027" t="str">
            <v>CORPORATE</v>
          </cell>
        </row>
        <row r="2028">
          <cell r="A2028" t="str">
            <v>U62</v>
          </cell>
          <cell r="B2028" t="str">
            <v>U62-10-A-FL-3PO-050</v>
          </cell>
          <cell r="C2028">
            <v>1435</v>
          </cell>
          <cell r="D2028">
            <v>7819</v>
          </cell>
          <cell r="F2028" t="str">
            <v>Sarasota Transfer Station</v>
          </cell>
          <cell r="G2028" t="str">
            <v>BU-177</v>
          </cell>
          <cell r="H2028" t="str">
            <v>TAMPA</v>
          </cell>
          <cell r="I2028" t="str">
            <v>DISCO OPS</v>
          </cell>
          <cell r="J2028" t="str">
            <v>DISCONTINUED OPERATIONS</v>
          </cell>
          <cell r="K2028" t="str">
            <v>CORPORATE</v>
          </cell>
          <cell r="L2028" t="str">
            <v>CORPORATE</v>
          </cell>
        </row>
        <row r="2029">
          <cell r="A2029" t="str">
            <v>U66</v>
          </cell>
          <cell r="B2029" t="str">
            <v>U66-10-A-FL-3PO-050</v>
          </cell>
          <cell r="C2029">
            <v>1439</v>
          </cell>
          <cell r="D2029">
            <v>7820</v>
          </cell>
          <cell r="F2029" t="str">
            <v>McKay Bay T/S</v>
          </cell>
          <cell r="G2029" t="str">
            <v>BU-175</v>
          </cell>
          <cell r="H2029" t="str">
            <v>NASSAU</v>
          </cell>
          <cell r="I2029" t="str">
            <v>DISCO OPS</v>
          </cell>
          <cell r="J2029" t="str">
            <v>DISCONTINUED OPERATIONS</v>
          </cell>
          <cell r="K2029" t="str">
            <v>CORPORATE</v>
          </cell>
          <cell r="L2029" t="str">
            <v>CORPORATE</v>
          </cell>
        </row>
        <row r="2030">
          <cell r="A2030" t="str">
            <v>V10</v>
          </cell>
          <cell r="B2030" t="str">
            <v>V10-10-A-CO-3PO-050</v>
          </cell>
          <cell r="C2030">
            <v>1477</v>
          </cell>
          <cell r="D2030">
            <v>7821</v>
          </cell>
          <cell r="F2030" t="str">
            <v>Grand Junction MRF</v>
          </cell>
          <cell r="G2030" t="str">
            <v>BU-075</v>
          </cell>
          <cell r="H2030" t="str">
            <v>WEST SLOPE OF COLORADO</v>
          </cell>
          <cell r="I2030" t="str">
            <v>DISCO OPS</v>
          </cell>
          <cell r="J2030" t="str">
            <v>DISCONTINUED OPERATIONS</v>
          </cell>
          <cell r="K2030" t="str">
            <v>CORPORATE</v>
          </cell>
          <cell r="L2030" t="str">
            <v>CORPORATE</v>
          </cell>
        </row>
        <row r="2031">
          <cell r="A2031">
            <v>279</v>
          </cell>
          <cell r="B2031" t="str">
            <v>279-10-A-NJ-3TO-050</v>
          </cell>
          <cell r="C2031">
            <v>117</v>
          </cell>
          <cell r="D2031">
            <v>7822</v>
          </cell>
          <cell r="F2031" t="str">
            <v>Automated Modular Systems</v>
          </cell>
          <cell r="G2031" t="str">
            <v>BU-168</v>
          </cell>
          <cell r="H2031" t="str">
            <v>MADDALUNA</v>
          </cell>
          <cell r="I2031" t="str">
            <v>DISCO OPS</v>
          </cell>
          <cell r="J2031" t="str">
            <v>DISCONTINUED OPERATIONS</v>
          </cell>
          <cell r="K2031" t="str">
            <v>CORPORATE</v>
          </cell>
          <cell r="L2031" t="str">
            <v>CORPORATE</v>
          </cell>
        </row>
        <row r="2032">
          <cell r="A2032">
            <v>284</v>
          </cell>
          <cell r="B2032" t="str">
            <v>284-10-A-NJ-75O-050</v>
          </cell>
          <cell r="C2032">
            <v>118</v>
          </cell>
          <cell r="D2032">
            <v>7823</v>
          </cell>
          <cell r="F2032" t="str">
            <v>Louis Pinto &amp; Son</v>
          </cell>
          <cell r="G2032" t="str">
            <v>BU-169</v>
          </cell>
          <cell r="H2032" t="str">
            <v>VMI WASTE SERVICES</v>
          </cell>
          <cell r="I2032" t="str">
            <v>DISCO OPS</v>
          </cell>
          <cell r="J2032" t="str">
            <v>DISCONTINUED OPERATIONS</v>
          </cell>
          <cell r="K2032" t="str">
            <v>CORPORATE</v>
          </cell>
          <cell r="L2032" t="str">
            <v>CORPORATE</v>
          </cell>
        </row>
        <row r="2033">
          <cell r="A2033">
            <v>285</v>
          </cell>
          <cell r="B2033" t="str">
            <v>285-10-A-NJ-9EO-050</v>
          </cell>
          <cell r="C2033">
            <v>119</v>
          </cell>
          <cell r="D2033">
            <v>7824</v>
          </cell>
          <cell r="F2033" t="str">
            <v>VMI Waste Services</v>
          </cell>
          <cell r="G2033" t="str">
            <v>BU-169</v>
          </cell>
          <cell r="H2033" t="str">
            <v>VMI WASTE SERVICES</v>
          </cell>
          <cell r="I2033" t="str">
            <v>DISCO OPS</v>
          </cell>
          <cell r="J2033" t="str">
            <v>DISCONTINUED OPERATIONS</v>
          </cell>
          <cell r="K2033" t="str">
            <v>CORPORATE</v>
          </cell>
          <cell r="L2033" t="str">
            <v>CORPORATE</v>
          </cell>
        </row>
        <row r="2034">
          <cell r="A2034">
            <v>286</v>
          </cell>
          <cell r="B2034" t="str">
            <v>286-10-A-NJ-3RO-050</v>
          </cell>
          <cell r="C2034">
            <v>120</v>
          </cell>
          <cell r="D2034">
            <v>7825</v>
          </cell>
          <cell r="F2034" t="str">
            <v>Garofalo Recycling &amp; T/S</v>
          </cell>
          <cell r="G2034" t="str">
            <v>BU-143</v>
          </cell>
          <cell r="H2034" t="str">
            <v>FAIRVIEW / GARAFALO</v>
          </cell>
          <cell r="I2034" t="str">
            <v>DISCO OPS</v>
          </cell>
          <cell r="J2034" t="str">
            <v>DISCONTINUED OPERATIONS</v>
          </cell>
          <cell r="K2034" t="str">
            <v>CORPORATE</v>
          </cell>
          <cell r="L2034" t="str">
            <v>CORPORATE</v>
          </cell>
        </row>
        <row r="2035">
          <cell r="A2035">
            <v>309</v>
          </cell>
          <cell r="B2035" t="str">
            <v>309-10-A-IN-2UO-050</v>
          </cell>
          <cell r="C2035">
            <v>131</v>
          </cell>
          <cell r="D2035">
            <v>7826</v>
          </cell>
          <cell r="F2035" t="str">
            <v>AWS - Claypool</v>
          </cell>
          <cell r="G2035" t="str">
            <v>BU-983</v>
          </cell>
          <cell r="H2035" t="str">
            <v>MW VEOLIA DIVEST</v>
          </cell>
          <cell r="I2035" t="str">
            <v>DISCO OPS</v>
          </cell>
          <cell r="J2035" t="str">
            <v>DISCONTINUED OPERATIONS</v>
          </cell>
          <cell r="K2035" t="str">
            <v>CORPORATE</v>
          </cell>
          <cell r="L2035" t="str">
            <v>CORPORATE</v>
          </cell>
        </row>
        <row r="2036">
          <cell r="A2036">
            <v>310</v>
          </cell>
          <cell r="B2036" t="str">
            <v>310-10-A-IN-2UO-050</v>
          </cell>
          <cell r="C2036">
            <v>132</v>
          </cell>
          <cell r="D2036">
            <v>7827</v>
          </cell>
          <cell r="F2036" t="str">
            <v>Kosuisko County Landfill</v>
          </cell>
          <cell r="G2036" t="str">
            <v>BU-983</v>
          </cell>
          <cell r="H2036" t="str">
            <v>MW VEOLIA DIVEST</v>
          </cell>
          <cell r="I2036" t="str">
            <v>DISCO OPS</v>
          </cell>
          <cell r="J2036" t="str">
            <v>DISCONTINUED OPERATIONS</v>
          </cell>
          <cell r="K2036" t="str">
            <v>CORPORATE</v>
          </cell>
          <cell r="L2036" t="str">
            <v>CORPORATE</v>
          </cell>
        </row>
        <row r="2037">
          <cell r="A2037">
            <v>329</v>
          </cell>
          <cell r="B2037" t="str">
            <v>329-10-A-IL-43O-050</v>
          </cell>
          <cell r="C2037">
            <v>139</v>
          </cell>
          <cell r="D2037">
            <v>7828</v>
          </cell>
          <cell r="F2037" t="str">
            <v>Wayne County L/F</v>
          </cell>
          <cell r="G2037" t="str">
            <v>BU-983</v>
          </cell>
          <cell r="H2037" t="str">
            <v>MW VEOLIA DIVEST</v>
          </cell>
          <cell r="I2037" t="str">
            <v>DISCO OPS</v>
          </cell>
          <cell r="J2037" t="str">
            <v>DISCONTINUED OPERATIONS</v>
          </cell>
          <cell r="K2037" t="str">
            <v>CORPORATE</v>
          </cell>
          <cell r="L2037" t="str">
            <v>CORPORATE</v>
          </cell>
        </row>
        <row r="2038">
          <cell r="A2038">
            <v>330</v>
          </cell>
          <cell r="B2038" t="str">
            <v>330-10-A-IL-07O-050</v>
          </cell>
          <cell r="C2038">
            <v>140</v>
          </cell>
          <cell r="D2038">
            <v>7829</v>
          </cell>
          <cell r="F2038" t="str">
            <v>AWS - Southern Illinois</v>
          </cell>
          <cell r="G2038" t="str">
            <v>BU-983</v>
          </cell>
          <cell r="H2038" t="str">
            <v>MW VEOLIA DIVEST</v>
          </cell>
          <cell r="I2038" t="str">
            <v>DISCO OPS</v>
          </cell>
          <cell r="J2038" t="str">
            <v>DISCONTINUED OPERATIONS</v>
          </cell>
          <cell r="K2038" t="str">
            <v>CORPORATE</v>
          </cell>
          <cell r="L2038" t="str">
            <v>CORPORATE</v>
          </cell>
        </row>
        <row r="2039">
          <cell r="A2039">
            <v>416</v>
          </cell>
          <cell r="B2039" t="str">
            <v>416-10-A-VA-9BO-050</v>
          </cell>
          <cell r="C2039">
            <v>186</v>
          </cell>
          <cell r="D2039">
            <v>7830</v>
          </cell>
          <cell r="F2039" t="str">
            <v>North Virginia</v>
          </cell>
          <cell r="G2039" t="str">
            <v>BU-219</v>
          </cell>
          <cell r="H2039" t="str">
            <v>DIVISION 416</v>
          </cell>
          <cell r="I2039" t="str">
            <v>DISCO OPS</v>
          </cell>
          <cell r="J2039" t="str">
            <v>DISCONTINUED OPERATIONS</v>
          </cell>
          <cell r="K2039" t="str">
            <v>CORPORATE</v>
          </cell>
          <cell r="L2039" t="str">
            <v>CORPORATE</v>
          </cell>
        </row>
        <row r="2040">
          <cell r="A2040">
            <v>457</v>
          </cell>
          <cell r="B2040" t="str">
            <v>457-10-A-KY-9BO-050</v>
          </cell>
          <cell r="C2040">
            <v>200</v>
          </cell>
          <cell r="D2040">
            <v>7831</v>
          </cell>
          <cell r="F2040" t="str">
            <v>AWS - Kentucky - Morehead</v>
          </cell>
          <cell r="G2040" t="str">
            <v>BU-983</v>
          </cell>
          <cell r="H2040" t="str">
            <v>MW VEOLIA DIVEST</v>
          </cell>
          <cell r="I2040" t="str">
            <v>DISCO OPS</v>
          </cell>
          <cell r="J2040" t="str">
            <v>DISCONTINUED OPERATIONS</v>
          </cell>
          <cell r="K2040" t="str">
            <v>CORPORATE</v>
          </cell>
          <cell r="L2040" t="str">
            <v>CORPORATE</v>
          </cell>
        </row>
        <row r="2041">
          <cell r="A2041">
            <v>458</v>
          </cell>
          <cell r="B2041" t="str">
            <v>458-10-A-KY-9BO-050</v>
          </cell>
          <cell r="C2041">
            <v>201</v>
          </cell>
          <cell r="D2041">
            <v>7832</v>
          </cell>
          <cell r="F2041" t="str">
            <v>AWS - Kentucky - Irvine</v>
          </cell>
          <cell r="G2041" t="str">
            <v>BU-983</v>
          </cell>
          <cell r="H2041" t="str">
            <v>MW VEOLIA DIVEST</v>
          </cell>
          <cell r="I2041" t="str">
            <v>DISCO OPS</v>
          </cell>
          <cell r="J2041" t="str">
            <v>DISCONTINUED OPERATIONS</v>
          </cell>
          <cell r="K2041" t="str">
            <v>CORPORATE</v>
          </cell>
          <cell r="L2041" t="str">
            <v>CORPORATE</v>
          </cell>
        </row>
        <row r="2042">
          <cell r="A2042">
            <v>478</v>
          </cell>
          <cell r="B2042" t="str">
            <v>478-10-A-FL-9PO-050</v>
          </cell>
          <cell r="C2042">
            <v>216</v>
          </cell>
          <cell r="D2042">
            <v>7833</v>
          </cell>
          <cell r="F2042" t="str">
            <v>Delta Transfer Corp</v>
          </cell>
          <cell r="G2042" t="str">
            <v>BU-179</v>
          </cell>
          <cell r="H2042" t="str">
            <v>S FLORIDA DISCO OPS</v>
          </cell>
          <cell r="I2042" t="str">
            <v>DISCO OPS</v>
          </cell>
          <cell r="J2042" t="str">
            <v>DISCONTINUED OPERATIONS</v>
          </cell>
          <cell r="K2042" t="str">
            <v>CORPORATE</v>
          </cell>
          <cell r="L2042" t="str">
            <v>CORPORATE</v>
          </cell>
        </row>
        <row r="2043">
          <cell r="A2043">
            <v>479</v>
          </cell>
          <cell r="B2043" t="str">
            <v>479-10-A-FL-9SO-050</v>
          </cell>
          <cell r="C2043">
            <v>217</v>
          </cell>
          <cell r="D2043">
            <v>7834</v>
          </cell>
          <cell r="F2043" t="str">
            <v>Delta Recycling Corp.</v>
          </cell>
          <cell r="G2043" t="str">
            <v>BU-179</v>
          </cell>
          <cell r="H2043" t="str">
            <v>S FLORIDA DISCO OPS</v>
          </cell>
          <cell r="I2043" t="str">
            <v>DISCO OPS</v>
          </cell>
          <cell r="J2043" t="str">
            <v>DISCONTINUED OPERATIONS</v>
          </cell>
          <cell r="K2043" t="str">
            <v>CORPORATE</v>
          </cell>
          <cell r="L2043" t="str">
            <v>CORPORATE</v>
          </cell>
        </row>
        <row r="2044">
          <cell r="A2044">
            <v>546</v>
          </cell>
          <cell r="B2044" t="str">
            <v>546-10-A-CO-07O-050</v>
          </cell>
          <cell r="C2044">
            <v>259</v>
          </cell>
          <cell r="D2044">
            <v>7835</v>
          </cell>
          <cell r="F2044" t="str">
            <v>Western Slope</v>
          </cell>
          <cell r="G2044" t="str">
            <v>BU-075</v>
          </cell>
          <cell r="H2044" t="str">
            <v>WEST SLOPE OF COLORADO</v>
          </cell>
          <cell r="I2044" t="str">
            <v>DISCO OPS</v>
          </cell>
          <cell r="J2044" t="str">
            <v>DISCONTINUED OPERATIONS</v>
          </cell>
          <cell r="K2044" t="str">
            <v>CORPORATE</v>
          </cell>
          <cell r="L2044" t="str">
            <v>CORPORATE</v>
          </cell>
        </row>
        <row r="2045">
          <cell r="A2045">
            <v>746</v>
          </cell>
          <cell r="B2045" t="str">
            <v>746-10-A-GA-06O-050</v>
          </cell>
          <cell r="C2045">
            <v>314</v>
          </cell>
          <cell r="D2045">
            <v>7836</v>
          </cell>
          <cell r="F2045" t="str">
            <v>AWS - South Georgia</v>
          </cell>
          <cell r="G2045" t="str">
            <v>BU-173</v>
          </cell>
          <cell r="H2045" t="str">
            <v>SOUTH GEORGIA</v>
          </cell>
          <cell r="I2045" t="str">
            <v>DISCO OPS</v>
          </cell>
          <cell r="J2045" t="str">
            <v>DISCONTINUED OPERATIONS</v>
          </cell>
          <cell r="K2045" t="str">
            <v>CORPORATE</v>
          </cell>
          <cell r="L2045" t="str">
            <v>CORPORATE</v>
          </cell>
        </row>
        <row r="2046">
          <cell r="A2046">
            <v>747</v>
          </cell>
          <cell r="B2046" t="str">
            <v>747-10-A-GA-06O-050</v>
          </cell>
          <cell r="C2046">
            <v>315</v>
          </cell>
          <cell r="D2046">
            <v>7837</v>
          </cell>
          <cell r="F2046" t="str">
            <v>AWS - Columbus</v>
          </cell>
          <cell r="G2046" t="str">
            <v>BU-185</v>
          </cell>
          <cell r="H2046" t="str">
            <v>CENTRAL GEORGIA</v>
          </cell>
          <cell r="I2046" t="str">
            <v>DISCO OPS</v>
          </cell>
          <cell r="J2046" t="str">
            <v>DISCONTINUED OPERATIONS</v>
          </cell>
          <cell r="K2046" t="str">
            <v>CORPORATE</v>
          </cell>
          <cell r="L2046" t="str">
            <v>CORPORATE</v>
          </cell>
        </row>
        <row r="2047">
          <cell r="A2047">
            <v>763</v>
          </cell>
          <cell r="B2047" t="str">
            <v>763-10-A-SC-71O-050</v>
          </cell>
          <cell r="C2047">
            <v>320</v>
          </cell>
          <cell r="D2047">
            <v>7838</v>
          </cell>
          <cell r="F2047" t="str">
            <v>Rural Sanitation Svcs</v>
          </cell>
          <cell r="G2047" t="str">
            <v>BU-151</v>
          </cell>
          <cell r="H2047" t="str">
            <v>RURAL SANITATION</v>
          </cell>
          <cell r="I2047" t="str">
            <v>DISCO OPS</v>
          </cell>
          <cell r="J2047" t="str">
            <v>DISCONTINUED OPERATIONS</v>
          </cell>
          <cell r="K2047" t="str">
            <v>CORPORATE</v>
          </cell>
          <cell r="L2047" t="str">
            <v>CORPORATE</v>
          </cell>
        </row>
        <row r="2048">
          <cell r="A2048">
            <v>773</v>
          </cell>
          <cell r="B2048" t="str">
            <v>773-10-A-GA-06O-050</v>
          </cell>
          <cell r="C2048">
            <v>329</v>
          </cell>
          <cell r="D2048">
            <v>7839</v>
          </cell>
          <cell r="F2048" t="str">
            <v>Taylor County L/F</v>
          </cell>
          <cell r="G2048" t="str">
            <v>BU-185</v>
          </cell>
          <cell r="H2048" t="str">
            <v>CENTRAL GEORGIA</v>
          </cell>
          <cell r="I2048" t="str">
            <v>DISCO OPS</v>
          </cell>
          <cell r="J2048" t="str">
            <v>DISCONTINUED OPERATIONS</v>
          </cell>
          <cell r="K2048" t="str">
            <v>CORPORATE</v>
          </cell>
          <cell r="L2048" t="str">
            <v>CORPORATE</v>
          </cell>
        </row>
        <row r="2049">
          <cell r="A2049">
            <v>815</v>
          </cell>
          <cell r="B2049" t="str">
            <v>815-10-A-FL-5WO-050</v>
          </cell>
          <cell r="C2049">
            <v>354</v>
          </cell>
          <cell r="D2049">
            <v>7840</v>
          </cell>
          <cell r="F2049" t="str">
            <v>Jacksonville</v>
          </cell>
          <cell r="G2049" t="str">
            <v>BU-249</v>
          </cell>
          <cell r="H2049" t="str">
            <v>NORTH CENTRAL FLORIDA</v>
          </cell>
          <cell r="I2049" t="str">
            <v>DISCO OPS</v>
          </cell>
          <cell r="J2049" t="str">
            <v>DISCONTINUED OPERATIONS</v>
          </cell>
          <cell r="K2049" t="str">
            <v>CORPORATE</v>
          </cell>
          <cell r="L2049" t="str">
            <v>CORPORATE</v>
          </cell>
        </row>
        <row r="2050">
          <cell r="A2050">
            <v>817</v>
          </cell>
          <cell r="B2050" t="str">
            <v>817-10-A-FL-5WO-050</v>
          </cell>
          <cell r="C2050">
            <v>355</v>
          </cell>
          <cell r="D2050">
            <v>7841</v>
          </cell>
          <cell r="F2050" t="str">
            <v>Naussau Sanitation</v>
          </cell>
          <cell r="G2050" t="str">
            <v>BU-249</v>
          </cell>
          <cell r="H2050" t="str">
            <v>NORTH CENTRAL FLORIDA</v>
          </cell>
          <cell r="I2050" t="str">
            <v>DISCO OPS</v>
          </cell>
          <cell r="J2050" t="str">
            <v>DISCONTINUED OPERATIONS</v>
          </cell>
          <cell r="K2050" t="str">
            <v>CORPORATE</v>
          </cell>
          <cell r="L2050" t="str">
            <v>CORPORATE</v>
          </cell>
        </row>
        <row r="2051">
          <cell r="A2051">
            <v>819</v>
          </cell>
          <cell r="B2051" t="str">
            <v>819-10-A-FL-3PO-050</v>
          </cell>
          <cell r="C2051">
            <v>356</v>
          </cell>
          <cell r="D2051">
            <v>7842</v>
          </cell>
          <cell r="F2051" t="str">
            <v>Tampa Bay</v>
          </cell>
          <cell r="G2051" t="str">
            <v>BU-177</v>
          </cell>
          <cell r="H2051" t="str">
            <v>TAMPA</v>
          </cell>
          <cell r="I2051" t="str">
            <v>DISCO OPS</v>
          </cell>
          <cell r="J2051" t="str">
            <v>DISCONTINUED OPERATIONS</v>
          </cell>
          <cell r="K2051" t="str">
            <v>CORPORATE</v>
          </cell>
          <cell r="L2051" t="str">
            <v>CORPORATE</v>
          </cell>
        </row>
        <row r="2052">
          <cell r="A2052">
            <v>861</v>
          </cell>
          <cell r="B2052" t="str">
            <v>861-10-A-FL-3PO-050</v>
          </cell>
          <cell r="C2052">
            <v>379</v>
          </cell>
          <cell r="D2052">
            <v>7843</v>
          </cell>
          <cell r="F2052" t="str">
            <v>AWS - Miami</v>
          </cell>
          <cell r="G2052" t="str">
            <v>BU-174</v>
          </cell>
          <cell r="H2052" t="str">
            <v>MIAMI</v>
          </cell>
          <cell r="I2052" t="str">
            <v>DISCO OPS</v>
          </cell>
          <cell r="J2052" t="str">
            <v>DISCONTINUED OPERATIONS</v>
          </cell>
          <cell r="K2052" t="str">
            <v>CORPORATE</v>
          </cell>
          <cell r="L2052" t="str">
            <v>CORPORATE</v>
          </cell>
        </row>
        <row r="2053">
          <cell r="A2053">
            <v>881</v>
          </cell>
          <cell r="B2053" t="str">
            <v>881-10-A-CO-3PO-050</v>
          </cell>
          <cell r="C2053">
            <v>390</v>
          </cell>
          <cell r="D2053">
            <v>7844</v>
          </cell>
          <cell r="F2053" t="str">
            <v>Grand Junction</v>
          </cell>
          <cell r="G2053" t="str">
            <v>BU-075</v>
          </cell>
          <cell r="H2053" t="str">
            <v>WEST SLOPE OF COLORADO</v>
          </cell>
          <cell r="I2053" t="str">
            <v>DISCO OPS</v>
          </cell>
          <cell r="J2053" t="str">
            <v>DISCONTINUED OPERATIONS</v>
          </cell>
          <cell r="K2053" t="str">
            <v>CORPORATE</v>
          </cell>
          <cell r="L2053" t="str">
            <v>CORPORATE</v>
          </cell>
        </row>
        <row r="2054">
          <cell r="A2054">
            <v>929</v>
          </cell>
          <cell r="B2054" t="str">
            <v>929-10-A-FL-3PO-050</v>
          </cell>
          <cell r="C2054">
            <v>416</v>
          </cell>
          <cell r="D2054">
            <v>7845</v>
          </cell>
          <cell r="F2054" t="str">
            <v>Pasco County</v>
          </cell>
          <cell r="G2054" t="str">
            <v>BU-176</v>
          </cell>
          <cell r="H2054" t="str">
            <v>PASCO</v>
          </cell>
          <cell r="I2054" t="str">
            <v>DISCO OPS</v>
          </cell>
          <cell r="J2054" t="str">
            <v>DISCONTINUED OPERATIONS</v>
          </cell>
          <cell r="K2054" t="str">
            <v>CORPORATE</v>
          </cell>
          <cell r="L2054" t="str">
            <v>CORPORATE</v>
          </cell>
        </row>
        <row r="2055">
          <cell r="A2055">
            <v>948</v>
          </cell>
          <cell r="B2055" t="str">
            <v>948-10-A-FL-3PO-050</v>
          </cell>
          <cell r="C2055">
            <v>421</v>
          </cell>
          <cell r="D2055">
            <v>7846</v>
          </cell>
          <cell r="F2055" t="str">
            <v>Sarasota</v>
          </cell>
          <cell r="G2055" t="str">
            <v>BU-177</v>
          </cell>
          <cell r="H2055" t="str">
            <v>TAMPA</v>
          </cell>
          <cell r="I2055" t="str">
            <v>DISCO OPS</v>
          </cell>
          <cell r="J2055" t="str">
            <v>DISCONTINUED OPERATIONS</v>
          </cell>
          <cell r="K2055" t="str">
            <v>CORPORATE</v>
          </cell>
          <cell r="L2055" t="str">
            <v>CORPORATE</v>
          </cell>
        </row>
        <row r="2056">
          <cell r="A2056">
            <v>960</v>
          </cell>
          <cell r="B2056" t="str">
            <v>960-10-A-FL-3PO-050</v>
          </cell>
          <cell r="C2056">
            <v>428</v>
          </cell>
          <cell r="D2056">
            <v>7847</v>
          </cell>
          <cell r="F2056" t="str">
            <v>Fort Lauderdale</v>
          </cell>
          <cell r="G2056" t="str">
            <v>BU-179</v>
          </cell>
          <cell r="H2056" t="str">
            <v>S FLORIDA DISCO OPS</v>
          </cell>
          <cell r="I2056" t="str">
            <v>DISCO OPS</v>
          </cell>
          <cell r="J2056" t="str">
            <v>DISCONTINUED OPERATIONS</v>
          </cell>
          <cell r="K2056" t="str">
            <v>CORPORATE</v>
          </cell>
          <cell r="L2056" t="str">
            <v>CORPORATE</v>
          </cell>
        </row>
        <row r="2057">
          <cell r="A2057">
            <v>984</v>
          </cell>
          <cell r="B2057" t="str">
            <v>984-10-A-GA-9BO-050</v>
          </cell>
          <cell r="C2057">
            <v>439</v>
          </cell>
          <cell r="D2057">
            <v>7848</v>
          </cell>
          <cell r="F2057" t="str">
            <v>Augusta</v>
          </cell>
          <cell r="G2057" t="str">
            <v>BU-182</v>
          </cell>
          <cell r="H2057" t="str">
            <v>AUGUSTA</v>
          </cell>
          <cell r="I2057" t="str">
            <v>DISCO OPS</v>
          </cell>
          <cell r="J2057" t="str">
            <v>DISCONTINUED OPERATIONS</v>
          </cell>
          <cell r="K2057" t="str">
            <v>CORPORATE</v>
          </cell>
          <cell r="L2057" t="str">
            <v>CORPORATE</v>
          </cell>
        </row>
        <row r="2058">
          <cell r="A2058">
            <v>985</v>
          </cell>
          <cell r="B2058" t="str">
            <v>985-10-A-FL-3PO-050</v>
          </cell>
          <cell r="C2058">
            <v>440</v>
          </cell>
          <cell r="D2058">
            <v>7849</v>
          </cell>
          <cell r="F2058" t="str">
            <v>Palm Beach County</v>
          </cell>
          <cell r="G2058" t="str">
            <v>BU-179</v>
          </cell>
          <cell r="H2058" t="str">
            <v>S FLORIDA DISCO OPS</v>
          </cell>
          <cell r="I2058" t="str">
            <v>DISCO OPS</v>
          </cell>
          <cell r="J2058" t="str">
            <v>DISCONTINUED OPERATIONS</v>
          </cell>
          <cell r="K2058" t="str">
            <v>CORPORATE</v>
          </cell>
          <cell r="L2058" t="str">
            <v>CORPORATE</v>
          </cell>
        </row>
        <row r="2059">
          <cell r="A2059" t="str">
            <v>L31</v>
          </cell>
          <cell r="B2059" t="str">
            <v>L31-10-A-FL-6ZO-050</v>
          </cell>
          <cell r="C2059">
            <v>829</v>
          </cell>
          <cell r="D2059">
            <v>7850</v>
          </cell>
          <cell r="F2059" t="str">
            <v>Jones Road Landfill</v>
          </cell>
          <cell r="G2059" t="str">
            <v>BU-172</v>
          </cell>
          <cell r="H2059" t="str">
            <v>JACKSONVILLE</v>
          </cell>
          <cell r="I2059" t="str">
            <v>DISCO OPS</v>
          </cell>
          <cell r="J2059" t="str">
            <v>DISCONTINUED OPERATIONS</v>
          </cell>
          <cell r="K2059" t="str">
            <v>CORPORATE</v>
          </cell>
          <cell r="L2059" t="str">
            <v>CORPORATE</v>
          </cell>
        </row>
        <row r="2060">
          <cell r="A2060" t="str">
            <v>L32</v>
          </cell>
          <cell r="B2060" t="str">
            <v>L32-10-A-FL-3PO-050</v>
          </cell>
          <cell r="C2060">
            <v>830</v>
          </cell>
          <cell r="D2060">
            <v>7851</v>
          </cell>
          <cell r="F2060" t="str">
            <v>Nassau Landfill</v>
          </cell>
          <cell r="G2060" t="str">
            <v>BU-175</v>
          </cell>
          <cell r="H2060" t="str">
            <v>NASSAU</v>
          </cell>
          <cell r="I2060" t="str">
            <v>DISCO OPS</v>
          </cell>
          <cell r="J2060" t="str">
            <v>DISCONTINUED OPERATIONS</v>
          </cell>
          <cell r="K2060" t="str">
            <v>CORPORATE</v>
          </cell>
          <cell r="L2060" t="str">
            <v>CORPORATE</v>
          </cell>
        </row>
        <row r="2061">
          <cell r="A2061">
            <v>274</v>
          </cell>
          <cell r="B2061" t="str">
            <v>274-10-A-NY-13O-050</v>
          </cell>
          <cell r="C2061">
            <v>115</v>
          </cell>
          <cell r="D2061">
            <v>7852</v>
          </cell>
          <cell r="F2061" t="str">
            <v>AWS - Briarcliff Manor</v>
          </cell>
          <cell r="G2061" t="str">
            <v>BU-900</v>
          </cell>
          <cell r="H2061" t="str">
            <v>CORPORATE DIVESTITURE</v>
          </cell>
          <cell r="I2061" t="str">
            <v>DIVESTED</v>
          </cell>
          <cell r="J2061" t="str">
            <v>DIVESTED DIVS NON DISCO OPS</v>
          </cell>
          <cell r="K2061" t="str">
            <v>CORPORATE</v>
          </cell>
          <cell r="L2061" t="str">
            <v>CORPORATE</v>
          </cell>
        </row>
        <row r="2062">
          <cell r="A2062">
            <v>289</v>
          </cell>
          <cell r="B2062" t="str">
            <v>289-10-A-NY-50O-050</v>
          </cell>
          <cell r="C2062">
            <v>122</v>
          </cell>
          <cell r="D2062">
            <v>7853</v>
          </cell>
          <cell r="F2062" t="str">
            <v>AWS - Long Island</v>
          </cell>
          <cell r="G2062" t="str">
            <v>BU-900</v>
          </cell>
          <cell r="H2062" t="str">
            <v>CORPORATE DIVESTITURE</v>
          </cell>
          <cell r="I2062" t="str">
            <v>DIVESTED</v>
          </cell>
          <cell r="J2062" t="str">
            <v>DIVESTED DIVS NON DISCO OPS</v>
          </cell>
          <cell r="K2062" t="str">
            <v>CORPORATE</v>
          </cell>
          <cell r="L2062" t="str">
            <v>CORPORATE</v>
          </cell>
        </row>
        <row r="2063">
          <cell r="A2063">
            <v>293</v>
          </cell>
          <cell r="B2063" t="str">
            <v>293-10-A-NY-6VO-050</v>
          </cell>
          <cell r="C2063">
            <v>124</v>
          </cell>
          <cell r="D2063">
            <v>7854</v>
          </cell>
          <cell r="F2063" t="str">
            <v>AWS - Westchester County</v>
          </cell>
          <cell r="G2063" t="str">
            <v>BU-900</v>
          </cell>
          <cell r="H2063" t="str">
            <v>CORPORATE DIVESTITURE</v>
          </cell>
          <cell r="I2063" t="str">
            <v>DIVESTED</v>
          </cell>
          <cell r="J2063" t="str">
            <v>DIVESTED DIVS NON DISCO OPS</v>
          </cell>
          <cell r="K2063" t="str">
            <v>CORPORATE</v>
          </cell>
          <cell r="L2063" t="str">
            <v>CORPORATE</v>
          </cell>
        </row>
        <row r="2064">
          <cell r="A2064">
            <v>354</v>
          </cell>
          <cell r="B2064" t="str">
            <v>354-10-A-IL-1ZO-050</v>
          </cell>
          <cell r="C2064">
            <v>149</v>
          </cell>
          <cell r="D2064">
            <v>7855</v>
          </cell>
          <cell r="F2064" t="str">
            <v>Ingrum Waste Disposal</v>
          </cell>
          <cell r="G2064" t="str">
            <v>BU-900</v>
          </cell>
          <cell r="H2064" t="str">
            <v>CORPORATE DIVESTITURE</v>
          </cell>
          <cell r="I2064" t="str">
            <v>DIVESTED</v>
          </cell>
          <cell r="J2064" t="str">
            <v>DIVESTED DIVS NON DISCO OPS</v>
          </cell>
          <cell r="K2064" t="str">
            <v>CORPORATE</v>
          </cell>
          <cell r="L2064" t="str">
            <v>CORPORATE</v>
          </cell>
        </row>
        <row r="2065">
          <cell r="A2065">
            <v>355</v>
          </cell>
          <cell r="B2065" t="str">
            <v>355-10-A-IL-07O-050</v>
          </cell>
          <cell r="C2065">
            <v>150</v>
          </cell>
          <cell r="D2065">
            <v>7856</v>
          </cell>
          <cell r="F2065" t="str">
            <v>AWS - Charleston</v>
          </cell>
          <cell r="G2065" t="str">
            <v>BU-900</v>
          </cell>
          <cell r="H2065" t="str">
            <v>CORPORATE DIVESTITURE</v>
          </cell>
          <cell r="I2065" t="str">
            <v>DIVESTED</v>
          </cell>
          <cell r="J2065" t="str">
            <v>DIVESTED DIVS NON DISCO OPS</v>
          </cell>
          <cell r="K2065" t="str">
            <v>CORPORATE</v>
          </cell>
          <cell r="L2065" t="str">
            <v>CORPORATE</v>
          </cell>
        </row>
        <row r="2066">
          <cell r="A2066">
            <v>381</v>
          </cell>
          <cell r="B2066" t="str">
            <v>381-10-A-PA-3EO-050</v>
          </cell>
          <cell r="C2066">
            <v>168</v>
          </cell>
          <cell r="D2066">
            <v>7857</v>
          </cell>
          <cell r="F2066" t="str">
            <v>AWS - Clarion County</v>
          </cell>
          <cell r="G2066" t="str">
            <v>BU-900</v>
          </cell>
          <cell r="H2066" t="str">
            <v>CORPORATE DIVESTITURE</v>
          </cell>
          <cell r="I2066" t="str">
            <v>DIVESTED</v>
          </cell>
          <cell r="J2066" t="str">
            <v>DIVESTED DIVS NON DISCO OPS</v>
          </cell>
          <cell r="K2066" t="str">
            <v>CORPORATE</v>
          </cell>
          <cell r="L2066" t="str">
            <v>CORPORATE</v>
          </cell>
        </row>
        <row r="2067">
          <cell r="A2067">
            <v>397</v>
          </cell>
          <cell r="B2067" t="str">
            <v>397-10-A-IN-3CO-050</v>
          </cell>
          <cell r="C2067">
            <v>180</v>
          </cell>
          <cell r="D2067">
            <v>7858</v>
          </cell>
          <cell r="F2067" t="str">
            <v>AWS - Daviess County</v>
          </cell>
          <cell r="G2067" t="str">
            <v>BU-900</v>
          </cell>
          <cell r="H2067" t="str">
            <v>CORPORATE DIVESTITURE</v>
          </cell>
          <cell r="I2067" t="str">
            <v>DIVESTED</v>
          </cell>
          <cell r="J2067" t="str">
            <v>DIVESTED DIVS NON DISCO OPS</v>
          </cell>
          <cell r="K2067" t="str">
            <v>CORPORATE</v>
          </cell>
          <cell r="L2067" t="str">
            <v>CORPORATE</v>
          </cell>
        </row>
        <row r="2068">
          <cell r="A2068">
            <v>413</v>
          </cell>
          <cell r="B2068" t="str">
            <v>413-10-A-MD-9BO-050</v>
          </cell>
          <cell r="C2068">
            <v>185</v>
          </cell>
          <cell r="D2068">
            <v>7859</v>
          </cell>
          <cell r="F2068" t="str">
            <v>AWS - Prince George's County</v>
          </cell>
          <cell r="G2068" t="str">
            <v>BU-900</v>
          </cell>
          <cell r="H2068" t="str">
            <v>CORPORATE DIVESTITURE</v>
          </cell>
          <cell r="I2068" t="str">
            <v>DIVESTED</v>
          </cell>
          <cell r="J2068" t="str">
            <v>DIVESTED DIVS NON DISCO OPS</v>
          </cell>
          <cell r="K2068" t="str">
            <v>CORPORATE</v>
          </cell>
          <cell r="L2068" t="str">
            <v>CORPORATE</v>
          </cell>
        </row>
        <row r="2069">
          <cell r="A2069">
            <v>462</v>
          </cell>
          <cell r="B2069" t="str">
            <v>462-10-A-FL-2GO-050</v>
          </cell>
          <cell r="C2069">
            <v>202</v>
          </cell>
          <cell r="D2069">
            <v>7860</v>
          </cell>
          <cell r="F2069" t="str">
            <v>Manumit of Florida, Inc.</v>
          </cell>
          <cell r="G2069" t="str">
            <v>BU-900</v>
          </cell>
          <cell r="H2069" t="str">
            <v>CORPORATE DIVESTITURE</v>
          </cell>
          <cell r="I2069" t="str">
            <v>DIVESTED</v>
          </cell>
          <cell r="J2069" t="str">
            <v>DIVESTED DIVS NON DISCO OPS</v>
          </cell>
          <cell r="K2069" t="str">
            <v>CORPORATE</v>
          </cell>
          <cell r="L2069" t="str">
            <v>CORPORATE</v>
          </cell>
        </row>
        <row r="2070">
          <cell r="A2070">
            <v>465</v>
          </cell>
          <cell r="B2070" t="str">
            <v>465-10-A-TN-6BO-050</v>
          </cell>
          <cell r="C2070">
            <v>205</v>
          </cell>
          <cell r="D2070">
            <v>7861</v>
          </cell>
          <cell r="F2070" t="str">
            <v>Dependable Disposal</v>
          </cell>
          <cell r="G2070" t="str">
            <v>BU-900</v>
          </cell>
          <cell r="H2070" t="str">
            <v>CORPORATE DIVESTITURE</v>
          </cell>
          <cell r="I2070" t="str">
            <v>DIVESTED</v>
          </cell>
          <cell r="J2070" t="str">
            <v>DIVESTED DIVS NON DISCO OPS</v>
          </cell>
          <cell r="K2070" t="str">
            <v>CORPORATE</v>
          </cell>
          <cell r="L2070" t="str">
            <v>CORPORATE</v>
          </cell>
        </row>
        <row r="2071">
          <cell r="A2071">
            <v>476</v>
          </cell>
          <cell r="B2071" t="str">
            <v>476-10-A-NY-9NO-050</v>
          </cell>
          <cell r="C2071">
            <v>214</v>
          </cell>
          <cell r="D2071">
            <v>7862</v>
          </cell>
          <cell r="F2071" t="str">
            <v>Volks Montauk/Stanley Resid</v>
          </cell>
          <cell r="G2071" t="str">
            <v>BU-900</v>
          </cell>
          <cell r="H2071" t="str">
            <v>CORPORATE DIVESTITURE</v>
          </cell>
          <cell r="I2071" t="str">
            <v>DIVESTED</v>
          </cell>
          <cell r="J2071" t="str">
            <v>DIVESTED DIVS NON DISCO OPS</v>
          </cell>
          <cell r="K2071" t="str">
            <v>CORPORATE</v>
          </cell>
          <cell r="L2071" t="str">
            <v>CORPORATE</v>
          </cell>
        </row>
        <row r="2072">
          <cell r="A2072">
            <v>481</v>
          </cell>
          <cell r="B2072" t="str">
            <v>481-10-A-NY-13O-050</v>
          </cell>
          <cell r="C2072">
            <v>219</v>
          </cell>
          <cell r="D2072">
            <v>7863</v>
          </cell>
          <cell r="F2072" t="str">
            <v>Valley Carting Divested</v>
          </cell>
          <cell r="G2072" t="str">
            <v>BU-900</v>
          </cell>
          <cell r="H2072" t="str">
            <v>CORPORATE DIVESTITURE</v>
          </cell>
          <cell r="I2072" t="str">
            <v>DIVESTED</v>
          </cell>
          <cell r="J2072" t="str">
            <v>DIVESTED DIVS NON DISCO OPS</v>
          </cell>
          <cell r="K2072" t="str">
            <v>CORPORATE</v>
          </cell>
          <cell r="L2072" t="str">
            <v>CORPORATE</v>
          </cell>
        </row>
        <row r="2073">
          <cell r="A2073">
            <v>824</v>
          </cell>
          <cell r="B2073" t="str">
            <v>824-10-A-TN-9BO-050</v>
          </cell>
          <cell r="C2073">
            <v>361</v>
          </cell>
          <cell r="D2073">
            <v>7864</v>
          </cell>
          <cell r="F2073" t="str">
            <v>Knoxville</v>
          </cell>
          <cell r="G2073" t="str">
            <v>BU-900</v>
          </cell>
          <cell r="H2073" t="str">
            <v>CORPORATE DIVESTITURE</v>
          </cell>
          <cell r="I2073" t="str">
            <v>DIVESTED</v>
          </cell>
          <cell r="J2073" t="str">
            <v>DIVESTED DIVS NON DISCO OPS</v>
          </cell>
          <cell r="K2073" t="str">
            <v>CORPORATE</v>
          </cell>
          <cell r="L2073" t="str">
            <v>CORPORATE</v>
          </cell>
        </row>
        <row r="2074">
          <cell r="A2074">
            <v>828</v>
          </cell>
          <cell r="B2074" t="str">
            <v>828-10-A-KY-9BO-050</v>
          </cell>
          <cell r="C2074">
            <v>363</v>
          </cell>
          <cell r="D2074">
            <v>7865</v>
          </cell>
          <cell r="F2074" t="str">
            <v>AWS - Elizabethtown</v>
          </cell>
          <cell r="G2074" t="str">
            <v>BU-900</v>
          </cell>
          <cell r="H2074" t="str">
            <v>CORPORATE DIVESTITURE</v>
          </cell>
          <cell r="I2074" t="str">
            <v>DIVESTED</v>
          </cell>
          <cell r="J2074" t="str">
            <v>DIVESTED DIVS NON DISCO OPS</v>
          </cell>
          <cell r="K2074" t="str">
            <v>CORPORATE</v>
          </cell>
          <cell r="L2074" t="str">
            <v>CORPORATE</v>
          </cell>
        </row>
        <row r="2075">
          <cell r="A2075">
            <v>901</v>
          </cell>
          <cell r="B2075" t="str">
            <v>901-10-A-WY-3PO-050</v>
          </cell>
          <cell r="C2075">
            <v>401</v>
          </cell>
          <cell r="D2075">
            <v>7866</v>
          </cell>
          <cell r="F2075" t="str">
            <v>Westbank Sanitation</v>
          </cell>
          <cell r="G2075" t="str">
            <v>BU-900</v>
          </cell>
          <cell r="H2075" t="str">
            <v>CORPORATE DIVESTITURE</v>
          </cell>
          <cell r="I2075" t="str">
            <v>DIVESTED</v>
          </cell>
          <cell r="J2075" t="str">
            <v>DIVESTED DIVS NON DISCO OPS</v>
          </cell>
          <cell r="K2075" t="str">
            <v>CORPORATE</v>
          </cell>
          <cell r="L2075" t="str">
            <v>CORPORATE</v>
          </cell>
        </row>
        <row r="2076">
          <cell r="A2076">
            <v>905</v>
          </cell>
          <cell r="B2076" t="str">
            <v>905-10-A-WY-3PO-050</v>
          </cell>
          <cell r="C2076">
            <v>403</v>
          </cell>
          <cell r="D2076">
            <v>7867</v>
          </cell>
          <cell r="F2076" t="str">
            <v>Rock Springs</v>
          </cell>
          <cell r="G2076" t="str">
            <v>BU-900</v>
          </cell>
          <cell r="H2076" t="str">
            <v>CORPORATE DIVESTITURE</v>
          </cell>
          <cell r="I2076" t="str">
            <v>DIVESTED</v>
          </cell>
          <cell r="J2076" t="str">
            <v>DIVESTED DIVS NON DISCO OPS</v>
          </cell>
          <cell r="K2076" t="str">
            <v>CORPORATE</v>
          </cell>
          <cell r="L2076" t="str">
            <v>CORPORATE</v>
          </cell>
        </row>
        <row r="2077">
          <cell r="A2077">
            <v>909</v>
          </cell>
          <cell r="B2077" t="str">
            <v>909-10-A-ID-6UO-050</v>
          </cell>
          <cell r="C2077">
            <v>405</v>
          </cell>
          <cell r="D2077">
            <v>7868</v>
          </cell>
          <cell r="F2077" t="str">
            <v>PSI Waste Systems - Twin Falls</v>
          </cell>
          <cell r="G2077" t="str">
            <v>BU-900</v>
          </cell>
          <cell r="H2077" t="str">
            <v>CORPORATE DIVESTITURE</v>
          </cell>
          <cell r="I2077" t="str">
            <v>DIVESTED</v>
          </cell>
          <cell r="J2077" t="str">
            <v>DIVESTED DIVS NON DISCO OPS</v>
          </cell>
          <cell r="K2077" t="str">
            <v>CORPORATE</v>
          </cell>
          <cell r="L2077" t="str">
            <v>CORPORATE</v>
          </cell>
        </row>
        <row r="2078">
          <cell r="A2078">
            <v>926</v>
          </cell>
          <cell r="B2078" t="str">
            <v>926-10-A-CO-3PO-050</v>
          </cell>
          <cell r="C2078">
            <v>414</v>
          </cell>
          <cell r="D2078">
            <v>7869</v>
          </cell>
          <cell r="F2078" t="str">
            <v>Greeley</v>
          </cell>
          <cell r="G2078" t="str">
            <v>BU-900</v>
          </cell>
          <cell r="H2078" t="str">
            <v>CORPORATE DIVESTITURE</v>
          </cell>
          <cell r="I2078" t="str">
            <v>DIVESTED</v>
          </cell>
          <cell r="J2078" t="str">
            <v>DIVESTED DIVS NON DISCO OPS</v>
          </cell>
          <cell r="K2078" t="str">
            <v>CORPORATE</v>
          </cell>
          <cell r="L2078" t="str">
            <v>CORPORATE</v>
          </cell>
        </row>
        <row r="2079">
          <cell r="A2079">
            <v>958</v>
          </cell>
          <cell r="B2079" t="str">
            <v>958-10-A-VA-9BO-050</v>
          </cell>
          <cell r="C2079">
            <v>426</v>
          </cell>
          <cell r="D2079">
            <v>7870</v>
          </cell>
          <cell r="F2079" t="str">
            <v>Tidewater</v>
          </cell>
          <cell r="G2079" t="str">
            <v>BU-900</v>
          </cell>
          <cell r="H2079" t="str">
            <v>CORPORATE DIVESTITURE</v>
          </cell>
          <cell r="I2079" t="str">
            <v>DIVESTED</v>
          </cell>
          <cell r="J2079" t="str">
            <v>DIVESTED DIVS NON DISCO OPS</v>
          </cell>
          <cell r="K2079" t="str">
            <v>CORPORATE</v>
          </cell>
          <cell r="L2079" t="str">
            <v>CORPORATE</v>
          </cell>
        </row>
        <row r="2080">
          <cell r="A2080">
            <v>996</v>
          </cell>
          <cell r="B2080" t="str">
            <v>996-10-A-KY-9BO-050</v>
          </cell>
          <cell r="C2080">
            <v>445</v>
          </cell>
          <cell r="D2080">
            <v>7871</v>
          </cell>
          <cell r="F2080" t="str">
            <v>AWS - Owensboro</v>
          </cell>
          <cell r="G2080" t="str">
            <v>BU-900</v>
          </cell>
          <cell r="H2080" t="str">
            <v>CORPORATE DIVESTITURE</v>
          </cell>
          <cell r="I2080" t="str">
            <v>DIVESTED</v>
          </cell>
          <cell r="J2080" t="str">
            <v>DIVESTED DIVS NON DISCO OPS</v>
          </cell>
          <cell r="K2080" t="str">
            <v>CORPORATE</v>
          </cell>
          <cell r="L2080" t="str">
            <v>CORPORATE</v>
          </cell>
        </row>
        <row r="2081">
          <cell r="A2081" t="str">
            <v>AAA</v>
          </cell>
          <cell r="B2081" t="str">
            <v>AAA-10-A-WY-00O-050</v>
          </cell>
          <cell r="C2081">
            <v>461</v>
          </cell>
          <cell r="D2081">
            <v>7872</v>
          </cell>
          <cell r="F2081" t="str">
            <v>PSI Waste Systems - Twin Falls</v>
          </cell>
          <cell r="G2081" t="str">
            <v>BU-900</v>
          </cell>
          <cell r="H2081" t="str">
            <v>CORPORATE DIVESTITURE</v>
          </cell>
          <cell r="I2081" t="str">
            <v>DIVESTED</v>
          </cell>
          <cell r="J2081" t="str">
            <v>DIVESTED DIVS NON DISCO OPS</v>
          </cell>
          <cell r="K2081" t="str">
            <v>CORPORATE</v>
          </cell>
          <cell r="L2081" t="str">
            <v>CORPORATE</v>
          </cell>
        </row>
        <row r="2082">
          <cell r="A2082" t="str">
            <v>ACC</v>
          </cell>
          <cell r="B2082" t="str">
            <v>ACC-10-A-WY-00O-050</v>
          </cell>
          <cell r="C2082">
            <v>462</v>
          </cell>
          <cell r="D2082">
            <v>7873</v>
          </cell>
          <cell r="F2082" t="str">
            <v>Westbank Sanitation</v>
          </cell>
          <cell r="G2082" t="str">
            <v>BU-900</v>
          </cell>
          <cell r="H2082" t="str">
            <v>CORPORATE DIVESTITURE</v>
          </cell>
          <cell r="I2082" t="str">
            <v>DIVESTED</v>
          </cell>
          <cell r="J2082" t="str">
            <v>DIVESTED DIVS NON DISCO OPS</v>
          </cell>
          <cell r="K2082" t="str">
            <v>CORPORATE</v>
          </cell>
          <cell r="L2082" t="str">
            <v>CORPORATE</v>
          </cell>
        </row>
        <row r="2083">
          <cell r="A2083" t="str">
            <v>ADD</v>
          </cell>
          <cell r="B2083" t="str">
            <v>ADD-10-A-WY-00O-050</v>
          </cell>
          <cell r="C2083">
            <v>463</v>
          </cell>
          <cell r="D2083">
            <v>7874</v>
          </cell>
          <cell r="F2083" t="str">
            <v>Rock Springs</v>
          </cell>
          <cell r="G2083" t="str">
            <v>BU-900</v>
          </cell>
          <cell r="H2083" t="str">
            <v>CORPORATE DIVESTITURE</v>
          </cell>
          <cell r="I2083" t="str">
            <v>DIVESTED</v>
          </cell>
          <cell r="J2083" t="str">
            <v>DIVESTED DIVS NON DISCO OPS</v>
          </cell>
          <cell r="K2083" t="str">
            <v>CORPORATE</v>
          </cell>
          <cell r="L2083" t="str">
            <v>CORPORATE</v>
          </cell>
        </row>
        <row r="2084">
          <cell r="A2084" t="str">
            <v>AEE</v>
          </cell>
          <cell r="B2084" t="str">
            <v>AEE-10-A-WY-00O-050</v>
          </cell>
          <cell r="C2084">
            <v>465</v>
          </cell>
          <cell r="D2084">
            <v>7875</v>
          </cell>
          <cell r="F2084" t="str">
            <v>Westbank Sanitation</v>
          </cell>
          <cell r="G2084" t="str">
            <v>BU-900</v>
          </cell>
          <cell r="H2084" t="str">
            <v>CORPORATE DIVESTITURE</v>
          </cell>
          <cell r="I2084" t="str">
            <v>DIVESTED</v>
          </cell>
          <cell r="J2084" t="str">
            <v>DIVESTED DIVS NON DISCO OPS</v>
          </cell>
          <cell r="K2084" t="str">
            <v>CORPORATE</v>
          </cell>
          <cell r="L2084" t="str">
            <v>CORPORATE</v>
          </cell>
        </row>
        <row r="2085">
          <cell r="A2085" t="str">
            <v>D51</v>
          </cell>
          <cell r="B2085" t="str">
            <v>D51-10-A-TX-8ZO-050</v>
          </cell>
          <cell r="C2085">
            <v>496</v>
          </cell>
          <cell r="D2085">
            <v>7876</v>
          </cell>
          <cell r="F2085" t="str">
            <v>Dallas SGP</v>
          </cell>
          <cell r="G2085" t="str">
            <v>BU-900</v>
          </cell>
          <cell r="H2085" t="str">
            <v>CORPORATE DIVESTITURE</v>
          </cell>
          <cell r="I2085" t="str">
            <v>DIVESTED</v>
          </cell>
          <cell r="J2085" t="str">
            <v>DIVESTED DIVS NON DISCO OPS</v>
          </cell>
          <cell r="K2085" t="str">
            <v>CORPORATE</v>
          </cell>
          <cell r="L2085" t="str">
            <v>CORPORATE</v>
          </cell>
        </row>
        <row r="2086">
          <cell r="A2086" t="str">
            <v>E01</v>
          </cell>
          <cell r="B2086" t="str">
            <v>E01-10-A-TX-3PO-050</v>
          </cell>
          <cell r="C2086">
            <v>515</v>
          </cell>
          <cell r="D2086">
            <v>7877</v>
          </cell>
          <cell r="F2086" t="str">
            <v>Medical District Elimination</v>
          </cell>
          <cell r="G2086" t="str">
            <v>BU-900</v>
          </cell>
          <cell r="H2086" t="str">
            <v>CORPORATE DIVESTITURE</v>
          </cell>
          <cell r="I2086" t="str">
            <v>DIVESTED</v>
          </cell>
          <cell r="J2086" t="str">
            <v>DIVESTED DIVS NON DISCO OPS</v>
          </cell>
          <cell r="K2086" t="str">
            <v>CORPORATE</v>
          </cell>
          <cell r="L2086" t="str">
            <v>CORPORATE</v>
          </cell>
        </row>
        <row r="2087">
          <cell r="A2087" t="str">
            <v>E02</v>
          </cell>
          <cell r="B2087" t="str">
            <v>E02-10-A-TX-5AO-050</v>
          </cell>
          <cell r="C2087">
            <v>516</v>
          </cell>
          <cell r="D2087">
            <v>7878</v>
          </cell>
          <cell r="F2087" t="str">
            <v>BFGSI District Elimination Co.</v>
          </cell>
          <cell r="G2087" t="str">
            <v>BU-900</v>
          </cell>
          <cell r="H2087" t="str">
            <v>CORPORATE DIVESTITURE</v>
          </cell>
          <cell r="I2087" t="str">
            <v>DIVESTED</v>
          </cell>
          <cell r="J2087" t="str">
            <v>DIVESTED DIVS NON DISCO OPS</v>
          </cell>
          <cell r="K2087" t="str">
            <v>CORPORATE</v>
          </cell>
          <cell r="L2087" t="str">
            <v>CORPORATE</v>
          </cell>
        </row>
        <row r="2088">
          <cell r="A2088" t="str">
            <v>E03</v>
          </cell>
          <cell r="B2088" t="str">
            <v>E03-10-A-TX-3PO-050</v>
          </cell>
          <cell r="C2088">
            <v>517</v>
          </cell>
          <cell r="D2088">
            <v>7879</v>
          </cell>
          <cell r="F2088" t="str">
            <v>Divest District Elimination Co</v>
          </cell>
          <cell r="G2088" t="str">
            <v>BU-900</v>
          </cell>
          <cell r="H2088" t="str">
            <v>CORPORATE DIVESTITURE</v>
          </cell>
          <cell r="I2088" t="str">
            <v>DIVESTED</v>
          </cell>
          <cell r="J2088" t="str">
            <v>DIVESTED DIVS NON DISCO OPS</v>
          </cell>
          <cell r="K2088" t="str">
            <v>CORPORATE</v>
          </cell>
          <cell r="L2088" t="str">
            <v>CORPORATE</v>
          </cell>
        </row>
        <row r="2089">
          <cell r="A2089" t="str">
            <v>F36</v>
          </cell>
          <cell r="B2089" t="str">
            <v>F36-10-A-AL-7AO-050</v>
          </cell>
          <cell r="C2089">
            <v>576</v>
          </cell>
          <cell r="D2089">
            <v>7880</v>
          </cell>
          <cell r="F2089" t="str">
            <v>Brundidge Landfill</v>
          </cell>
          <cell r="G2089" t="str">
            <v>BU-900</v>
          </cell>
          <cell r="H2089" t="str">
            <v>CORPORATE DIVESTITURE</v>
          </cell>
          <cell r="I2089" t="str">
            <v>DIVESTED</v>
          </cell>
          <cell r="J2089" t="str">
            <v>DIVESTED DIVS NON DISCO OPS</v>
          </cell>
          <cell r="K2089" t="str">
            <v>CORPORATE</v>
          </cell>
          <cell r="L2089" t="str">
            <v>CORPORATE</v>
          </cell>
        </row>
        <row r="2090">
          <cell r="A2090" t="str">
            <v>F64</v>
          </cell>
          <cell r="B2090" t="str">
            <v>F64-10-A-MO-B4O-050</v>
          </cell>
          <cell r="C2090">
            <v>602</v>
          </cell>
          <cell r="D2090">
            <v>7881</v>
          </cell>
          <cell r="F2090" t="str">
            <v>SW (Tate's) Landfill</v>
          </cell>
          <cell r="G2090" t="str">
            <v>BU-900</v>
          </cell>
          <cell r="H2090" t="str">
            <v>CORPORATE DIVESTITURE</v>
          </cell>
          <cell r="I2090" t="str">
            <v>DIVESTED</v>
          </cell>
          <cell r="J2090" t="str">
            <v>DIVESTED DIVS NON DISCO OPS</v>
          </cell>
          <cell r="K2090" t="str">
            <v>CORPORATE</v>
          </cell>
          <cell r="L2090" t="str">
            <v>CORPORATE</v>
          </cell>
        </row>
        <row r="2091">
          <cell r="A2091" t="str">
            <v>R07</v>
          </cell>
          <cell r="B2091" t="str">
            <v>R07-10-A-TN-9BO-050</v>
          </cell>
          <cell r="C2091">
            <v>1270</v>
          </cell>
          <cell r="D2091">
            <v>7882</v>
          </cell>
          <cell r="F2091" t="str">
            <v>Knoxville Recylery</v>
          </cell>
          <cell r="G2091" t="str">
            <v>BU-900</v>
          </cell>
          <cell r="H2091" t="str">
            <v>CORPORATE DIVESTITURE</v>
          </cell>
          <cell r="I2091" t="str">
            <v>DIVESTED</v>
          </cell>
          <cell r="J2091" t="str">
            <v>DIVESTED DIVS NON DISCO OPS</v>
          </cell>
          <cell r="K2091" t="str">
            <v>CORPORATE</v>
          </cell>
          <cell r="L2091" t="str">
            <v>CORPORATE</v>
          </cell>
        </row>
        <row r="2092">
          <cell r="A2092" t="str">
            <v>R85</v>
          </cell>
          <cell r="B2092" t="str">
            <v>R85-10-A-IL-07O-050</v>
          </cell>
          <cell r="C2092">
            <v>1307</v>
          </cell>
          <cell r="D2092">
            <v>7883</v>
          </cell>
          <cell r="F2092" t="str">
            <v>Okaw Valley Recycling</v>
          </cell>
          <cell r="G2092" t="str">
            <v>BU-900</v>
          </cell>
          <cell r="H2092" t="str">
            <v>CORPORATE DIVESTITURE</v>
          </cell>
          <cell r="I2092" t="str">
            <v>DIVESTED</v>
          </cell>
          <cell r="J2092" t="str">
            <v>DIVESTED DIVS NON DISCO OPS</v>
          </cell>
          <cell r="K2092" t="str">
            <v>CORPORATE</v>
          </cell>
          <cell r="L2092" t="str">
            <v>CORPORATE</v>
          </cell>
        </row>
        <row r="2093">
          <cell r="A2093" t="str">
            <v>T33</v>
          </cell>
          <cell r="B2093" t="str">
            <v>T33-10-A-NY-6VO-050</v>
          </cell>
          <cell r="C2093">
            <v>1342</v>
          </cell>
          <cell r="D2093">
            <v>7884</v>
          </cell>
          <cell r="F2093" t="str">
            <v>Recycling Industries, Inc</v>
          </cell>
          <cell r="G2093" t="str">
            <v>BU-900</v>
          </cell>
          <cell r="H2093" t="str">
            <v>CORPORATE DIVESTITURE</v>
          </cell>
          <cell r="I2093" t="str">
            <v>DIVESTED</v>
          </cell>
          <cell r="J2093" t="str">
            <v>DIVESTED DIVS NON DISCO OPS</v>
          </cell>
          <cell r="K2093" t="str">
            <v>CORPORATE</v>
          </cell>
          <cell r="L2093" t="str">
            <v>CORPORATE</v>
          </cell>
        </row>
        <row r="2094">
          <cell r="A2094" t="str">
            <v>T40</v>
          </cell>
          <cell r="B2094" t="str">
            <v>T40-10-A-NY-13O-050</v>
          </cell>
          <cell r="C2094">
            <v>1347</v>
          </cell>
          <cell r="D2094">
            <v>7885</v>
          </cell>
          <cell r="F2094" t="str">
            <v>Mt Kisco Transfer Station</v>
          </cell>
          <cell r="G2094" t="str">
            <v>BU-900</v>
          </cell>
          <cell r="H2094" t="str">
            <v>CORPORATE DIVESTITURE</v>
          </cell>
          <cell r="I2094" t="str">
            <v>DIVESTED</v>
          </cell>
          <cell r="J2094" t="str">
            <v>DIVESTED DIVS NON DISCO OPS</v>
          </cell>
          <cell r="K2094" t="str">
            <v>CORPORATE</v>
          </cell>
          <cell r="L2094" t="str">
            <v>CORPORATE</v>
          </cell>
        </row>
        <row r="2095">
          <cell r="A2095" t="str">
            <v>T46</v>
          </cell>
          <cell r="B2095" t="str">
            <v>T46-10-A-NY-6XO-050</v>
          </cell>
          <cell r="C2095">
            <v>1349</v>
          </cell>
          <cell r="D2095">
            <v>7886</v>
          </cell>
          <cell r="F2095" t="str">
            <v>Metro Enviro Transfer</v>
          </cell>
          <cell r="G2095" t="str">
            <v>BU-900</v>
          </cell>
          <cell r="H2095" t="str">
            <v>CORPORATE DIVESTITURE</v>
          </cell>
          <cell r="I2095" t="str">
            <v>DIVESTED</v>
          </cell>
          <cell r="J2095" t="str">
            <v>DIVESTED DIVS NON DISCO OPS</v>
          </cell>
          <cell r="K2095" t="str">
            <v>CORPORATE</v>
          </cell>
          <cell r="L2095" t="str">
            <v>CORPORATE</v>
          </cell>
        </row>
        <row r="2096">
          <cell r="A2096" t="str">
            <v>U13</v>
          </cell>
          <cell r="B2096" t="str">
            <v>U13-10-A-NY-50O-050</v>
          </cell>
          <cell r="C2096">
            <v>1390</v>
          </cell>
          <cell r="D2096">
            <v>7887</v>
          </cell>
          <cell r="F2096" t="str">
            <v>Selas Transfer</v>
          </cell>
          <cell r="G2096" t="str">
            <v>BU-900</v>
          </cell>
          <cell r="H2096" t="str">
            <v>CORPORATE DIVESTITURE</v>
          </cell>
          <cell r="I2096" t="str">
            <v>DIVESTED</v>
          </cell>
          <cell r="J2096" t="str">
            <v>DIVESTED DIVS NON DISCO OPS</v>
          </cell>
          <cell r="K2096" t="str">
            <v>CORPORATE</v>
          </cell>
          <cell r="L2096" t="str">
            <v>CORPORATE</v>
          </cell>
        </row>
        <row r="2097">
          <cell r="A2097" t="str">
            <v>U17</v>
          </cell>
          <cell r="B2097" t="str">
            <v>U17-10-A-IL-07O-050</v>
          </cell>
          <cell r="C2097">
            <v>1392</v>
          </cell>
          <cell r="D2097">
            <v>7888</v>
          </cell>
          <cell r="F2097" t="str">
            <v>Herrin Transfer Station</v>
          </cell>
          <cell r="G2097" t="str">
            <v>BU-900</v>
          </cell>
          <cell r="H2097" t="str">
            <v>CORPORATE DIVESTITURE</v>
          </cell>
          <cell r="I2097" t="str">
            <v>DIVESTED</v>
          </cell>
          <cell r="J2097" t="str">
            <v>DIVESTED DIVS NON DISCO OPS</v>
          </cell>
          <cell r="K2097" t="str">
            <v>CORPORATE</v>
          </cell>
          <cell r="L2097" t="str">
            <v>CORPORATE</v>
          </cell>
        </row>
        <row r="2098">
          <cell r="A2098" t="str">
            <v>U25</v>
          </cell>
          <cell r="B2098" t="str">
            <v>U25-10-A-VA-9BO-050</v>
          </cell>
          <cell r="C2098">
            <v>1400</v>
          </cell>
          <cell r="D2098">
            <v>7889</v>
          </cell>
          <cell r="F2098" t="str">
            <v>Tidewater T/S</v>
          </cell>
          <cell r="G2098" t="str">
            <v>BU-900</v>
          </cell>
          <cell r="H2098" t="str">
            <v>CORPORATE DIVESTITURE</v>
          </cell>
          <cell r="I2098" t="str">
            <v>DIVESTED</v>
          </cell>
          <cell r="J2098" t="str">
            <v>DIVESTED DIVS NON DISCO OPS</v>
          </cell>
          <cell r="K2098" t="str">
            <v>CORPORATE</v>
          </cell>
          <cell r="L2098" t="str">
            <v>CORPORATE</v>
          </cell>
        </row>
        <row r="2099">
          <cell r="A2099" t="str">
            <v>U40</v>
          </cell>
          <cell r="B2099" t="str">
            <v>U40-10-A-IL-1ZO-050</v>
          </cell>
          <cell r="C2099">
            <v>1413</v>
          </cell>
          <cell r="D2099">
            <v>7890</v>
          </cell>
          <cell r="F2099" t="str">
            <v>City of Paris Transfer</v>
          </cell>
          <cell r="G2099" t="str">
            <v>BU-900</v>
          </cell>
          <cell r="H2099" t="str">
            <v>CORPORATE DIVESTITURE</v>
          </cell>
          <cell r="I2099" t="str">
            <v>DIVESTED</v>
          </cell>
          <cell r="J2099" t="str">
            <v>DIVESTED DIVS NON DISCO OPS</v>
          </cell>
          <cell r="K2099" t="str">
            <v>CORPORATE</v>
          </cell>
          <cell r="L2099" t="str">
            <v>CORPORATE</v>
          </cell>
        </row>
        <row r="2100">
          <cell r="A2100" t="str">
            <v>U44</v>
          </cell>
          <cell r="B2100" t="str">
            <v>U44-10-A-WY-3PO-050</v>
          </cell>
          <cell r="C2100">
            <v>1417</v>
          </cell>
          <cell r="D2100">
            <v>7891</v>
          </cell>
          <cell r="F2100" t="str">
            <v>Westbank Sanitation</v>
          </cell>
          <cell r="G2100" t="str">
            <v>BU-900</v>
          </cell>
          <cell r="H2100" t="str">
            <v>CORPORATE DIVESTITURE</v>
          </cell>
          <cell r="I2100" t="str">
            <v>DIVESTED</v>
          </cell>
          <cell r="J2100" t="str">
            <v>DIVESTED DIVS NON DISCO OPS</v>
          </cell>
          <cell r="K2100" t="str">
            <v>CORPORATE</v>
          </cell>
          <cell r="L2100" t="str">
            <v>CORPORATE</v>
          </cell>
        </row>
        <row r="2101">
          <cell r="A2101" t="str">
            <v>U46</v>
          </cell>
          <cell r="B2101" t="str">
            <v>U46-10-A-CO-3PO-050</v>
          </cell>
          <cell r="C2101">
            <v>1419</v>
          </cell>
          <cell r="D2101">
            <v>7892</v>
          </cell>
          <cell r="F2101" t="str">
            <v>Greeley Transfer Station</v>
          </cell>
          <cell r="G2101" t="str">
            <v>BU-900</v>
          </cell>
          <cell r="H2101" t="str">
            <v>CORPORATE DIVESTITURE</v>
          </cell>
          <cell r="I2101" t="str">
            <v>DIVESTED</v>
          </cell>
          <cell r="J2101" t="str">
            <v>DIVESTED DIVS NON DISCO OPS</v>
          </cell>
          <cell r="K2101" t="str">
            <v>CORPORATE</v>
          </cell>
          <cell r="L2101" t="str">
            <v>CORPORATE</v>
          </cell>
        </row>
        <row r="2102">
          <cell r="A2102" t="str">
            <v>U51</v>
          </cell>
          <cell r="B2102" t="str">
            <v>U51-10-A-KY-9BO-050</v>
          </cell>
          <cell r="C2102">
            <v>1424</v>
          </cell>
          <cell r="D2102">
            <v>7893</v>
          </cell>
          <cell r="F2102" t="str">
            <v>AW  Elizabethtown TS</v>
          </cell>
          <cell r="G2102" t="str">
            <v>BU-900</v>
          </cell>
          <cell r="H2102" t="str">
            <v>CORPORATE DIVESTITURE</v>
          </cell>
          <cell r="I2102" t="str">
            <v>DIVESTED</v>
          </cell>
          <cell r="J2102" t="str">
            <v>DIVESTED DIVS NON DISCO OPS</v>
          </cell>
          <cell r="K2102" t="str">
            <v>CORPORATE</v>
          </cell>
          <cell r="L2102" t="str">
            <v>CORPORATE</v>
          </cell>
        </row>
        <row r="2103">
          <cell r="A2103" t="str">
            <v>U57</v>
          </cell>
          <cell r="B2103" t="str">
            <v>U57-10-A-MO-06O-050</v>
          </cell>
          <cell r="C2103">
            <v>1430</v>
          </cell>
          <cell r="D2103">
            <v>7894</v>
          </cell>
          <cell r="F2103" t="str">
            <v>Harrisonville Transfer</v>
          </cell>
          <cell r="G2103" t="str">
            <v>BU-900</v>
          </cell>
          <cell r="H2103" t="str">
            <v>CORPORATE DIVESTITURE</v>
          </cell>
          <cell r="I2103" t="str">
            <v>DIVESTED</v>
          </cell>
          <cell r="J2103" t="str">
            <v>DIVESTED DIVS NON DISCO OPS</v>
          </cell>
          <cell r="K2103" t="str">
            <v>CORPORATE</v>
          </cell>
          <cell r="L2103" t="str">
            <v>CORPORATE</v>
          </cell>
        </row>
        <row r="2104">
          <cell r="A2104" t="str">
            <v>U69</v>
          </cell>
          <cell r="B2104" t="str">
            <v>U69-10-A-NY-5NO-050</v>
          </cell>
          <cell r="C2104">
            <v>1442</v>
          </cell>
          <cell r="D2104">
            <v>7895</v>
          </cell>
          <cell r="F2104" t="str">
            <v>Scott Ave C&amp;D T/S</v>
          </cell>
          <cell r="G2104" t="str">
            <v>BU-900</v>
          </cell>
          <cell r="H2104" t="str">
            <v>CORPORATE DIVESTITURE</v>
          </cell>
          <cell r="I2104" t="str">
            <v>DIVESTED</v>
          </cell>
          <cell r="J2104" t="str">
            <v>DIVESTED DIVS NON DISCO OPS</v>
          </cell>
          <cell r="K2104" t="str">
            <v>CORPORATE</v>
          </cell>
          <cell r="L2104" t="str">
            <v>CORPORATE</v>
          </cell>
        </row>
        <row r="2105">
          <cell r="A2105" t="str">
            <v>V09</v>
          </cell>
          <cell r="B2105" t="str">
            <v>V09-10-A-CT-3CO-050</v>
          </cell>
          <cell r="C2105">
            <v>1476</v>
          </cell>
          <cell r="D2105">
            <v>7896</v>
          </cell>
          <cell r="F2105" t="str">
            <v>Capital Recycling Brokerage</v>
          </cell>
          <cell r="G2105" t="str">
            <v>BU-900</v>
          </cell>
          <cell r="H2105" t="str">
            <v>CORPORATE DIVESTITURE</v>
          </cell>
          <cell r="I2105" t="str">
            <v>DIVESTED</v>
          </cell>
          <cell r="J2105" t="str">
            <v>DIVESTED DIVS NON DISCO OPS</v>
          </cell>
          <cell r="K2105" t="str">
            <v>CORPORATE</v>
          </cell>
          <cell r="L2105" t="str">
            <v>CORPORATE</v>
          </cell>
        </row>
        <row r="2106">
          <cell r="A2106" t="str">
            <v>V13</v>
          </cell>
          <cell r="B2106" t="str">
            <v>V13-10-A-NY-50O-050</v>
          </cell>
          <cell r="C2106">
            <v>1480</v>
          </cell>
          <cell r="D2106">
            <v>7897</v>
          </cell>
          <cell r="F2106" t="str">
            <v>Island Waste Services MRF</v>
          </cell>
          <cell r="G2106" t="str">
            <v>BU-900</v>
          </cell>
          <cell r="H2106" t="str">
            <v>CORPORATE DIVESTITURE</v>
          </cell>
          <cell r="I2106" t="str">
            <v>DIVESTED</v>
          </cell>
          <cell r="J2106" t="str">
            <v>DIVESTED DIVS NON DISCO OPS</v>
          </cell>
          <cell r="K2106" t="str">
            <v>CORPORATE</v>
          </cell>
          <cell r="L2106" t="str">
            <v>CORPORATE</v>
          </cell>
        </row>
        <row r="2107">
          <cell r="A2107" t="str">
            <v>Y27</v>
          </cell>
          <cell r="B2107" t="str">
            <v>Y27-10-A-IL-3PO-050</v>
          </cell>
          <cell r="C2107">
            <v>1895</v>
          </cell>
          <cell r="D2107">
            <v>7898</v>
          </cell>
          <cell r="F2107" t="str">
            <v>Spoon Ridge Landfill (Contra+)</v>
          </cell>
          <cell r="G2107" t="str">
            <v>BU-900</v>
          </cell>
          <cell r="H2107" t="str">
            <v>CORPORATE DIVESTITURE</v>
          </cell>
          <cell r="I2107" t="str">
            <v>DIVESTED</v>
          </cell>
          <cell r="J2107" t="str">
            <v>DIVESTED DIVS NON DISCO OPS</v>
          </cell>
          <cell r="K2107" t="str">
            <v>CORPORATE</v>
          </cell>
          <cell r="L2107" t="str">
            <v>CORPORATE</v>
          </cell>
        </row>
      </sheetData>
      <sheetData sheetId="12" refreshError="1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map"/>
      <sheetName val="IC subs rev map"/>
      <sheetName val="expenses map"/>
      <sheetName val="IC sub exp map"/>
      <sheetName val="GL09-REV"/>
      <sheetName val="GL09-ICREV"/>
      <sheetName val="GL09-EXP"/>
      <sheetName val="GL09-ICEXP"/>
      <sheetName val="lawson ex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D2" t="str">
            <v>1100.0</v>
          </cell>
          <cell r="E2" t="str">
            <v>Ind Revenue/Route</v>
          </cell>
        </row>
        <row r="3">
          <cell r="D3" t="str">
            <v>1101.0</v>
          </cell>
          <cell r="E3" t="str">
            <v>Ind Revenue/Haul</v>
          </cell>
        </row>
        <row r="4">
          <cell r="D4" t="str">
            <v>1102.0</v>
          </cell>
          <cell r="E4" t="str">
            <v>Ind Net Revenue/Haul</v>
          </cell>
        </row>
        <row r="5">
          <cell r="D5" t="str">
            <v>1105.0</v>
          </cell>
          <cell r="E5" t="str">
            <v>Ind Recyc. Revenue/Ton</v>
          </cell>
        </row>
        <row r="6">
          <cell r="D6" t="str">
            <v>1110.0</v>
          </cell>
          <cell r="E6" t="str">
            <v>Ind Tons/Haul</v>
          </cell>
        </row>
        <row r="7">
          <cell r="D7" t="str">
            <v>1120.0</v>
          </cell>
          <cell r="E7" t="str">
            <v>Ind Hours/Haul</v>
          </cell>
        </row>
        <row r="8">
          <cell r="D8" t="str">
            <v>1121.0</v>
          </cell>
          <cell r="E8" t="str">
            <v>Ind Hauls/Day</v>
          </cell>
        </row>
        <row r="9">
          <cell r="D9" t="str">
            <v>1122.0</v>
          </cell>
          <cell r="E9" t="str">
            <v>Ind Routes/Day</v>
          </cell>
        </row>
        <row r="10">
          <cell r="D10" t="str">
            <v>1125.0</v>
          </cell>
          <cell r="E10" t="str">
            <v>Ind Hauls/Route/Day</v>
          </cell>
        </row>
        <row r="11">
          <cell r="D11" t="str">
            <v>1140.0</v>
          </cell>
          <cell r="E11" t="str">
            <v>Ind Truck Utilization</v>
          </cell>
        </row>
        <row r="12">
          <cell r="D12" t="str">
            <v>1150.0</v>
          </cell>
          <cell r="E12" t="str">
            <v>Ind Maint. Cost/Route</v>
          </cell>
        </row>
        <row r="13">
          <cell r="D13" t="str">
            <v>1200.0</v>
          </cell>
          <cell r="E13" t="str">
            <v>Com Revenue/Route</v>
          </cell>
        </row>
        <row r="14">
          <cell r="D14" t="str">
            <v>1201.0</v>
          </cell>
          <cell r="E14" t="str">
            <v>Com Revenue/Yards Srvd</v>
          </cell>
        </row>
        <row r="15">
          <cell r="D15" t="str">
            <v>1205.0</v>
          </cell>
          <cell r="E15" t="str">
            <v>Com Recyc. Revenue/Ton</v>
          </cell>
        </row>
        <row r="16">
          <cell r="D16" t="str">
            <v>1210.0</v>
          </cell>
          <cell r="E16" t="str">
            <v>Com Lbs/Yards Serviced</v>
          </cell>
        </row>
        <row r="17">
          <cell r="D17" t="str">
            <v>1220.0</v>
          </cell>
          <cell r="E17" t="str">
            <v>Com Yards Serviced/Hour</v>
          </cell>
        </row>
        <row r="18">
          <cell r="D18" t="str">
            <v>1221.0</v>
          </cell>
          <cell r="E18" t="str">
            <v>Com Yards Serviced/Day</v>
          </cell>
        </row>
        <row r="19">
          <cell r="D19" t="str">
            <v>1222.0</v>
          </cell>
          <cell r="E19" t="str">
            <v>Com Routes/Day</v>
          </cell>
        </row>
        <row r="20">
          <cell r="D20" t="str">
            <v>1225.0</v>
          </cell>
          <cell r="E20" t="str">
            <v>Com Yards Serv/Route/Day</v>
          </cell>
        </row>
        <row r="21">
          <cell r="D21" t="str">
            <v>1240.0</v>
          </cell>
          <cell r="E21" t="str">
            <v>Com Truck Utilization</v>
          </cell>
        </row>
        <row r="22">
          <cell r="D22" t="str">
            <v>1250.0</v>
          </cell>
          <cell r="E22" t="str">
            <v>Com Maint. Cost/Route</v>
          </cell>
        </row>
        <row r="23">
          <cell r="D23" t="str">
            <v>1300.0</v>
          </cell>
          <cell r="E23" t="str">
            <v>Resi Revenue/Route</v>
          </cell>
        </row>
        <row r="24">
          <cell r="D24" t="str">
            <v>1301.0</v>
          </cell>
          <cell r="E24" t="str">
            <v>Resi Revenue/Cust Billed</v>
          </cell>
        </row>
        <row r="25">
          <cell r="D25" t="str">
            <v>1305.0</v>
          </cell>
          <cell r="E25" t="str">
            <v>Resi Recyc. Revenue/Ton</v>
          </cell>
        </row>
        <row r="26">
          <cell r="D26" t="str">
            <v>1310.0</v>
          </cell>
          <cell r="E26" t="str">
            <v>Resi Lbs/Cust Serviced</v>
          </cell>
        </row>
        <row r="27">
          <cell r="D27" t="str">
            <v>1320.0</v>
          </cell>
          <cell r="E27" t="str">
            <v>Resi Cust Serviced/Hour</v>
          </cell>
        </row>
        <row r="28">
          <cell r="D28" t="str">
            <v>1321.0</v>
          </cell>
          <cell r="E28" t="str">
            <v>Resi Cust Serviced/Day</v>
          </cell>
        </row>
        <row r="29">
          <cell r="D29" t="str">
            <v>1322.0</v>
          </cell>
          <cell r="E29" t="str">
            <v>Resi Routes/Day</v>
          </cell>
        </row>
        <row r="30">
          <cell r="D30" t="str">
            <v>1325.0</v>
          </cell>
          <cell r="E30" t="str">
            <v>Resi Cust Serv/Route/Day</v>
          </cell>
        </row>
        <row r="31">
          <cell r="D31" t="str">
            <v>1340.0</v>
          </cell>
          <cell r="E31" t="str">
            <v>Resi Truck Utilization</v>
          </cell>
        </row>
        <row r="32">
          <cell r="D32" t="str">
            <v>1350.0</v>
          </cell>
          <cell r="E32" t="str">
            <v>Resi Maint. Cost/Route</v>
          </cell>
        </row>
        <row r="33">
          <cell r="D33" t="str">
            <v>6001.0</v>
          </cell>
          <cell r="E33" t="str">
            <v>LF Revenue/Ton</v>
          </cell>
        </row>
        <row r="34">
          <cell r="D34" t="str">
            <v>6002.0</v>
          </cell>
          <cell r="E34" t="str">
            <v>LF Revenue/External Ton</v>
          </cell>
        </row>
        <row r="35">
          <cell r="D35" t="str">
            <v>6003.0</v>
          </cell>
          <cell r="E35" t="str">
            <v>LF Revenue/Internal Ton</v>
          </cell>
        </row>
        <row r="36">
          <cell r="D36" t="str">
            <v>6005.0</v>
          </cell>
          <cell r="E36" t="str">
            <v>LF Recyc. Revenue/ton</v>
          </cell>
        </row>
        <row r="37">
          <cell r="D37" t="str">
            <v>6050.0</v>
          </cell>
          <cell r="E37" t="str">
            <v>LF UOC Rate-Closr/PostCl</v>
          </cell>
        </row>
        <row r="38">
          <cell r="D38" t="str">
            <v>6052.0</v>
          </cell>
          <cell r="E38" t="str">
            <v>LF UOC Rate-Depletion</v>
          </cell>
        </row>
        <row r="39">
          <cell r="D39" t="str">
            <v>6054.0</v>
          </cell>
          <cell r="E39" t="str">
            <v>LF UOC Rate-Amortization</v>
          </cell>
        </row>
        <row r="40">
          <cell r="D40" t="str">
            <v>6201.0</v>
          </cell>
          <cell r="E40" t="str">
            <v>TS Revenue/Ton</v>
          </cell>
        </row>
        <row r="41">
          <cell r="D41" t="str">
            <v>6202.0</v>
          </cell>
          <cell r="E41" t="str">
            <v>TS Revenue/External Ton</v>
          </cell>
        </row>
        <row r="42">
          <cell r="D42" t="str">
            <v>6203.0</v>
          </cell>
          <cell r="E42" t="str">
            <v>TS Revenue/Internal Ton</v>
          </cell>
        </row>
        <row r="43">
          <cell r="D43" t="str">
            <v>6205.0</v>
          </cell>
          <cell r="E43" t="str">
            <v>TS Recyc. Revenue/Ton</v>
          </cell>
        </row>
        <row r="44">
          <cell r="D44" t="str">
            <v>6401.0</v>
          </cell>
          <cell r="E44" t="str">
            <v>Recyclables Revenue/Ton</v>
          </cell>
        </row>
        <row r="45">
          <cell r="D45" t="str">
            <v>1103.0</v>
          </cell>
          <cell r="E45" t="str">
            <v>Ind Rev/Haul Perm</v>
          </cell>
        </row>
        <row r="46">
          <cell r="D46" t="str">
            <v>1104.0</v>
          </cell>
          <cell r="E46" t="str">
            <v>Ind Rev/Haul Temp</v>
          </cell>
        </row>
        <row r="47">
          <cell r="D47" t="str">
            <v>301900.0</v>
          </cell>
          <cell r="E47" t="str">
            <v>COth Default O/S</v>
          </cell>
        </row>
        <row r="48">
          <cell r="D48" t="str">
            <v>301920.0</v>
          </cell>
          <cell r="E48" t="str">
            <v>COth Recyc Default O/S</v>
          </cell>
        </row>
        <row r="49">
          <cell r="D49" t="str">
            <v>301950.0</v>
          </cell>
          <cell r="E49" t="str">
            <v>COth Subcntrct O/S</v>
          </cell>
        </row>
        <row r="50">
          <cell r="D50" t="str">
            <v>301955.0</v>
          </cell>
          <cell r="E50" t="str">
            <v>COth Toilets O/S</v>
          </cell>
        </row>
        <row r="51">
          <cell r="D51" t="str">
            <v>301958.0</v>
          </cell>
          <cell r="E51" t="str">
            <v>COth Medical O/S</v>
          </cell>
        </row>
        <row r="52">
          <cell r="D52" t="str">
            <v>301960.0</v>
          </cell>
          <cell r="E52" t="str">
            <v>COth SOM- OCC O/S</v>
          </cell>
        </row>
        <row r="53">
          <cell r="D53" t="str">
            <v>301961.0</v>
          </cell>
          <cell r="E53" t="str">
            <v>COth SOM-ONP O/S</v>
          </cell>
        </row>
        <row r="54">
          <cell r="D54" t="str">
            <v>301968.0</v>
          </cell>
          <cell r="E54" t="str">
            <v>COth SOM-Othr O/S</v>
          </cell>
        </row>
        <row r="55">
          <cell r="D55" t="str">
            <v>301968.20</v>
          </cell>
          <cell r="E55" t="str">
            <v>COth SOM-Paper O/S</v>
          </cell>
        </row>
        <row r="56">
          <cell r="D56" t="str">
            <v>301968.21</v>
          </cell>
          <cell r="E56" t="str">
            <v>COth SOM-Plastic O/S</v>
          </cell>
        </row>
        <row r="57">
          <cell r="D57" t="str">
            <v>301968.22</v>
          </cell>
          <cell r="E57" t="str">
            <v>COth SOM-Aluminum O/S</v>
          </cell>
        </row>
        <row r="58">
          <cell r="D58" t="str">
            <v>301968.23</v>
          </cell>
          <cell r="E58" t="str">
            <v>COth SOM-Tin O/S</v>
          </cell>
        </row>
        <row r="59">
          <cell r="D59" t="str">
            <v>301968.24</v>
          </cell>
          <cell r="E59" t="str">
            <v>COth SOM-Metal O/S</v>
          </cell>
        </row>
        <row r="60">
          <cell r="D60" t="str">
            <v>301968.25</v>
          </cell>
          <cell r="E60" t="str">
            <v>COth SOM-Glass O/S</v>
          </cell>
        </row>
        <row r="61">
          <cell r="D61" t="str">
            <v>301968.26</v>
          </cell>
          <cell r="E61" t="str">
            <v>COth SOM-Organics O/S</v>
          </cell>
        </row>
        <row r="62">
          <cell r="D62" t="str">
            <v>301968.27</v>
          </cell>
          <cell r="E62" t="str">
            <v>COth SOM-Other O/S</v>
          </cell>
        </row>
        <row r="63">
          <cell r="D63" t="str">
            <v>301969.0</v>
          </cell>
          <cell r="E63" t="str">
            <v>COth SOM-Legacy O/S</v>
          </cell>
        </row>
        <row r="64">
          <cell r="D64" t="str">
            <v>301990.0</v>
          </cell>
          <cell r="E64" t="str">
            <v>COth FF Pass Thrgh O/S</v>
          </cell>
        </row>
        <row r="65">
          <cell r="D65" t="str">
            <v>301995.0</v>
          </cell>
          <cell r="E65" t="str">
            <v>COth Env Fee O/S</v>
          </cell>
        </row>
        <row r="66">
          <cell r="D66" t="str">
            <v>301996.0</v>
          </cell>
          <cell r="E66" t="str">
            <v>COth Fuel Fee O/S</v>
          </cell>
        </row>
        <row r="67">
          <cell r="D67" t="str">
            <v>301997.0</v>
          </cell>
          <cell r="E67" t="str">
            <v>COth Resale-NwAssets O/S</v>
          </cell>
        </row>
        <row r="68">
          <cell r="D68" t="str">
            <v>301998.0</v>
          </cell>
          <cell r="E68" t="str">
            <v>COth Donated Services</v>
          </cell>
        </row>
        <row r="69">
          <cell r="D69" t="str">
            <v>301999.0</v>
          </cell>
          <cell r="E69" t="str">
            <v>COth Other O/S</v>
          </cell>
        </row>
        <row r="70">
          <cell r="D70" t="str">
            <v>311900.0</v>
          </cell>
          <cell r="E70" t="str">
            <v>COth Default I/C</v>
          </cell>
        </row>
        <row r="71">
          <cell r="D71" t="str">
            <v>311920.0</v>
          </cell>
          <cell r="E71" t="str">
            <v>COth Recyle Default I/C</v>
          </cell>
        </row>
        <row r="72">
          <cell r="D72" t="str">
            <v>311950.0</v>
          </cell>
          <cell r="E72" t="str">
            <v>COth Subcntrct I/C</v>
          </cell>
        </row>
        <row r="73">
          <cell r="D73" t="str">
            <v>311955.0</v>
          </cell>
          <cell r="E73" t="str">
            <v>COth Toilets I/C</v>
          </cell>
        </row>
        <row r="74">
          <cell r="D74" t="str">
            <v>311958.0</v>
          </cell>
          <cell r="E74" t="str">
            <v>COth Medical I/C</v>
          </cell>
        </row>
        <row r="75">
          <cell r="D75" t="str">
            <v>311960.0</v>
          </cell>
          <cell r="E75" t="str">
            <v>COth SOM-OCC  I/C</v>
          </cell>
        </row>
        <row r="76">
          <cell r="D76" t="str">
            <v>311961.0</v>
          </cell>
          <cell r="E76" t="str">
            <v>COth SOM-ONP I/C</v>
          </cell>
        </row>
        <row r="77">
          <cell r="D77" t="str">
            <v>311968.0</v>
          </cell>
          <cell r="E77" t="str">
            <v>COth SOM-Other I/C</v>
          </cell>
        </row>
        <row r="78">
          <cell r="D78" t="str">
            <v>311968.20</v>
          </cell>
          <cell r="E78" t="str">
            <v>COth SOM-Paper I/C</v>
          </cell>
        </row>
        <row r="79">
          <cell r="D79" t="str">
            <v>311968.21</v>
          </cell>
          <cell r="E79" t="str">
            <v>COth SOM-Plastic I/C</v>
          </cell>
        </row>
        <row r="80">
          <cell r="D80" t="str">
            <v>311968.22</v>
          </cell>
          <cell r="E80" t="str">
            <v>COth SOM-Aluminum I/C</v>
          </cell>
        </row>
        <row r="81">
          <cell r="D81" t="str">
            <v>311968.23</v>
          </cell>
          <cell r="E81" t="str">
            <v>COth SOM-Tin I/C</v>
          </cell>
        </row>
        <row r="82">
          <cell r="D82" t="str">
            <v>311968.24</v>
          </cell>
          <cell r="E82" t="str">
            <v>COth SOM-Metal I/C</v>
          </cell>
        </row>
        <row r="83">
          <cell r="D83" t="str">
            <v>311968.25</v>
          </cell>
          <cell r="E83" t="str">
            <v>COth SOM-Glass I/C</v>
          </cell>
        </row>
        <row r="84">
          <cell r="D84" t="str">
            <v>311968.26</v>
          </cell>
          <cell r="E84" t="str">
            <v>COth SOM-Organics I/C</v>
          </cell>
        </row>
        <row r="85">
          <cell r="D85" t="str">
            <v>311968.27</v>
          </cell>
          <cell r="E85" t="str">
            <v>COth SOM-Other  I/C</v>
          </cell>
        </row>
        <row r="86">
          <cell r="D86" t="str">
            <v>311969.0</v>
          </cell>
          <cell r="E86" t="str">
            <v>COth SOM-Legacy I/C</v>
          </cell>
        </row>
        <row r="87">
          <cell r="D87" t="str">
            <v>311998.0</v>
          </cell>
          <cell r="E87" t="str">
            <v>COth Other Rev Legacy I/C</v>
          </cell>
        </row>
        <row r="88">
          <cell r="D88" t="str">
            <v>311999.0</v>
          </cell>
          <cell r="E88" t="str">
            <v>COth Other Inter/C</v>
          </cell>
        </row>
        <row r="89">
          <cell r="D89" t="str">
            <v>321900.0</v>
          </cell>
          <cell r="E89" t="str">
            <v>COth Default I/D</v>
          </cell>
        </row>
        <row r="90">
          <cell r="D90" t="str">
            <v>321950.0</v>
          </cell>
          <cell r="E90" t="str">
            <v>COther Subcontract I/D</v>
          </cell>
        </row>
        <row r="91">
          <cell r="D91" t="str">
            <v>321960.0</v>
          </cell>
          <cell r="E91" t="str">
            <v>COth SOM-OCC I/D</v>
          </cell>
        </row>
        <row r="92">
          <cell r="D92" t="str">
            <v>321961.0</v>
          </cell>
          <cell r="E92" t="str">
            <v>COth SOM-ONP I/D</v>
          </cell>
        </row>
        <row r="93">
          <cell r="D93" t="str">
            <v>321968.0</v>
          </cell>
          <cell r="E93" t="str">
            <v>COth SOM-Other I/D</v>
          </cell>
        </row>
        <row r="94">
          <cell r="D94" t="str">
            <v>321968.20</v>
          </cell>
          <cell r="E94" t="str">
            <v>COth SOM-Paper I/D</v>
          </cell>
        </row>
        <row r="95">
          <cell r="D95" t="str">
            <v>321968.21</v>
          </cell>
          <cell r="E95" t="str">
            <v>COth SOM-Plastic I/D</v>
          </cell>
        </row>
        <row r="96">
          <cell r="D96" t="str">
            <v>321968.22</v>
          </cell>
          <cell r="E96" t="str">
            <v>COth SOM-Aluminum I/D</v>
          </cell>
        </row>
        <row r="97">
          <cell r="D97" t="str">
            <v>321968.23</v>
          </cell>
          <cell r="E97" t="str">
            <v>COth SOM-Tin I/D</v>
          </cell>
        </row>
        <row r="98">
          <cell r="D98" t="str">
            <v>321968.24</v>
          </cell>
          <cell r="E98" t="str">
            <v>COth SOM-Metal I/D</v>
          </cell>
        </row>
        <row r="99">
          <cell r="D99" t="str">
            <v>321968.25</v>
          </cell>
          <cell r="E99" t="str">
            <v>COth SOM-Glass I/D</v>
          </cell>
        </row>
        <row r="100">
          <cell r="D100" t="str">
            <v>321968.26</v>
          </cell>
          <cell r="E100" t="str">
            <v>Coll SOM-Organics I/D</v>
          </cell>
        </row>
        <row r="101">
          <cell r="D101" t="str">
            <v>321968.27</v>
          </cell>
          <cell r="E101" t="str">
            <v>Coll SOM-Other I/D</v>
          </cell>
        </row>
        <row r="102">
          <cell r="D102" t="str">
            <v>321999.0</v>
          </cell>
          <cell r="E102" t="str">
            <v>COth Other Rev I/D</v>
          </cell>
        </row>
        <row r="103">
          <cell r="D103" t="str">
            <v>81400.0</v>
          </cell>
          <cell r="E103" t="str">
            <v>Coll Other Drivers</v>
          </cell>
        </row>
        <row r="104">
          <cell r="D104" t="str">
            <v>81401.0</v>
          </cell>
          <cell r="E104" t="str">
            <v>Coll Other Helpers</v>
          </cell>
        </row>
        <row r="105">
          <cell r="D105" t="str">
            <v>401990.0</v>
          </cell>
          <cell r="E105" t="str">
            <v>COth FF Non Pass Thrgh O/S</v>
          </cell>
        </row>
        <row r="106">
          <cell r="D106" t="str">
            <v>401997.0</v>
          </cell>
          <cell r="E106" t="str">
            <v>COth COGS Rsle NewAssts O/S</v>
          </cell>
        </row>
        <row r="107">
          <cell r="D107" t="str">
            <v>401999.0</v>
          </cell>
          <cell r="E107" t="str">
            <v>COth COGS Other O/S</v>
          </cell>
        </row>
        <row r="108">
          <cell r="D108" t="str">
            <v>411999.0</v>
          </cell>
          <cell r="E108" t="str">
            <v>COth COGS Other I/C</v>
          </cell>
        </row>
        <row r="109">
          <cell r="D109" t="str">
            <v>421999.0</v>
          </cell>
          <cell r="E109" t="str">
            <v>Coll Oth COGS Other Intra/D</v>
          </cell>
        </row>
        <row r="110">
          <cell r="D110" t="str">
            <v>401900.0</v>
          </cell>
          <cell r="E110" t="str">
            <v>COth Disposal O/S</v>
          </cell>
        </row>
        <row r="111">
          <cell r="D111" t="str">
            <v>401955.0</v>
          </cell>
          <cell r="E111" t="str">
            <v>COth Disposal Toilets O/S</v>
          </cell>
        </row>
        <row r="112">
          <cell r="D112" t="str">
            <v>401958.0</v>
          </cell>
          <cell r="E112" t="str">
            <v>COth Disposal Med Waste O/S</v>
          </cell>
        </row>
        <row r="113">
          <cell r="D113" t="str">
            <v>411900.0</v>
          </cell>
          <cell r="E113" t="str">
            <v>COth Disposal-Default I/C</v>
          </cell>
        </row>
        <row r="114">
          <cell r="D114" t="str">
            <v>411955.0</v>
          </cell>
          <cell r="E114" t="str">
            <v>COth Disposal-Toilets I/C</v>
          </cell>
        </row>
        <row r="115">
          <cell r="D115" t="str">
            <v>411958.0</v>
          </cell>
          <cell r="E115" t="str">
            <v>COth Disposal-Med Waste I/C</v>
          </cell>
        </row>
        <row r="116">
          <cell r="D116" t="str">
            <v>421900.0</v>
          </cell>
          <cell r="E116" t="str">
            <v>Coll Oth Disp Intra/D Default</v>
          </cell>
        </row>
        <row r="117">
          <cell r="D117" t="str">
            <v>421955.0</v>
          </cell>
          <cell r="E117" t="str">
            <v>Coll Oth Disp Intra/D Toilets</v>
          </cell>
        </row>
        <row r="118">
          <cell r="D118" t="str">
            <v>421958.0</v>
          </cell>
          <cell r="E118" t="str">
            <v>Coll Oth Disp Intra/D Med Wste</v>
          </cell>
        </row>
        <row r="119">
          <cell r="D119" t="str">
            <v>401960.0</v>
          </cell>
          <cell r="E119" t="str">
            <v>COth COGS Rec-OCC O/S</v>
          </cell>
        </row>
        <row r="120">
          <cell r="D120" t="str">
            <v>411960.0</v>
          </cell>
          <cell r="E120" t="str">
            <v>COth COGS Rec-OCC I/C</v>
          </cell>
        </row>
        <row r="121">
          <cell r="D121" t="str">
            <v>421960.0</v>
          </cell>
          <cell r="E121" t="str">
            <v>Coll Oth COGS Rec-OCC Intra/D</v>
          </cell>
        </row>
        <row r="122">
          <cell r="D122" t="str">
            <v>401961.0</v>
          </cell>
          <cell r="E122" t="str">
            <v>COth COGS Rec-ONP O/S</v>
          </cell>
        </row>
        <row r="123">
          <cell r="D123" t="str">
            <v>411961.0</v>
          </cell>
          <cell r="E123" t="str">
            <v>COth COGS Rec-ONP I/C</v>
          </cell>
        </row>
        <row r="124">
          <cell r="D124" t="str">
            <v>421961.0</v>
          </cell>
          <cell r="E124" t="str">
            <v>Coll Oth COGS Rec-ONP Intra/D</v>
          </cell>
        </row>
        <row r="125">
          <cell r="D125" t="str">
            <v>401968.0</v>
          </cell>
          <cell r="E125" t="str">
            <v>COth COGS Rec-Other O/S</v>
          </cell>
        </row>
        <row r="126">
          <cell r="D126" t="str">
            <v>401968.20</v>
          </cell>
          <cell r="E126" t="str">
            <v>COth COGS Rec Paper O/S</v>
          </cell>
        </row>
        <row r="127">
          <cell r="D127" t="str">
            <v>401968.21</v>
          </cell>
          <cell r="E127" t="str">
            <v>COth COGS Rec Plastic O/S</v>
          </cell>
        </row>
        <row r="128">
          <cell r="D128" t="str">
            <v>401968.22</v>
          </cell>
          <cell r="E128" t="str">
            <v>COth COGS Rec Aluminum O/S</v>
          </cell>
        </row>
        <row r="129">
          <cell r="D129" t="str">
            <v>401968.23</v>
          </cell>
          <cell r="E129" t="str">
            <v>COth COGS Rec Tin O/S</v>
          </cell>
        </row>
        <row r="130">
          <cell r="D130" t="str">
            <v>401968.24</v>
          </cell>
          <cell r="E130" t="str">
            <v>COth COGS Rec Metal O/S</v>
          </cell>
        </row>
        <row r="131">
          <cell r="D131" t="str">
            <v>401968.25</v>
          </cell>
          <cell r="E131" t="str">
            <v>COth COGS Rec Glass O/S</v>
          </cell>
        </row>
        <row r="132">
          <cell r="D132" t="str">
            <v>401968.26</v>
          </cell>
          <cell r="E132" t="str">
            <v>COth CoGS Rec Organics O/S</v>
          </cell>
        </row>
        <row r="133">
          <cell r="D133" t="str">
            <v>401968.27</v>
          </cell>
          <cell r="E133" t="str">
            <v>COth COGS Rec Other O/S</v>
          </cell>
        </row>
        <row r="134">
          <cell r="D134" t="str">
            <v>401968.29</v>
          </cell>
          <cell r="E134" t="str">
            <v>COth COGS - Inactive</v>
          </cell>
        </row>
        <row r="135">
          <cell r="D135" t="str">
            <v>401969.0</v>
          </cell>
          <cell r="E135" t="str">
            <v>COth COGS-Legacy Rec O/S</v>
          </cell>
        </row>
        <row r="136">
          <cell r="D136" t="str">
            <v>411968.0</v>
          </cell>
          <cell r="E136" t="str">
            <v>COth COGS Rec-Other I/C</v>
          </cell>
        </row>
        <row r="137">
          <cell r="D137" t="str">
            <v>411968.20</v>
          </cell>
          <cell r="E137" t="str">
            <v>COth COGS Rec Paper I/C</v>
          </cell>
        </row>
        <row r="138">
          <cell r="D138" t="str">
            <v>411968.21</v>
          </cell>
          <cell r="E138" t="str">
            <v>COth COGS Rec Plastic I/C</v>
          </cell>
        </row>
        <row r="139">
          <cell r="D139" t="str">
            <v>411968.22</v>
          </cell>
          <cell r="E139" t="str">
            <v>COth COGS Rec Alum I/C</v>
          </cell>
        </row>
        <row r="140">
          <cell r="D140" t="str">
            <v>411968.23</v>
          </cell>
          <cell r="E140" t="str">
            <v>COth COGS Rec Tin I/C</v>
          </cell>
        </row>
        <row r="141">
          <cell r="D141" t="str">
            <v>411968.24</v>
          </cell>
          <cell r="E141" t="str">
            <v>COth COGS Rec Metal I/C</v>
          </cell>
        </row>
        <row r="142">
          <cell r="D142" t="str">
            <v>411968.25</v>
          </cell>
          <cell r="E142" t="str">
            <v>COth COGS Rec Glass I/C</v>
          </cell>
        </row>
        <row r="143">
          <cell r="D143" t="str">
            <v>411968.26</v>
          </cell>
          <cell r="E143" t="str">
            <v>COth COGS Rec Organics I/C</v>
          </cell>
        </row>
        <row r="144">
          <cell r="D144" t="str">
            <v>411968.27</v>
          </cell>
          <cell r="E144" t="str">
            <v>COth COGS Rec Other I/C</v>
          </cell>
        </row>
        <row r="145">
          <cell r="D145" t="str">
            <v>411969.0</v>
          </cell>
          <cell r="E145" t="str">
            <v>COth COGS Rec-Legacy I/C</v>
          </cell>
        </row>
        <row r="146">
          <cell r="D146" t="str">
            <v>421968.0</v>
          </cell>
          <cell r="E146" t="str">
            <v>Coll Oth COGS Rec-Oth Intra/D</v>
          </cell>
        </row>
        <row r="147">
          <cell r="D147" t="str">
            <v>421968.20</v>
          </cell>
          <cell r="E147" t="str">
            <v>Coll Oth CGS Rec Intra/D Paper</v>
          </cell>
        </row>
        <row r="148">
          <cell r="D148" t="str">
            <v>421968.21</v>
          </cell>
          <cell r="E148" t="str">
            <v>Coll Oth CGS Rec Intra/D Plstc</v>
          </cell>
        </row>
        <row r="149">
          <cell r="D149" t="str">
            <v>421968.22</v>
          </cell>
          <cell r="E149" t="str">
            <v>Coll Oth CGS Rec Intra/D Alum</v>
          </cell>
        </row>
        <row r="150">
          <cell r="D150" t="str">
            <v>421968.23</v>
          </cell>
          <cell r="E150" t="str">
            <v>Coll Oth CGS Rec Intra/D Tin</v>
          </cell>
        </row>
        <row r="151">
          <cell r="D151" t="str">
            <v>421968.24</v>
          </cell>
          <cell r="E151" t="str">
            <v>Coll Oth CGS Rec Intra/D Metl</v>
          </cell>
        </row>
        <row r="152">
          <cell r="D152" t="str">
            <v>421968.25</v>
          </cell>
          <cell r="E152" t="str">
            <v>Coll Oth CGS Rec Intra/D Glas</v>
          </cell>
        </row>
        <row r="153">
          <cell r="D153" t="str">
            <v>421968.26</v>
          </cell>
          <cell r="E153" t="str">
            <v>Coll Oth CGS Rec Intra/D Orgnc</v>
          </cell>
        </row>
        <row r="154">
          <cell r="D154" t="str">
            <v>421968.27</v>
          </cell>
          <cell r="E154" t="str">
            <v>Coll Oth CGS Rec Intra/D Othr</v>
          </cell>
        </row>
        <row r="155">
          <cell r="D155" t="str">
            <v>401992.0</v>
          </cell>
          <cell r="E155" t="str">
            <v>COth Subcontract Haul O/S</v>
          </cell>
        </row>
        <row r="156">
          <cell r="D156" t="str">
            <v>411992.0</v>
          </cell>
          <cell r="E156" t="str">
            <v>COth Subcontract Haul I/C</v>
          </cell>
        </row>
        <row r="157">
          <cell r="D157" t="str">
            <v>421992.0</v>
          </cell>
          <cell r="E157" t="str">
            <v>Coll Othr Subcontract Haul I/D</v>
          </cell>
        </row>
        <row r="158">
          <cell r="D158" t="str">
            <v>19200.0</v>
          </cell>
          <cell r="E158" t="str">
            <v>COth-Disposal Tns O/S</v>
          </cell>
        </row>
        <row r="159">
          <cell r="D159" t="str">
            <v>19201.0</v>
          </cell>
          <cell r="E159" t="str">
            <v>COth-Disposal Tns I/C</v>
          </cell>
        </row>
        <row r="160">
          <cell r="D160" t="str">
            <v>19350.0</v>
          </cell>
          <cell r="E160" t="str">
            <v>COth-OCC Tns O/S</v>
          </cell>
        </row>
        <row r="161">
          <cell r="D161" t="str">
            <v>19351.0</v>
          </cell>
          <cell r="E161" t="str">
            <v>COth-OCC Tns I/C</v>
          </cell>
        </row>
        <row r="162">
          <cell r="D162" t="str">
            <v>19352.0</v>
          </cell>
          <cell r="E162" t="str">
            <v>COth-ONP Tns O/S</v>
          </cell>
        </row>
        <row r="163">
          <cell r="D163" t="str">
            <v>19353.0</v>
          </cell>
          <cell r="E163" t="str">
            <v>COth-ONP Tns I/C</v>
          </cell>
        </row>
        <row r="164">
          <cell r="D164" t="str">
            <v>19398.0</v>
          </cell>
          <cell r="E164" t="str">
            <v>COth-Recyl Oth Tns O/S</v>
          </cell>
        </row>
        <row r="165">
          <cell r="D165" t="str">
            <v>19399.0</v>
          </cell>
          <cell r="E165" t="str">
            <v>COth-Recyl Oth Tns I/C</v>
          </cell>
        </row>
        <row r="166">
          <cell r="D166" t="str">
            <v>19500.0</v>
          </cell>
          <cell r="E166" t="str">
            <v>COth-Net Rate Increase</v>
          </cell>
        </row>
        <row r="167">
          <cell r="D167" t="str">
            <v>19501.0</v>
          </cell>
          <cell r="E167" t="str">
            <v>COth-Fuel Rate Increase</v>
          </cell>
        </row>
        <row r="168">
          <cell r="D168" t="str">
            <v>19502.0</v>
          </cell>
          <cell r="E168" t="str">
            <v>COth-Env Rate Increase</v>
          </cell>
        </row>
        <row r="169">
          <cell r="D169" t="str">
            <v>19530.0</v>
          </cell>
          <cell r="E169" t="str">
            <v>COth-New Business Rev</v>
          </cell>
        </row>
        <row r="170">
          <cell r="D170" t="str">
            <v>19535.0</v>
          </cell>
          <cell r="E170" t="str">
            <v>COth-New Business Units</v>
          </cell>
        </row>
        <row r="171">
          <cell r="D171" t="str">
            <v>19540.0</v>
          </cell>
          <cell r="E171" t="str">
            <v>COth-Lost Business Rev</v>
          </cell>
        </row>
        <row r="172">
          <cell r="D172" t="str">
            <v>19545.0</v>
          </cell>
          <cell r="E172" t="str">
            <v>COth-Lost Business Units</v>
          </cell>
        </row>
        <row r="173">
          <cell r="D173" t="str">
            <v>19547.0</v>
          </cell>
          <cell r="E173" t="str">
            <v>COth-Inc/(Dec) Exist Rev</v>
          </cell>
        </row>
        <row r="174">
          <cell r="D174" t="str">
            <v>19549.0</v>
          </cell>
          <cell r="E174" t="str">
            <v>COth-Inc/(Dec) Exist Units</v>
          </cell>
        </row>
        <row r="175">
          <cell r="D175" t="str">
            <v>19550.0</v>
          </cell>
          <cell r="E175" t="str">
            <v>COth-Franchise Busin Rev</v>
          </cell>
        </row>
        <row r="176">
          <cell r="D176" t="str">
            <v>19555.0</v>
          </cell>
          <cell r="E176" t="str">
            <v>COth-Franchise Busin Units</v>
          </cell>
        </row>
        <row r="177">
          <cell r="D177" t="str">
            <v>19560.0</v>
          </cell>
          <cell r="E177" t="str">
            <v>COth-New Temp Rev</v>
          </cell>
        </row>
        <row r="178">
          <cell r="D178" t="str">
            <v>19565.0</v>
          </cell>
          <cell r="E178" t="str">
            <v>COth-New Temp Units</v>
          </cell>
        </row>
        <row r="179">
          <cell r="D179" t="str">
            <v>19570.0</v>
          </cell>
          <cell r="E179" t="str">
            <v>COth-Season inc/(dec) Rev</v>
          </cell>
        </row>
        <row r="180">
          <cell r="D180" t="str">
            <v>19575.0</v>
          </cell>
          <cell r="E180" t="str">
            <v>COth-Season inc/(dec) Unit</v>
          </cell>
        </row>
        <row r="181">
          <cell r="D181" t="str">
            <v>19525.0</v>
          </cell>
          <cell r="E181" t="str">
            <v>Inactive1</v>
          </cell>
        </row>
        <row r="182">
          <cell r="D182" t="str">
            <v>19001.0</v>
          </cell>
          <cell r="E182" t="str">
            <v>COTH-Key Statistic</v>
          </cell>
        </row>
        <row r="183">
          <cell r="D183" t="str">
            <v>19003.0</v>
          </cell>
          <cell r="E183" t="str">
            <v>COTH-Driver Hours</v>
          </cell>
        </row>
        <row r="184">
          <cell r="D184" t="str">
            <v>19004.0</v>
          </cell>
          <cell r="E184" t="str">
            <v>COTH-Helper Hours</v>
          </cell>
        </row>
        <row r="185">
          <cell r="D185" t="str">
            <v>19012.0</v>
          </cell>
          <cell r="E185" t="str">
            <v>COTH-Engine Hours</v>
          </cell>
        </row>
        <row r="186">
          <cell r="D186" t="str">
            <v>19100.0</v>
          </cell>
          <cell r="E186" t="str">
            <v>COTH-Trucks/Roll-Off</v>
          </cell>
        </row>
        <row r="187">
          <cell r="D187" t="str">
            <v>19122.0</v>
          </cell>
          <cell r="E187" t="str">
            <v>COTH-Trucks/RPV Other</v>
          </cell>
        </row>
        <row r="188">
          <cell r="D188" t="str">
            <v>19125.0</v>
          </cell>
          <cell r="E188" t="str">
            <v>COTH-Tractors</v>
          </cell>
        </row>
        <row r="189">
          <cell r="D189" t="str">
            <v>19505.0</v>
          </cell>
          <cell r="E189" t="str">
            <v>COth-Budgeted Sales</v>
          </cell>
        </row>
        <row r="190">
          <cell r="D190" t="str">
            <v>19510.0</v>
          </cell>
          <cell r="E190" t="str">
            <v>COth-Prior Mth End Revenu</v>
          </cell>
        </row>
        <row r="191">
          <cell r="D191" t="str">
            <v>19515.0</v>
          </cell>
          <cell r="E191" t="str">
            <v>COth-Prior Mth Ending Unit</v>
          </cell>
        </row>
        <row r="192">
          <cell r="D192" t="str">
            <v>19520.0</v>
          </cell>
          <cell r="E192" t="str">
            <v>COth-Increm Rev/WrkDy</v>
          </cell>
        </row>
        <row r="193">
          <cell r="D193" t="str">
            <v>19980.0</v>
          </cell>
          <cell r="E193" t="str">
            <v>COth-PI Rest</v>
          </cell>
        </row>
        <row r="194">
          <cell r="D194" t="str">
            <v>19981.0</v>
          </cell>
          <cell r="E194" t="str">
            <v>COth-PI Open</v>
          </cell>
        </row>
        <row r="195">
          <cell r="D195" t="str">
            <v>19990.0</v>
          </cell>
          <cell r="E195" t="str">
            <v>Coth-Franch/Muni PI</v>
          </cell>
        </row>
        <row r="196">
          <cell r="D196" t="str">
            <v>19995.10</v>
          </cell>
          <cell r="E196" t="str">
            <v>COTH-Restrict</v>
          </cell>
        </row>
        <row r="197">
          <cell r="D197" t="str">
            <v>19995.40</v>
          </cell>
          <cell r="E197" t="str">
            <v>COTH-w/o Restrict</v>
          </cell>
        </row>
        <row r="198">
          <cell r="D198" t="str">
            <v>19995.90</v>
          </cell>
          <cell r="E198" t="str">
            <v>COTH-Franch/Muni</v>
          </cell>
        </row>
        <row r="199">
          <cell r="D199" t="str">
            <v>19996.10</v>
          </cell>
          <cell r="E199" t="str">
            <v>COTH-Rev Restrict</v>
          </cell>
        </row>
        <row r="200">
          <cell r="D200" t="str">
            <v>19996.40</v>
          </cell>
          <cell r="E200" t="str">
            <v>COTH-Rev w/o Restrict</v>
          </cell>
        </row>
        <row r="201">
          <cell r="D201" t="str">
            <v>19996.90</v>
          </cell>
          <cell r="E201" t="str">
            <v>COTH-Rev Franch/Muni</v>
          </cell>
        </row>
        <row r="202">
          <cell r="D202" t="str">
            <v>19000.0</v>
          </cell>
          <cell r="E202" t="str">
            <v>COTH-Workdays</v>
          </cell>
        </row>
        <row r="203">
          <cell r="D203" t="str">
            <v>81200.0</v>
          </cell>
          <cell r="E203" t="str">
            <v>Comm Drivers</v>
          </cell>
        </row>
        <row r="204">
          <cell r="D204" t="str">
            <v>81201.0</v>
          </cell>
          <cell r="E204" t="str">
            <v>Comm Helpers</v>
          </cell>
        </row>
        <row r="205">
          <cell r="D205" t="str">
            <v>12600.0</v>
          </cell>
          <cell r="E205" t="str">
            <v>R1 Com/Prm-Rate Inc</v>
          </cell>
        </row>
        <row r="206">
          <cell r="D206" t="str">
            <v>12601.0</v>
          </cell>
          <cell r="E206" t="str">
            <v>R1 Com/Prm-Rate Dec</v>
          </cell>
        </row>
        <row r="207">
          <cell r="D207" t="str">
            <v>12605.0</v>
          </cell>
          <cell r="E207" t="str">
            <v>R1 Com/Prm-Active Loc</v>
          </cell>
        </row>
        <row r="208">
          <cell r="D208" t="str">
            <v>12630.0</v>
          </cell>
          <cell r="E208" t="str">
            <v>R1 Com/Prm-New Bus Rev</v>
          </cell>
        </row>
        <row r="209">
          <cell r="D209" t="str">
            <v>12635.0</v>
          </cell>
          <cell r="E209" t="str">
            <v>R1 Com/Prm-New Bus Yds</v>
          </cell>
        </row>
        <row r="210">
          <cell r="D210" t="str">
            <v>12636.0</v>
          </cell>
          <cell r="E210" t="str">
            <v>R1 Com/Prm-New Bus-Loc</v>
          </cell>
        </row>
        <row r="211">
          <cell r="D211" t="str">
            <v>12640.0</v>
          </cell>
          <cell r="E211" t="str">
            <v>R1 Com/Prm-Lost Bus Rev</v>
          </cell>
        </row>
        <row r="212">
          <cell r="D212" t="str">
            <v>12645.0</v>
          </cell>
          <cell r="E212" t="str">
            <v>R1 Com/Prm-Lost Bus Yds</v>
          </cell>
        </row>
        <row r="213">
          <cell r="D213" t="str">
            <v>12646.0</v>
          </cell>
          <cell r="E213" t="str">
            <v>R1 Com/Prm-Lost Bus-Loc</v>
          </cell>
        </row>
        <row r="214">
          <cell r="D214" t="str">
            <v>12648.0</v>
          </cell>
          <cell r="E214" t="str">
            <v>R1 Com/Prm-Change Srv Rev</v>
          </cell>
        </row>
        <row r="215">
          <cell r="D215" t="str">
            <v>12650.0</v>
          </cell>
          <cell r="E215" t="str">
            <v>R1 Com/Prm-Franch Rev +/-</v>
          </cell>
        </row>
        <row r="216">
          <cell r="D216" t="str">
            <v>12655.0</v>
          </cell>
          <cell r="E216" t="str">
            <v>R1 Com/Prm-Franch Yds +/-</v>
          </cell>
        </row>
        <row r="217">
          <cell r="D217" t="str">
            <v>12660.0</v>
          </cell>
          <cell r="E217" t="str">
            <v>R1 Com/Temp-New Rev</v>
          </cell>
        </row>
        <row r="218">
          <cell r="D218" t="str">
            <v>12665.0</v>
          </cell>
          <cell r="E218" t="str">
            <v>R1 Com/Temp-New Yds</v>
          </cell>
        </row>
        <row r="219">
          <cell r="D219" t="str">
            <v>12200.0</v>
          </cell>
          <cell r="E219" t="str">
            <v>Com-Disposal Tns-O/S</v>
          </cell>
        </row>
        <row r="220">
          <cell r="D220" t="str">
            <v>12201.0</v>
          </cell>
          <cell r="E220" t="str">
            <v>Com-Disposal Tns-I/C</v>
          </cell>
        </row>
        <row r="221">
          <cell r="D221" t="str">
            <v>12299.0</v>
          </cell>
          <cell r="E221" t="str">
            <v>Com-Disposal Tns-Legacy</v>
          </cell>
        </row>
        <row r="222">
          <cell r="D222" t="str">
            <v>12350.0</v>
          </cell>
          <cell r="E222" t="str">
            <v>Com-OCC Tns O/S</v>
          </cell>
        </row>
        <row r="223">
          <cell r="D223" t="str">
            <v>12351.0</v>
          </cell>
          <cell r="E223" t="str">
            <v>Com-OCC Tns I/C</v>
          </cell>
        </row>
        <row r="224">
          <cell r="D224" t="str">
            <v>12352.0</v>
          </cell>
          <cell r="E224" t="str">
            <v>Com-ONP Tns O/S</v>
          </cell>
        </row>
        <row r="225">
          <cell r="D225" t="str">
            <v>12353.0</v>
          </cell>
          <cell r="E225" t="str">
            <v>Com-ONP Tns I/C</v>
          </cell>
        </row>
        <row r="226">
          <cell r="D226" t="str">
            <v>12390.0</v>
          </cell>
          <cell r="E226" t="str">
            <v>Com-Recy Tns Legacy O/S</v>
          </cell>
        </row>
        <row r="227">
          <cell r="D227" t="str">
            <v>12398.0</v>
          </cell>
          <cell r="E227" t="str">
            <v>Com-Recyl Oth Tns O/S</v>
          </cell>
        </row>
        <row r="228">
          <cell r="D228" t="str">
            <v>12399.0</v>
          </cell>
          <cell r="E228" t="str">
            <v>Com-Recyl Oth Tns I/C</v>
          </cell>
        </row>
        <row r="229">
          <cell r="D229" t="str">
            <v>12500.0</v>
          </cell>
          <cell r="E229" t="str">
            <v>Com-Net Rate Increase</v>
          </cell>
        </row>
        <row r="230">
          <cell r="D230" t="str">
            <v>12501.0</v>
          </cell>
          <cell r="E230" t="str">
            <v>Com-Fuel Rate Increase</v>
          </cell>
        </row>
        <row r="231">
          <cell r="D231" t="str">
            <v>12502.0</v>
          </cell>
          <cell r="E231" t="str">
            <v>Com-Env Rate Increase</v>
          </cell>
        </row>
        <row r="232">
          <cell r="D232" t="str">
            <v>12508.0</v>
          </cell>
          <cell r="E232" t="str">
            <v>Com-PY/E Def Loc</v>
          </cell>
        </row>
        <row r="233">
          <cell r="D233" t="str">
            <v>12530.0</v>
          </cell>
          <cell r="E233" t="str">
            <v>Com-New Bus Rev Perm OM</v>
          </cell>
        </row>
        <row r="234">
          <cell r="D234" t="str">
            <v>12532.0</v>
          </cell>
          <cell r="E234" t="str">
            <v>Com-New Bus Locs Perm OM</v>
          </cell>
        </row>
        <row r="235">
          <cell r="D235" t="str">
            <v>12535.0</v>
          </cell>
          <cell r="E235" t="str">
            <v>Com-New Bus Yds Perm OM</v>
          </cell>
        </row>
        <row r="236">
          <cell r="D236" t="str">
            <v>12540.0</v>
          </cell>
          <cell r="E236" t="str">
            <v>Com-Lost Bus Rev Perm OM</v>
          </cell>
        </row>
        <row r="237">
          <cell r="D237" t="str">
            <v>12542.0</v>
          </cell>
          <cell r="E237" t="str">
            <v>Com-Lost Bus Locs Perm OM</v>
          </cell>
        </row>
        <row r="238">
          <cell r="D238" t="str">
            <v>12545.0</v>
          </cell>
          <cell r="E238" t="str">
            <v>Com-Lost Bus Yds Perm OM</v>
          </cell>
        </row>
        <row r="239">
          <cell r="D239" t="str">
            <v>12546.0</v>
          </cell>
          <cell r="E239" t="str">
            <v>Com-Def Lost Locs Perm OM</v>
          </cell>
        </row>
        <row r="240">
          <cell r="D240" t="str">
            <v>12547.0</v>
          </cell>
          <cell r="E240" t="str">
            <v>Com-Inc/(Dec) Exist Rev Perm OS</v>
          </cell>
        </row>
        <row r="241">
          <cell r="D241" t="str">
            <v>12549.0</v>
          </cell>
          <cell r="E241" t="str">
            <v>Com-Inc/(Dec) Exist Yds Perm OM</v>
          </cell>
        </row>
        <row r="242">
          <cell r="D242" t="str">
            <v>12550.0</v>
          </cell>
          <cell r="E242" t="str">
            <v>Com-Inc/(Dec) Franch Rev</v>
          </cell>
        </row>
        <row r="243">
          <cell r="D243" t="str">
            <v>12555.0</v>
          </cell>
          <cell r="E243" t="str">
            <v>Com-Inc/(Dec) Franch Yds</v>
          </cell>
        </row>
        <row r="244">
          <cell r="D244" t="str">
            <v>12560.0</v>
          </cell>
          <cell r="E244" t="str">
            <v>Com-Inc/(Dec) Temp OM Rev</v>
          </cell>
        </row>
        <row r="245">
          <cell r="D245" t="str">
            <v>12565.0</v>
          </cell>
          <cell r="E245" t="str">
            <v>Com-Inc/(Dec) Temp OM Yards</v>
          </cell>
        </row>
        <row r="246">
          <cell r="D246" t="str">
            <v>12570.0</v>
          </cell>
          <cell r="E246" t="str">
            <v>Com-Inc/(Dec) Acq Rev</v>
          </cell>
        </row>
        <row r="247">
          <cell r="D247" t="str">
            <v>12575.0</v>
          </cell>
          <cell r="E247" t="str">
            <v>Com-Inc/(Dec) Acq Yards</v>
          </cell>
        </row>
        <row r="248">
          <cell r="D248" t="str">
            <v>12000.0</v>
          </cell>
          <cell r="E248" t="str">
            <v>Com-Workdays</v>
          </cell>
        </row>
        <row r="249">
          <cell r="D249" t="str">
            <v>12001.0</v>
          </cell>
          <cell r="E249" t="str">
            <v>Com-Yards Serviced</v>
          </cell>
        </row>
        <row r="250">
          <cell r="D250" t="str">
            <v>12002.0</v>
          </cell>
          <cell r="E250" t="str">
            <v>Com-Routes</v>
          </cell>
        </row>
        <row r="251">
          <cell r="D251" t="str">
            <v>12003.0</v>
          </cell>
          <cell r="E251" t="str">
            <v>Com-Driver Hours</v>
          </cell>
        </row>
        <row r="252">
          <cell r="D252" t="str">
            <v>12004.0</v>
          </cell>
          <cell r="E252" t="str">
            <v>Com-Helper Hours</v>
          </cell>
        </row>
        <row r="253">
          <cell r="D253" t="str">
            <v>12005.0</v>
          </cell>
          <cell r="E253" t="str">
            <v>Com-Locations</v>
          </cell>
        </row>
        <row r="254">
          <cell r="D254" t="str">
            <v>12006.0</v>
          </cell>
          <cell r="E254" t="str">
            <v>Com-Yards Billed</v>
          </cell>
        </row>
        <row r="255">
          <cell r="D255" t="str">
            <v>12012.0</v>
          </cell>
          <cell r="E255" t="str">
            <v>Com-Engine Hours</v>
          </cell>
        </row>
        <row r="256">
          <cell r="D256" t="str">
            <v>12100.0</v>
          </cell>
          <cell r="E256" t="str">
            <v>Com-Trucks/Rolloff</v>
          </cell>
        </row>
        <row r="257">
          <cell r="D257" t="str">
            <v>12105.0</v>
          </cell>
          <cell r="E257" t="str">
            <v>Com-Trucks/REL</v>
          </cell>
        </row>
        <row r="258">
          <cell r="D258" t="str">
            <v>12110.0</v>
          </cell>
          <cell r="E258" t="str">
            <v>Com-Trucks/FEL</v>
          </cell>
        </row>
        <row r="259">
          <cell r="D259" t="str">
            <v>12115.0</v>
          </cell>
          <cell r="E259" t="str">
            <v>Com-Trucks/ASL</v>
          </cell>
        </row>
        <row r="260">
          <cell r="D260" t="str">
            <v>12120.0</v>
          </cell>
          <cell r="E260" t="str">
            <v>Com-Trucks/Recycle</v>
          </cell>
        </row>
        <row r="261">
          <cell r="D261" t="str">
            <v>12122.0</v>
          </cell>
          <cell r="E261" t="str">
            <v>Com-Trucks/RPV Other</v>
          </cell>
        </row>
        <row r="262">
          <cell r="D262" t="str">
            <v>12130.0</v>
          </cell>
          <cell r="E262" t="str">
            <v>Com-Cont/Comp Count</v>
          </cell>
        </row>
        <row r="263">
          <cell r="D263" t="str">
            <v>12131.0</v>
          </cell>
          <cell r="E263" t="str">
            <v>Com-Toters</v>
          </cell>
        </row>
        <row r="264">
          <cell r="D264" t="str">
            <v>12132.0</v>
          </cell>
          <cell r="E264" t="str">
            <v>Com-Recycle Bins</v>
          </cell>
        </row>
        <row r="265">
          <cell r="D265" t="str">
            <v>12190.0</v>
          </cell>
          <cell r="E265" t="str">
            <v>Com-Trucks/Average Age</v>
          </cell>
        </row>
        <row r="266">
          <cell r="D266" t="str">
            <v>12505.0</v>
          </cell>
          <cell r="E266" t="str">
            <v>Com-Svc Rev</v>
          </cell>
        </row>
        <row r="267">
          <cell r="D267" t="str">
            <v>12510.0</v>
          </cell>
          <cell r="E267" t="str">
            <v>Com-Prior Mth Rev</v>
          </cell>
        </row>
        <row r="268">
          <cell r="D268" t="str">
            <v>12515.0</v>
          </cell>
          <cell r="E268" t="str">
            <v>Com-Prior Mth Yards</v>
          </cell>
        </row>
        <row r="269">
          <cell r="D269" t="str">
            <v>12525.0</v>
          </cell>
          <cell r="E269" t="str">
            <v>Com-Yards/Wkdys</v>
          </cell>
        </row>
        <row r="270">
          <cell r="D270" t="str">
            <v>12980.0</v>
          </cell>
          <cell r="E270" t="str">
            <v>Com-Perm PI-Rest</v>
          </cell>
        </row>
        <row r="271">
          <cell r="D271" t="str">
            <v>12981.0</v>
          </cell>
          <cell r="E271" t="str">
            <v>Com-Perm PI-Open</v>
          </cell>
        </row>
        <row r="272">
          <cell r="D272" t="str">
            <v>12985.0</v>
          </cell>
          <cell r="E272" t="str">
            <v>Com-Temp PI-Rest</v>
          </cell>
        </row>
        <row r="273">
          <cell r="D273" t="str">
            <v>12986.0</v>
          </cell>
          <cell r="E273" t="str">
            <v>Com-Temp PI-Open</v>
          </cell>
        </row>
        <row r="274">
          <cell r="D274" t="str">
            <v>12990.0</v>
          </cell>
          <cell r="E274" t="str">
            <v>Com-Franch/Muni Perm</v>
          </cell>
        </row>
        <row r="275">
          <cell r="D275" t="str">
            <v>12991.0</v>
          </cell>
          <cell r="E275" t="str">
            <v>Com-Franch/Muni Temp</v>
          </cell>
        </row>
        <row r="276">
          <cell r="D276" t="str">
            <v>12995.10</v>
          </cell>
          <cell r="E276" t="str">
            <v>Com-Perm Restrict</v>
          </cell>
        </row>
        <row r="277">
          <cell r="D277" t="str">
            <v>12995.40</v>
          </cell>
          <cell r="E277" t="str">
            <v>Com-Perm w/o Restrict</v>
          </cell>
        </row>
        <row r="278">
          <cell r="D278" t="str">
            <v>12995.70</v>
          </cell>
          <cell r="E278" t="str">
            <v>Com-Temp Restrict</v>
          </cell>
        </row>
        <row r="279">
          <cell r="D279" t="str">
            <v>12995.80</v>
          </cell>
          <cell r="E279" t="str">
            <v>Com-Temp w/o Restrict</v>
          </cell>
        </row>
        <row r="280">
          <cell r="D280" t="str">
            <v>12995.90</v>
          </cell>
          <cell r="E280" t="str">
            <v>Com-Perm Franch/Muni</v>
          </cell>
        </row>
        <row r="281">
          <cell r="D281" t="str">
            <v>12995.100</v>
          </cell>
          <cell r="E281" t="str">
            <v>Com-Temp Franch/Muni</v>
          </cell>
        </row>
        <row r="282">
          <cell r="D282" t="str">
            <v>12996.10</v>
          </cell>
          <cell r="E282" t="str">
            <v>Com-Perm Rev Restrict</v>
          </cell>
        </row>
        <row r="283">
          <cell r="D283" t="str">
            <v>12996.40</v>
          </cell>
          <cell r="E283" t="str">
            <v>Com-Perm Rev w/o Restrict</v>
          </cell>
        </row>
        <row r="284">
          <cell r="D284" t="str">
            <v>12996.70</v>
          </cell>
          <cell r="E284" t="str">
            <v>Com-Temp Rev Restrict</v>
          </cell>
        </row>
        <row r="285">
          <cell r="D285" t="str">
            <v>12996.80</v>
          </cell>
          <cell r="E285" t="str">
            <v>Com-Temp Rev w/o Restrict</v>
          </cell>
        </row>
        <row r="286">
          <cell r="D286" t="str">
            <v>12996.90</v>
          </cell>
          <cell r="E286" t="str">
            <v>Com-Perm Franch/Muni Rev</v>
          </cell>
        </row>
        <row r="287">
          <cell r="D287" t="str">
            <v>12996.100</v>
          </cell>
          <cell r="E287" t="str">
            <v>Com-Temp Franch/Muni Rev</v>
          </cell>
        </row>
        <row r="288">
          <cell r="D288" t="str">
            <v>12116.0</v>
          </cell>
          <cell r="E288" t="str">
            <v>Com-Trucks/MSL</v>
          </cell>
        </row>
        <row r="289">
          <cell r="D289" t="str">
            <v>12007.0</v>
          </cell>
          <cell r="E289" t="str">
            <v>Com-Perm OM Locations</v>
          </cell>
        </row>
        <row r="290">
          <cell r="D290" t="str">
            <v>12505.10</v>
          </cell>
          <cell r="E290" t="str">
            <v>Com-Svc Rev OM</v>
          </cell>
        </row>
        <row r="291">
          <cell r="D291" t="str">
            <v>12505.12</v>
          </cell>
          <cell r="E291" t="str">
            <v>Com-Svc Rev Franch</v>
          </cell>
        </row>
        <row r="292">
          <cell r="D292" t="str">
            <v>12510.10</v>
          </cell>
          <cell r="E292" t="str">
            <v>Com-Prior Mth OM Rev</v>
          </cell>
        </row>
        <row r="293">
          <cell r="D293" t="str">
            <v>12510.12</v>
          </cell>
          <cell r="E293" t="str">
            <v>Com-Prior Mth Franch Rev</v>
          </cell>
        </row>
        <row r="294">
          <cell r="D294" t="str">
            <v>12515.10</v>
          </cell>
          <cell r="E294" t="str">
            <v>Com-Prior Mth OM Yards</v>
          </cell>
        </row>
        <row r="295">
          <cell r="D295" t="str">
            <v>12515.12</v>
          </cell>
          <cell r="E295" t="str">
            <v>Com-Prior Mth Franch Yards</v>
          </cell>
        </row>
        <row r="296">
          <cell r="D296" t="str">
            <v>12520.0</v>
          </cell>
          <cell r="E296" t="str">
            <v>Com-Rev/Wkdys</v>
          </cell>
        </row>
        <row r="297">
          <cell r="D297" t="str">
            <v>12520.10</v>
          </cell>
          <cell r="E297" t="str">
            <v>Com-Rev/Wkdys OM</v>
          </cell>
        </row>
        <row r="298">
          <cell r="D298" t="str">
            <v>12520.12</v>
          </cell>
          <cell r="E298" t="str">
            <v>Com-Rev/Wkdys Franch</v>
          </cell>
        </row>
        <row r="299">
          <cell r="D299" t="str">
            <v>12525.10</v>
          </cell>
          <cell r="E299" t="str">
            <v>Com-Yards/Wkdys OM</v>
          </cell>
        </row>
        <row r="300">
          <cell r="D300" t="str">
            <v>12525.12</v>
          </cell>
          <cell r="E300" t="str">
            <v>Com-Yards/Wkdys Franch</v>
          </cell>
        </row>
        <row r="301">
          <cell r="D301" t="str">
            <v>12570.10</v>
          </cell>
          <cell r="E301" t="str">
            <v>Com-Inc/(Dec) Acq Rev OM</v>
          </cell>
        </row>
        <row r="302">
          <cell r="D302" t="str">
            <v>12570.12</v>
          </cell>
          <cell r="E302" t="str">
            <v>Com-Inc/(Dec) Acq Rev Franch</v>
          </cell>
        </row>
        <row r="303">
          <cell r="D303" t="str">
            <v>12575.10</v>
          </cell>
          <cell r="E303" t="str">
            <v>Com-Inc/(Dec) Acq Yards OM</v>
          </cell>
        </row>
        <row r="304">
          <cell r="D304" t="str">
            <v>12575.12</v>
          </cell>
          <cell r="E304" t="str">
            <v>Com-Inc/(Dec) Acq Yards Franch</v>
          </cell>
        </row>
        <row r="305">
          <cell r="D305" t="str">
            <v>12507.10</v>
          </cell>
          <cell r="E305" t="str">
            <v>Com-Bud Yards OM</v>
          </cell>
        </row>
        <row r="306">
          <cell r="D306" t="str">
            <v>12507.12</v>
          </cell>
          <cell r="E306" t="str">
            <v>Com-Bud Yards Franch</v>
          </cell>
        </row>
        <row r="307">
          <cell r="D307" t="str">
            <v>301200.0</v>
          </cell>
          <cell r="E307" t="str">
            <v>Comm Default O/S</v>
          </cell>
        </row>
        <row r="308">
          <cell r="D308" t="str">
            <v>301210.0</v>
          </cell>
          <cell r="E308" t="str">
            <v>Comm Perm O/S</v>
          </cell>
        </row>
        <row r="309">
          <cell r="D309" t="str">
            <v>301210.10</v>
          </cell>
          <cell r="E309" t="str">
            <v>Comm Perm O/S Stand Charge</v>
          </cell>
        </row>
        <row r="310">
          <cell r="D310" t="str">
            <v>301210.11</v>
          </cell>
          <cell r="E310" t="str">
            <v>Comm Perm O/S Haul Charge</v>
          </cell>
        </row>
        <row r="311">
          <cell r="D311" t="str">
            <v>301210.12</v>
          </cell>
          <cell r="E311" t="str">
            <v>Comm Perm O/S Adjust</v>
          </cell>
        </row>
        <row r="312">
          <cell r="D312" t="str">
            <v>301210.13</v>
          </cell>
          <cell r="E312" t="str">
            <v>Comm Perm O/S Inactive</v>
          </cell>
        </row>
        <row r="313">
          <cell r="D313" t="str">
            <v>301215.0</v>
          </cell>
          <cell r="E313" t="str">
            <v>Comm Temp O/S</v>
          </cell>
        </row>
        <row r="314">
          <cell r="D314" t="str">
            <v>301215.10</v>
          </cell>
          <cell r="E314" t="str">
            <v>Comm Temp O/S Stand Charge</v>
          </cell>
        </row>
        <row r="315">
          <cell r="D315" t="str">
            <v>301215.11</v>
          </cell>
          <cell r="E315" t="str">
            <v>Comm Temp O/S Haul Charge</v>
          </cell>
        </row>
        <row r="316">
          <cell r="D316" t="str">
            <v>301215.12</v>
          </cell>
          <cell r="E316" t="str">
            <v>Comm Temp O/S Adjust</v>
          </cell>
        </row>
        <row r="317">
          <cell r="D317" t="str">
            <v>301215.13</v>
          </cell>
          <cell r="E317" t="str">
            <v>Comm Temp O/S Inactive</v>
          </cell>
        </row>
        <row r="318">
          <cell r="D318" t="str">
            <v>301220.0</v>
          </cell>
          <cell r="E318" t="str">
            <v>Comm Recy Default O/S</v>
          </cell>
        </row>
        <row r="319">
          <cell r="D319" t="str">
            <v>301225.0</v>
          </cell>
          <cell r="E319" t="str">
            <v>Comm Recy Perm O/S</v>
          </cell>
        </row>
        <row r="320">
          <cell r="D320" t="str">
            <v>301225.10</v>
          </cell>
          <cell r="E320" t="str">
            <v>Comm Recy O/S Stand Chge</v>
          </cell>
        </row>
        <row r="321">
          <cell r="D321" t="str">
            <v>301225.11</v>
          </cell>
          <cell r="E321" t="str">
            <v>Comm Recy O/S Haul Chge</v>
          </cell>
        </row>
        <row r="322">
          <cell r="D322" t="str">
            <v>301225.12</v>
          </cell>
          <cell r="E322" t="str">
            <v>Comm Recy O/S Adjust</v>
          </cell>
        </row>
        <row r="323">
          <cell r="D323" t="str">
            <v>301225.13</v>
          </cell>
          <cell r="E323" t="str">
            <v>Comm Recy O/S Inactive</v>
          </cell>
        </row>
        <row r="324">
          <cell r="D324" t="str">
            <v>301230.0</v>
          </cell>
          <cell r="E324" t="str">
            <v>Comm Recy Temp O/S</v>
          </cell>
        </row>
        <row r="325">
          <cell r="D325" t="str">
            <v>301230.10</v>
          </cell>
          <cell r="E325" t="str">
            <v>Comm Recy O/S Stand Charge</v>
          </cell>
        </row>
        <row r="326">
          <cell r="D326" t="str">
            <v>301230.11</v>
          </cell>
          <cell r="E326" t="str">
            <v>Comm Recy O/S Haul Charge</v>
          </cell>
        </row>
        <row r="327">
          <cell r="D327" t="str">
            <v>301230.12</v>
          </cell>
          <cell r="E327" t="str">
            <v>Comm Recy O/S Temp Adj</v>
          </cell>
        </row>
        <row r="328">
          <cell r="D328" t="str">
            <v>301230.13</v>
          </cell>
          <cell r="E328" t="str">
            <v>Comm Recy O/S Temp Inactive</v>
          </cell>
        </row>
        <row r="329">
          <cell r="D329" t="str">
            <v>301250.0</v>
          </cell>
          <cell r="E329" t="str">
            <v>Comm Subcntrct O/S</v>
          </cell>
        </row>
        <row r="330">
          <cell r="D330" t="str">
            <v>301260.0</v>
          </cell>
          <cell r="E330" t="str">
            <v>Comm SOM-OCC O/S</v>
          </cell>
        </row>
        <row r="331">
          <cell r="D331" t="str">
            <v>301261.0</v>
          </cell>
          <cell r="E331" t="str">
            <v>Comm SOM-ONP O/S</v>
          </cell>
        </row>
        <row r="332">
          <cell r="D332" t="str">
            <v>301268.0</v>
          </cell>
          <cell r="E332" t="str">
            <v>Comm SOM-Oth O/S</v>
          </cell>
        </row>
        <row r="333">
          <cell r="D333" t="str">
            <v>301268.20</v>
          </cell>
          <cell r="E333" t="str">
            <v>Comm SOM-Paper O/S</v>
          </cell>
        </row>
        <row r="334">
          <cell r="D334" t="str">
            <v>301268.21</v>
          </cell>
          <cell r="E334" t="str">
            <v>Comm SOM-Plastic O/S</v>
          </cell>
        </row>
        <row r="335">
          <cell r="D335" t="str">
            <v>301268.22</v>
          </cell>
          <cell r="E335" t="str">
            <v>Comm SOM-Aluminum O/S</v>
          </cell>
        </row>
        <row r="336">
          <cell r="D336" t="str">
            <v>301268.23</v>
          </cell>
          <cell r="E336" t="str">
            <v>Comm SOM-Tin O/S</v>
          </cell>
        </row>
        <row r="337">
          <cell r="D337" t="str">
            <v>301268.24</v>
          </cell>
          <cell r="E337" t="str">
            <v>Comm SOM-Metal O/S</v>
          </cell>
        </row>
        <row r="338">
          <cell r="D338" t="str">
            <v>301268.25</v>
          </cell>
          <cell r="E338" t="str">
            <v>Comm SOM-Glass O/S</v>
          </cell>
        </row>
        <row r="339">
          <cell r="D339" t="str">
            <v>301268.26</v>
          </cell>
          <cell r="E339" t="str">
            <v>Comm SOM-Organics O/S</v>
          </cell>
        </row>
        <row r="340">
          <cell r="D340" t="str">
            <v>301268.27</v>
          </cell>
          <cell r="E340" t="str">
            <v>Comm SOM-Other O/S</v>
          </cell>
        </row>
        <row r="341">
          <cell r="D341" t="str">
            <v>301269.0</v>
          </cell>
          <cell r="E341" t="str">
            <v>Comm SOM-Legacy O/S</v>
          </cell>
        </row>
        <row r="342">
          <cell r="D342" t="str">
            <v>301290.0</v>
          </cell>
          <cell r="E342" t="str">
            <v>Comm FF Pass Thru O/S</v>
          </cell>
        </row>
        <row r="343">
          <cell r="D343" t="str">
            <v>301295.0</v>
          </cell>
          <cell r="E343" t="str">
            <v>Comm Env Fee O/S</v>
          </cell>
        </row>
        <row r="344">
          <cell r="D344" t="str">
            <v>301296.0</v>
          </cell>
          <cell r="E344" t="str">
            <v>Comm Fuel Fee O/S</v>
          </cell>
        </row>
        <row r="345">
          <cell r="D345" t="str">
            <v>301297.0</v>
          </cell>
          <cell r="E345" t="str">
            <v>Comm Resale of New Assets O/S</v>
          </cell>
        </row>
        <row r="346">
          <cell r="D346" t="str">
            <v>301298.0</v>
          </cell>
          <cell r="E346" t="str">
            <v>Comm Donated Services</v>
          </cell>
        </row>
        <row r="347">
          <cell r="D347" t="str">
            <v>301299.0</v>
          </cell>
          <cell r="E347" t="str">
            <v>Comm Other O/S</v>
          </cell>
        </row>
        <row r="348">
          <cell r="D348" t="str">
            <v>311200.0</v>
          </cell>
          <cell r="E348" t="str">
            <v>Comm Default I/C</v>
          </cell>
        </row>
        <row r="349">
          <cell r="D349" t="str">
            <v>311210.0</v>
          </cell>
          <cell r="E349" t="str">
            <v>Comm Perm I/C</v>
          </cell>
        </row>
        <row r="350">
          <cell r="D350" t="str">
            <v>311220.0</v>
          </cell>
          <cell r="E350" t="str">
            <v>Comm Rec I/C</v>
          </cell>
        </row>
        <row r="351">
          <cell r="D351" t="str">
            <v>311250.0</v>
          </cell>
          <cell r="E351" t="str">
            <v>Comm Subcontrct I/C</v>
          </cell>
        </row>
        <row r="352">
          <cell r="D352" t="str">
            <v>311260.0</v>
          </cell>
          <cell r="E352" t="str">
            <v>Comm SOM-OCC I/C</v>
          </cell>
        </row>
        <row r="353">
          <cell r="D353" t="str">
            <v>311261.0</v>
          </cell>
          <cell r="E353" t="str">
            <v>Comm SOM-ONP I/C</v>
          </cell>
        </row>
        <row r="354">
          <cell r="D354" t="str">
            <v>311268.0</v>
          </cell>
          <cell r="E354" t="str">
            <v>Comm SOM-Othr I/C</v>
          </cell>
        </row>
        <row r="355">
          <cell r="D355" t="str">
            <v>311268.20</v>
          </cell>
          <cell r="E355" t="str">
            <v>Comm SOM-Paper I/C</v>
          </cell>
        </row>
        <row r="356">
          <cell r="D356" t="str">
            <v>311268.21</v>
          </cell>
          <cell r="E356" t="str">
            <v>Comm SOM-Plastic I/C</v>
          </cell>
        </row>
        <row r="357">
          <cell r="D357" t="str">
            <v>311268.22</v>
          </cell>
          <cell r="E357" t="str">
            <v>Comm SOM-Aluminum I/C</v>
          </cell>
        </row>
        <row r="358">
          <cell r="D358" t="str">
            <v>311268.23</v>
          </cell>
          <cell r="E358" t="str">
            <v>Comm SOM-Tin I/C</v>
          </cell>
        </row>
        <row r="359">
          <cell r="D359" t="str">
            <v>311268.24</v>
          </cell>
          <cell r="E359" t="str">
            <v>Comm SOM-Metal I/C</v>
          </cell>
        </row>
        <row r="360">
          <cell r="D360" t="str">
            <v>311268.25</v>
          </cell>
          <cell r="E360" t="str">
            <v>Comm SOM-Glass I/C</v>
          </cell>
        </row>
        <row r="361">
          <cell r="D361" t="str">
            <v>311268.26</v>
          </cell>
          <cell r="E361" t="str">
            <v>Comm SOM-Organics I/C</v>
          </cell>
        </row>
        <row r="362">
          <cell r="D362" t="str">
            <v>311268.27</v>
          </cell>
          <cell r="E362" t="str">
            <v>Comm SOM-Other I/C</v>
          </cell>
        </row>
        <row r="363">
          <cell r="D363" t="str">
            <v>311269.0</v>
          </cell>
          <cell r="E363" t="str">
            <v>Comm SOM-Legacy I/C</v>
          </cell>
        </row>
        <row r="364">
          <cell r="D364" t="str">
            <v>311298.0</v>
          </cell>
          <cell r="E364" t="str">
            <v>Comm Oth Rev Legcy-I/C</v>
          </cell>
        </row>
        <row r="365">
          <cell r="D365" t="str">
            <v>311299.0</v>
          </cell>
          <cell r="E365" t="str">
            <v>Comm Other I/C</v>
          </cell>
        </row>
        <row r="366">
          <cell r="D366" t="str">
            <v>321200.0</v>
          </cell>
          <cell r="E366" t="str">
            <v>Comm Default I/D</v>
          </cell>
        </row>
        <row r="367">
          <cell r="D367" t="str">
            <v>321220.0</v>
          </cell>
          <cell r="E367" t="str">
            <v>Comm Recycle Default I/D</v>
          </cell>
        </row>
        <row r="368">
          <cell r="D368" t="str">
            <v>321250.0</v>
          </cell>
          <cell r="E368" t="str">
            <v>Comm Subcontract I/D</v>
          </cell>
        </row>
        <row r="369">
          <cell r="D369" t="str">
            <v>321260.0</v>
          </cell>
          <cell r="E369" t="str">
            <v>Comm SOM-OCC I/D</v>
          </cell>
        </row>
        <row r="370">
          <cell r="D370" t="str">
            <v>321261.0</v>
          </cell>
          <cell r="E370" t="str">
            <v>Comm SOM-ONP I/D</v>
          </cell>
        </row>
        <row r="371">
          <cell r="D371" t="str">
            <v>321268.0</v>
          </cell>
          <cell r="E371" t="str">
            <v>Comm SOM-Other I/D</v>
          </cell>
        </row>
        <row r="372">
          <cell r="D372" t="str">
            <v>321268.20</v>
          </cell>
          <cell r="E372" t="str">
            <v>Comm SOM-Paper I/D</v>
          </cell>
        </row>
        <row r="373">
          <cell r="D373" t="str">
            <v>321268.21</v>
          </cell>
          <cell r="E373" t="str">
            <v>Comm SOM-Plastic I/D</v>
          </cell>
        </row>
        <row r="374">
          <cell r="D374" t="str">
            <v>321268.22</v>
          </cell>
          <cell r="E374" t="str">
            <v>Comm SOM-Aluminum I/D</v>
          </cell>
        </row>
        <row r="375">
          <cell r="D375" t="str">
            <v>321268.23</v>
          </cell>
          <cell r="E375" t="str">
            <v>Comm SOM-Tin I/D</v>
          </cell>
        </row>
        <row r="376">
          <cell r="D376" t="str">
            <v>321268.24</v>
          </cell>
          <cell r="E376" t="str">
            <v>Comm SOM-Metal I/D</v>
          </cell>
        </row>
        <row r="377">
          <cell r="D377" t="str">
            <v>321268.25</v>
          </cell>
          <cell r="E377" t="str">
            <v>Comm SOM-Glass I/D</v>
          </cell>
        </row>
        <row r="378">
          <cell r="D378" t="str">
            <v>321268.26</v>
          </cell>
          <cell r="E378" t="str">
            <v>Comm SOM-Organics I/D</v>
          </cell>
        </row>
        <row r="379">
          <cell r="D379" t="str">
            <v>321268.27</v>
          </cell>
          <cell r="E379" t="str">
            <v>Comm SOM-Other  I/D</v>
          </cell>
        </row>
        <row r="380">
          <cell r="D380" t="str">
            <v>321299.0</v>
          </cell>
          <cell r="E380" t="str">
            <v>Comm Other I/D</v>
          </cell>
        </row>
        <row r="381">
          <cell r="D381" t="str">
            <v>401290.0</v>
          </cell>
          <cell r="E381" t="str">
            <v>Comm FF NonPass Thrgh O/S</v>
          </cell>
        </row>
        <row r="382">
          <cell r="D382" t="str">
            <v>401297.0</v>
          </cell>
          <cell r="E382" t="str">
            <v>Comm CGS Resale-NwAssts O/S</v>
          </cell>
        </row>
        <row r="383">
          <cell r="D383" t="str">
            <v>401299.0</v>
          </cell>
          <cell r="E383" t="str">
            <v>Comm COGS Other O/S</v>
          </cell>
        </row>
        <row r="384">
          <cell r="D384" t="str">
            <v>411299.0</v>
          </cell>
          <cell r="E384" t="str">
            <v>Com COGS Other I/C</v>
          </cell>
        </row>
        <row r="385">
          <cell r="D385" t="str">
            <v>421299.0</v>
          </cell>
          <cell r="E385" t="str">
            <v>Com COGS Other Intra/D Default</v>
          </cell>
        </row>
        <row r="386">
          <cell r="D386" t="str">
            <v>401200.0</v>
          </cell>
          <cell r="E386" t="str">
            <v>Comm Disposal O/S</v>
          </cell>
        </row>
        <row r="387">
          <cell r="D387" t="str">
            <v>401210.0</v>
          </cell>
          <cell r="E387" t="str">
            <v>Comm Trans-Load O/S</v>
          </cell>
        </row>
        <row r="388">
          <cell r="D388" t="str">
            <v>411200.0</v>
          </cell>
          <cell r="E388" t="str">
            <v>Comm Disposal I/C</v>
          </cell>
        </row>
        <row r="389">
          <cell r="D389" t="str">
            <v>421200.0</v>
          </cell>
          <cell r="E389" t="str">
            <v>Comm Disposal I/D</v>
          </cell>
        </row>
        <row r="390">
          <cell r="D390" t="str">
            <v>401260.0</v>
          </cell>
          <cell r="E390" t="str">
            <v>Comm COGS Rec-OCC O/S</v>
          </cell>
        </row>
        <row r="391">
          <cell r="D391" t="str">
            <v>411260.0</v>
          </cell>
          <cell r="E391" t="str">
            <v>Comm COGS Rec-OCC I/C</v>
          </cell>
        </row>
        <row r="392">
          <cell r="D392" t="str">
            <v>421260.0</v>
          </cell>
          <cell r="E392" t="str">
            <v>Comm COGS Rec-OCC Intra/D</v>
          </cell>
        </row>
        <row r="393">
          <cell r="D393" t="str">
            <v>401261.0</v>
          </cell>
          <cell r="E393" t="str">
            <v>Comm COGS Rec-ONP O/S</v>
          </cell>
        </row>
        <row r="394">
          <cell r="D394" t="str">
            <v>411261.0</v>
          </cell>
          <cell r="E394" t="str">
            <v>Comm COGS Rec-ONP I/C</v>
          </cell>
        </row>
        <row r="395">
          <cell r="D395" t="str">
            <v>421261.0</v>
          </cell>
          <cell r="E395" t="str">
            <v>Comm COGS Rec-ONP Intra/D</v>
          </cell>
        </row>
        <row r="396">
          <cell r="D396" t="str">
            <v>401268.0</v>
          </cell>
          <cell r="E396" t="str">
            <v>Comm COGS Rec-Oth O/S</v>
          </cell>
        </row>
        <row r="397">
          <cell r="D397" t="str">
            <v>401268.20</v>
          </cell>
          <cell r="E397" t="str">
            <v>Comm COGS Rec-Paper O/S</v>
          </cell>
        </row>
        <row r="398">
          <cell r="D398" t="str">
            <v>401268.21</v>
          </cell>
          <cell r="E398" t="str">
            <v>Comm COGS Rec-Plastic O/S</v>
          </cell>
        </row>
        <row r="399">
          <cell r="D399" t="str">
            <v>401268.22</v>
          </cell>
          <cell r="E399" t="str">
            <v>Comm COGS Rec-Aluminum O/S</v>
          </cell>
        </row>
        <row r="400">
          <cell r="D400" t="str">
            <v>401268.23</v>
          </cell>
          <cell r="E400" t="str">
            <v>Comm COGS Rec-Tin O/S</v>
          </cell>
        </row>
        <row r="401">
          <cell r="D401" t="str">
            <v>401268.24</v>
          </cell>
          <cell r="E401" t="str">
            <v>Comm COGS Rec-Metal O/S</v>
          </cell>
        </row>
        <row r="402">
          <cell r="D402" t="str">
            <v>401268.25</v>
          </cell>
          <cell r="E402" t="str">
            <v>Comm COGS Rec-Glass O/S</v>
          </cell>
        </row>
        <row r="403">
          <cell r="D403" t="str">
            <v>401268.26</v>
          </cell>
          <cell r="E403" t="str">
            <v>Comm COGS Rec-Orgnics O/S</v>
          </cell>
        </row>
        <row r="404">
          <cell r="D404" t="str">
            <v>401268.27</v>
          </cell>
          <cell r="E404" t="str">
            <v>Comm COGS Rec-Other  O/S</v>
          </cell>
        </row>
        <row r="405">
          <cell r="D405" t="str">
            <v>401269.0</v>
          </cell>
          <cell r="E405" t="str">
            <v>Comm COGS Rec-Other O/S</v>
          </cell>
        </row>
        <row r="406">
          <cell r="D406" t="str">
            <v>411268.0</v>
          </cell>
          <cell r="E406" t="str">
            <v>Comm COGS Rec-Other I/C</v>
          </cell>
        </row>
        <row r="407">
          <cell r="D407" t="str">
            <v>411268.20</v>
          </cell>
          <cell r="E407" t="str">
            <v>Comm COGS Rec-Paper I/C</v>
          </cell>
        </row>
        <row r="408">
          <cell r="D408" t="str">
            <v>411268.21</v>
          </cell>
          <cell r="E408" t="str">
            <v>Comm COGS Rec-Plastic I/C</v>
          </cell>
        </row>
        <row r="409">
          <cell r="D409" t="str">
            <v>411268.22</v>
          </cell>
          <cell r="E409" t="str">
            <v>Comm COGS Rec-Aluminum I/C</v>
          </cell>
        </row>
        <row r="410">
          <cell r="D410" t="str">
            <v>411268.23</v>
          </cell>
          <cell r="E410" t="str">
            <v>Comm COGS Rec-Tin I/C</v>
          </cell>
        </row>
        <row r="411">
          <cell r="D411" t="str">
            <v>411268.24</v>
          </cell>
          <cell r="E411" t="str">
            <v>Comm COGS Rec-Metal I/C</v>
          </cell>
        </row>
        <row r="412">
          <cell r="D412" t="str">
            <v>411268.25</v>
          </cell>
          <cell r="E412" t="str">
            <v>Comm COGS Rec-Glass I/C</v>
          </cell>
        </row>
        <row r="413">
          <cell r="D413" t="str">
            <v>411268.26</v>
          </cell>
          <cell r="E413" t="str">
            <v>Comm COGS Rec-Organics I/C</v>
          </cell>
        </row>
        <row r="414">
          <cell r="D414" t="str">
            <v>411268.27</v>
          </cell>
          <cell r="E414" t="str">
            <v>Comm COGS Rec-Other  I/C</v>
          </cell>
        </row>
        <row r="415">
          <cell r="D415" t="str">
            <v>421268.0</v>
          </cell>
          <cell r="E415" t="str">
            <v>Comm COGS Rec-Oth Intra/D</v>
          </cell>
        </row>
        <row r="416">
          <cell r="D416" t="str">
            <v>421268.20</v>
          </cell>
          <cell r="E416" t="str">
            <v>Comm COGS Rec- Intra/D  Paper</v>
          </cell>
        </row>
        <row r="417">
          <cell r="D417" t="str">
            <v>421268.21</v>
          </cell>
          <cell r="E417" t="str">
            <v>Comm COGS Rec- Intra/D Plastic</v>
          </cell>
        </row>
        <row r="418">
          <cell r="D418" t="str">
            <v>421268.22</v>
          </cell>
          <cell r="E418" t="str">
            <v>Comm COGS Rec- Intra/D Alum</v>
          </cell>
        </row>
        <row r="419">
          <cell r="D419" t="str">
            <v>421268.23</v>
          </cell>
          <cell r="E419" t="str">
            <v>Comm COGS Rec- Intra/D Tin</v>
          </cell>
        </row>
        <row r="420">
          <cell r="D420" t="str">
            <v>421268.24</v>
          </cell>
          <cell r="E420" t="str">
            <v>Comm COGS Rec- Intra/D  Metal</v>
          </cell>
        </row>
        <row r="421">
          <cell r="D421" t="str">
            <v>421268.25</v>
          </cell>
          <cell r="E421" t="str">
            <v>Comm COGS Rec- Intra/D Glass</v>
          </cell>
        </row>
        <row r="422">
          <cell r="D422" t="str">
            <v>421268.26</v>
          </cell>
          <cell r="E422" t="str">
            <v>Comm COGS Rec- Intra/D Orgncs</v>
          </cell>
        </row>
        <row r="423">
          <cell r="D423" t="str">
            <v>421268.27</v>
          </cell>
          <cell r="E423" t="str">
            <v>Comm COGS Rec- Intra/D Other</v>
          </cell>
        </row>
        <row r="424">
          <cell r="D424" t="str">
            <v>401292.0</v>
          </cell>
          <cell r="E424" t="str">
            <v>Comm Subcontract Haul O/S</v>
          </cell>
        </row>
        <row r="425">
          <cell r="D425" t="str">
            <v>411292.0</v>
          </cell>
          <cell r="E425" t="str">
            <v>Com Subcontract Haul I/C</v>
          </cell>
        </row>
        <row r="426">
          <cell r="D426" t="str">
            <v>421292.0</v>
          </cell>
          <cell r="E426" t="str">
            <v>Com Subcontract Haul Intra/D</v>
          </cell>
        </row>
        <row r="427">
          <cell r="D427" t="str">
            <v>525010.0</v>
          </cell>
          <cell r="E427" t="str">
            <v>CShop Mgr/Supv-Default</v>
          </cell>
        </row>
        <row r="428">
          <cell r="D428" t="str">
            <v>525010.10</v>
          </cell>
          <cell r="E428" t="str">
            <v>CShop Mgr/Supv-Reg</v>
          </cell>
        </row>
        <row r="429">
          <cell r="D429" t="str">
            <v>525010.11</v>
          </cell>
          <cell r="E429" t="str">
            <v>CShop Mgr/Supv-OT</v>
          </cell>
        </row>
        <row r="430">
          <cell r="D430" t="str">
            <v>525020.0</v>
          </cell>
          <cell r="E430" t="str">
            <v>CShop Mech/Welder-Default</v>
          </cell>
        </row>
        <row r="431">
          <cell r="D431" t="str">
            <v>525020.10</v>
          </cell>
          <cell r="E431" t="str">
            <v>CShop Mech/Wldr-Reg</v>
          </cell>
        </row>
        <row r="432">
          <cell r="D432" t="str">
            <v>525020.11</v>
          </cell>
          <cell r="E432" t="str">
            <v>CShop Mech/Welder-OT</v>
          </cell>
        </row>
        <row r="433">
          <cell r="D433" t="str">
            <v>525030.0</v>
          </cell>
          <cell r="E433" t="str">
            <v>CShop Support-Default</v>
          </cell>
        </row>
        <row r="434">
          <cell r="D434" t="str">
            <v>525030.10</v>
          </cell>
          <cell r="E434" t="str">
            <v>CShop Support-Reg</v>
          </cell>
        </row>
        <row r="435">
          <cell r="D435" t="str">
            <v>525030.11</v>
          </cell>
          <cell r="E435" t="str">
            <v>CShop Support-OT</v>
          </cell>
        </row>
        <row r="436">
          <cell r="D436" t="str">
            <v>525055.0</v>
          </cell>
          <cell r="E436" t="str">
            <v>CShop Temp Labor</v>
          </cell>
        </row>
        <row r="437">
          <cell r="D437" t="str">
            <v>525060.0</v>
          </cell>
          <cell r="E437" t="str">
            <v>CShop Bonus Pay Non-Corp</v>
          </cell>
        </row>
        <row r="438">
          <cell r="D438" t="str">
            <v>525061.0</v>
          </cell>
          <cell r="E438" t="str">
            <v>CShop Bonus Pay Corp</v>
          </cell>
        </row>
        <row r="439">
          <cell r="D439" t="str">
            <v>525170.0</v>
          </cell>
          <cell r="E439" t="str">
            <v>CShop Payroll Tax</v>
          </cell>
        </row>
        <row r="440">
          <cell r="D440" t="str">
            <v>525172.0</v>
          </cell>
          <cell r="E440" t="str">
            <v>CShop Personal Time</v>
          </cell>
        </row>
        <row r="441">
          <cell r="D441" t="str">
            <v>525173.0</v>
          </cell>
          <cell r="E441" t="str">
            <v>CShop Holiday Pay</v>
          </cell>
        </row>
        <row r="442">
          <cell r="D442" t="str">
            <v>525174.0</v>
          </cell>
          <cell r="E442" t="str">
            <v>CShop Vacation/Sick</v>
          </cell>
        </row>
        <row r="443">
          <cell r="D443" t="str">
            <v>525175.0</v>
          </cell>
          <cell r="E443" t="str">
            <v>CShop Benefits Non-Corp</v>
          </cell>
        </row>
        <row r="444">
          <cell r="D444" t="str">
            <v>525176.0</v>
          </cell>
          <cell r="E444" t="str">
            <v>CShop Benefits Corp</v>
          </cell>
        </row>
        <row r="445">
          <cell r="D445" t="str">
            <v>525186.0</v>
          </cell>
          <cell r="E445" t="str">
            <v>CShop Union Dues</v>
          </cell>
        </row>
        <row r="446">
          <cell r="D446" t="str">
            <v>525188.0</v>
          </cell>
          <cell r="E446" t="str">
            <v>CShop Uniforms &amp; Safety</v>
          </cell>
        </row>
        <row r="447">
          <cell r="D447" t="str">
            <v>525998.0</v>
          </cell>
          <cell r="E447" t="str">
            <v>CShop Labor Alloc-In</v>
          </cell>
        </row>
        <row r="448">
          <cell r="D448" t="str">
            <v>525999.0</v>
          </cell>
          <cell r="E448" t="str">
            <v>CShop Labor Alloc-Out</v>
          </cell>
        </row>
        <row r="449">
          <cell r="D449" t="str">
            <v>525010.20</v>
          </cell>
          <cell r="E449" t="str">
            <v>CShop Mgr/Supv-Auto Allow</v>
          </cell>
        </row>
        <row r="450">
          <cell r="D450" t="str">
            <v>525020.20</v>
          </cell>
          <cell r="E450" t="str">
            <v>CShop Mech/Wldr-Auto Allow</v>
          </cell>
        </row>
        <row r="451">
          <cell r="D451" t="str">
            <v>525030.20</v>
          </cell>
          <cell r="E451" t="str">
            <v>CShop Support-Auto Allow</v>
          </cell>
        </row>
        <row r="452">
          <cell r="D452" t="str">
            <v>525010.5</v>
          </cell>
          <cell r="E452" t="str">
            <v>CShop Mgr/Supv Incentive Pay</v>
          </cell>
        </row>
        <row r="453">
          <cell r="D453" t="str">
            <v>525020.5</v>
          </cell>
          <cell r="E453" t="str">
            <v>CShop Mech/Welder Incentive Pay</v>
          </cell>
        </row>
        <row r="454">
          <cell r="D454" t="str">
            <v>525030.5</v>
          </cell>
          <cell r="E454" t="str">
            <v>CShop Support Incentive Pay</v>
          </cell>
        </row>
        <row r="455">
          <cell r="D455" t="str">
            <v>525172.1</v>
          </cell>
          <cell r="E455" t="str">
            <v>CShop Personal Time - PR</v>
          </cell>
        </row>
        <row r="456">
          <cell r="D456" t="str">
            <v>525174.1</v>
          </cell>
          <cell r="E456" t="str">
            <v>CShop Vacation/Sick - PR</v>
          </cell>
        </row>
        <row r="457">
          <cell r="D457" t="str">
            <v>525177.0</v>
          </cell>
          <cell r="E457" t="str">
            <v>CShop Employer 401k</v>
          </cell>
        </row>
        <row r="458">
          <cell r="D458" t="str">
            <v>87100.0</v>
          </cell>
          <cell r="E458" t="str">
            <v>Cont Shop Mgr</v>
          </cell>
        </row>
        <row r="459">
          <cell r="D459" t="str">
            <v>87101.0</v>
          </cell>
          <cell r="E459" t="str">
            <v>Cont Shop Supv</v>
          </cell>
        </row>
        <row r="460">
          <cell r="D460" t="str">
            <v>87102.0</v>
          </cell>
          <cell r="E460" t="str">
            <v>Cont Shop Mech</v>
          </cell>
        </row>
        <row r="461">
          <cell r="D461" t="str">
            <v>87103.0</v>
          </cell>
          <cell r="E461" t="str">
            <v>Cont Shop Welder</v>
          </cell>
        </row>
        <row r="462">
          <cell r="D462" t="str">
            <v>87104.0</v>
          </cell>
          <cell r="E462" t="str">
            <v>Cont Shop Laborer</v>
          </cell>
        </row>
        <row r="463">
          <cell r="D463" t="str">
            <v>750000.0</v>
          </cell>
          <cell r="E463" t="str">
            <v>G&amp;A Mgrs &amp; Supv</v>
          </cell>
        </row>
        <row r="464">
          <cell r="D464" t="str">
            <v>750000.10</v>
          </cell>
          <cell r="E464" t="str">
            <v>G&amp;A Mgrs &amp; Supv Strght Time</v>
          </cell>
        </row>
        <row r="465">
          <cell r="D465" t="str">
            <v>750000.11</v>
          </cell>
          <cell r="E465" t="str">
            <v>G&amp;A Mgrs &amp; Supv Overtime</v>
          </cell>
        </row>
        <row r="466">
          <cell r="D466" t="str">
            <v>750001.0</v>
          </cell>
          <cell r="E466" t="str">
            <v>Office Salaries - Legacy</v>
          </cell>
        </row>
        <row r="467">
          <cell r="D467" t="str">
            <v>750005.0</v>
          </cell>
          <cell r="E467" t="str">
            <v>G&amp;A Support Wages</v>
          </cell>
        </row>
        <row r="468">
          <cell r="D468" t="str">
            <v>750005.10</v>
          </cell>
          <cell r="E468" t="str">
            <v>G&amp;A Support Strght Time</v>
          </cell>
        </row>
        <row r="469">
          <cell r="D469" t="str">
            <v>750005.11</v>
          </cell>
          <cell r="E469" t="str">
            <v>G&amp;A Support Overtime</v>
          </cell>
        </row>
        <row r="470">
          <cell r="D470" t="str">
            <v>750010.0</v>
          </cell>
          <cell r="E470" t="str">
            <v>Credit &amp; Coll Wages</v>
          </cell>
        </row>
        <row r="471">
          <cell r="D471" t="str">
            <v>750010.10</v>
          </cell>
          <cell r="E471" t="str">
            <v>Credit &amp; Coll Strght Time</v>
          </cell>
        </row>
        <row r="472">
          <cell r="D472" t="str">
            <v>750010.11</v>
          </cell>
          <cell r="E472" t="str">
            <v>Credit &amp; Coll Overtime</v>
          </cell>
        </row>
        <row r="473">
          <cell r="D473" t="str">
            <v>750015.0</v>
          </cell>
          <cell r="E473" t="str">
            <v>Regional Salaries</v>
          </cell>
        </row>
        <row r="474">
          <cell r="D474" t="str">
            <v>750015.10</v>
          </cell>
          <cell r="E474" t="str">
            <v>Region Salary Strght Time</v>
          </cell>
        </row>
        <row r="475">
          <cell r="D475" t="str">
            <v>750015.11</v>
          </cell>
          <cell r="E475" t="str">
            <v>Regional Salaries Overtime</v>
          </cell>
        </row>
        <row r="476">
          <cell r="D476" t="str">
            <v>750020.0</v>
          </cell>
          <cell r="E476" t="str">
            <v>Area Salaries</v>
          </cell>
        </row>
        <row r="477">
          <cell r="D477" t="str">
            <v>750020.10</v>
          </cell>
          <cell r="E477" t="str">
            <v>Area Salaries Strght Time</v>
          </cell>
        </row>
        <row r="478">
          <cell r="D478" t="str">
            <v>750020.11</v>
          </cell>
          <cell r="E478" t="str">
            <v>Area Salaries Overtime</v>
          </cell>
        </row>
        <row r="479">
          <cell r="D479" t="str">
            <v>750025.0</v>
          </cell>
          <cell r="E479" t="str">
            <v>IT Wages</v>
          </cell>
        </row>
        <row r="480">
          <cell r="D480" t="str">
            <v>750025.10</v>
          </cell>
          <cell r="E480" t="str">
            <v>IT Wages Strght Time</v>
          </cell>
        </row>
        <row r="481">
          <cell r="D481" t="str">
            <v>750025.11</v>
          </cell>
          <cell r="E481" t="str">
            <v>IT Wages Overtime</v>
          </cell>
        </row>
        <row r="482">
          <cell r="D482" t="str">
            <v>750055.0</v>
          </cell>
          <cell r="E482" t="str">
            <v>Temporary G&amp;A Labor</v>
          </cell>
        </row>
        <row r="483">
          <cell r="D483" t="str">
            <v>750060.0</v>
          </cell>
          <cell r="E483" t="str">
            <v>Bonus Pay Non-Corporate - G&amp;A</v>
          </cell>
        </row>
        <row r="484">
          <cell r="D484" t="str">
            <v>750061.0</v>
          </cell>
          <cell r="E484" t="str">
            <v>Bonus Pay Corporate - G&amp;A</v>
          </cell>
        </row>
        <row r="485">
          <cell r="D485" t="str">
            <v>750062.0</v>
          </cell>
          <cell r="E485" t="str">
            <v>LTIP</v>
          </cell>
        </row>
        <row r="486">
          <cell r="D486" t="str">
            <v>750095.0</v>
          </cell>
          <cell r="E486" t="str">
            <v>Capitalized Salaries</v>
          </cell>
        </row>
        <row r="487">
          <cell r="D487" t="str">
            <v>750170.0</v>
          </cell>
          <cell r="E487" t="str">
            <v>Payroll Taxes - G&amp;A</v>
          </cell>
        </row>
        <row r="488">
          <cell r="D488" t="str">
            <v>750172.0</v>
          </cell>
          <cell r="E488" t="str">
            <v>Personal Time - G&amp;A</v>
          </cell>
        </row>
        <row r="489">
          <cell r="D489" t="str">
            <v>750173.0</v>
          </cell>
          <cell r="E489" t="str">
            <v>Holiday Pay - G&amp;A</v>
          </cell>
        </row>
        <row r="490">
          <cell r="D490" t="str">
            <v>750174.0</v>
          </cell>
          <cell r="E490" t="str">
            <v>Vacation/Sick - G&amp;A</v>
          </cell>
        </row>
        <row r="491">
          <cell r="D491" t="str">
            <v>750175.0</v>
          </cell>
          <cell r="E491" t="str">
            <v>Benefits Non-Corporate</v>
          </cell>
        </row>
        <row r="492">
          <cell r="D492" t="str">
            <v>750176.0</v>
          </cell>
          <cell r="E492" t="str">
            <v>Benefits Corporate</v>
          </cell>
        </row>
        <row r="493">
          <cell r="D493" t="str">
            <v>750177.0</v>
          </cell>
          <cell r="E493" t="str">
            <v>Employer 401K</v>
          </cell>
        </row>
        <row r="494">
          <cell r="D494" t="str">
            <v>751000.0</v>
          </cell>
          <cell r="E494" t="str">
            <v>Office Expense Legacy</v>
          </cell>
        </row>
        <row r="495">
          <cell r="D495" t="str">
            <v>751100.0</v>
          </cell>
          <cell r="E495" t="str">
            <v>Relocation  - G&amp;A</v>
          </cell>
        </row>
        <row r="496">
          <cell r="D496" t="str">
            <v>751102.0</v>
          </cell>
          <cell r="E496" t="str">
            <v>Recruiting - G&amp;A</v>
          </cell>
        </row>
        <row r="497">
          <cell r="D497" t="str">
            <v>751104.0</v>
          </cell>
          <cell r="E497" t="str">
            <v>Employee Activities - G&amp;A</v>
          </cell>
        </row>
        <row r="498">
          <cell r="D498" t="str">
            <v>751106.0</v>
          </cell>
          <cell r="E498" t="str">
            <v>Travel - G&amp;A</v>
          </cell>
        </row>
        <row r="499">
          <cell r="D499" t="str">
            <v>751107.0</v>
          </cell>
          <cell r="E499" t="str">
            <v>Travel-Capitalized</v>
          </cell>
        </row>
        <row r="500">
          <cell r="D500" t="str">
            <v>751108.0</v>
          </cell>
          <cell r="E500" t="str">
            <v>Meals &amp; Entertain (100%) - G&amp;A</v>
          </cell>
        </row>
        <row r="501">
          <cell r="D501" t="str">
            <v>751109.0</v>
          </cell>
          <cell r="E501" t="str">
            <v>Meals &amp; Entertain (50%)</v>
          </cell>
        </row>
        <row r="502">
          <cell r="D502" t="str">
            <v>751110.0</v>
          </cell>
          <cell r="E502" t="str">
            <v>Office Supplies - G&amp;A</v>
          </cell>
        </row>
        <row r="503">
          <cell r="D503" t="str">
            <v>751112.0</v>
          </cell>
          <cell r="E503" t="str">
            <v>Postage - G&amp;A</v>
          </cell>
        </row>
        <row r="504">
          <cell r="D504" t="str">
            <v>751114.0</v>
          </cell>
          <cell r="E504" t="str">
            <v>Dues &amp; Subscriptions - G&amp;A</v>
          </cell>
        </row>
        <row r="505">
          <cell r="D505" t="str">
            <v>751116.0</v>
          </cell>
          <cell r="E505" t="str">
            <v>Telephone - G&amp;A</v>
          </cell>
        </row>
        <row r="506">
          <cell r="D506" t="str">
            <v>751117.0</v>
          </cell>
          <cell r="E506" t="str">
            <v>Data Communications - G&amp;A</v>
          </cell>
        </row>
        <row r="507">
          <cell r="D507" t="str">
            <v>751118.0</v>
          </cell>
          <cell r="E507" t="str">
            <v>Utilities - G&amp;A</v>
          </cell>
        </row>
        <row r="508">
          <cell r="D508" t="str">
            <v>751120.0</v>
          </cell>
          <cell r="E508" t="str">
            <v>Facility Maintenance - G&amp;A</v>
          </cell>
        </row>
        <row r="509">
          <cell r="D509" t="str">
            <v>751122.0</v>
          </cell>
          <cell r="E509" t="str">
            <v>Rent - G&amp;A</v>
          </cell>
        </row>
        <row r="510">
          <cell r="D510" t="str">
            <v>751124.0</v>
          </cell>
          <cell r="E510" t="str">
            <v>Security - G&amp;A</v>
          </cell>
        </row>
        <row r="511">
          <cell r="D511" t="str">
            <v>751126.0</v>
          </cell>
          <cell r="E511" t="str">
            <v>Equip Rental - G&amp;A</v>
          </cell>
        </row>
        <row r="512">
          <cell r="D512" t="str">
            <v>751128.0</v>
          </cell>
          <cell r="E512" t="str">
            <v>Advertising - G&amp;A</v>
          </cell>
        </row>
        <row r="513">
          <cell r="D513" t="str">
            <v>751128.10</v>
          </cell>
          <cell r="E513" t="str">
            <v>Advert Yellow Pages - G&amp;A</v>
          </cell>
        </row>
        <row r="514">
          <cell r="D514" t="str">
            <v>751128.11</v>
          </cell>
          <cell r="E514" t="str">
            <v>Advert Direct Mail - G&amp;A</v>
          </cell>
        </row>
        <row r="515">
          <cell r="D515" t="str">
            <v>751128.12</v>
          </cell>
          <cell r="E515" t="str">
            <v>Advert Media - G&amp;A</v>
          </cell>
        </row>
        <row r="516">
          <cell r="D516" t="str">
            <v>751130.0</v>
          </cell>
          <cell r="E516" t="str">
            <v>Printing/Reproduction</v>
          </cell>
        </row>
        <row r="517">
          <cell r="D517" t="str">
            <v>751134.0</v>
          </cell>
          <cell r="E517" t="str">
            <v>Meetings &amp; Events</v>
          </cell>
        </row>
        <row r="518">
          <cell r="D518" t="str">
            <v>751138.0</v>
          </cell>
          <cell r="E518" t="str">
            <v>Outside Training - G&amp;A</v>
          </cell>
        </row>
        <row r="519">
          <cell r="D519" t="str">
            <v>751140.0</v>
          </cell>
          <cell r="E519" t="str">
            <v>Bank Fees</v>
          </cell>
        </row>
        <row r="520">
          <cell r="D520" t="str">
            <v>751142.0</v>
          </cell>
          <cell r="E520" t="str">
            <v>Professional Fees - Legacy</v>
          </cell>
        </row>
        <row r="521">
          <cell r="D521" t="str">
            <v>751144.0</v>
          </cell>
          <cell r="E521" t="str">
            <v>Legal Fees</v>
          </cell>
        </row>
        <row r="522">
          <cell r="D522" t="str">
            <v>751145.0</v>
          </cell>
          <cell r="E522" t="str">
            <v>Legal Settlements</v>
          </cell>
        </row>
        <row r="523">
          <cell r="D523" t="str">
            <v>751146.0</v>
          </cell>
          <cell r="E523" t="str">
            <v>Accounting/Audit Fees</v>
          </cell>
        </row>
        <row r="524">
          <cell r="D524" t="str">
            <v>751148.0</v>
          </cell>
          <cell r="E524" t="str">
            <v>Tax Consulting Fees</v>
          </cell>
        </row>
        <row r="525">
          <cell r="D525" t="str">
            <v>751150.0</v>
          </cell>
          <cell r="E525" t="str">
            <v>Engineering Fees</v>
          </cell>
        </row>
        <row r="526">
          <cell r="D526" t="str">
            <v>751152.0</v>
          </cell>
          <cell r="E526" t="str">
            <v>Lobbyist Fees</v>
          </cell>
        </row>
        <row r="527">
          <cell r="D527" t="str">
            <v>751153.0</v>
          </cell>
          <cell r="E527" t="str">
            <v>ADP Charges</v>
          </cell>
        </row>
        <row r="528">
          <cell r="D528" t="str">
            <v>751154.0</v>
          </cell>
          <cell r="E528" t="str">
            <v>Outsource Billing</v>
          </cell>
        </row>
        <row r="529">
          <cell r="D529" t="str">
            <v>751156.0</v>
          </cell>
          <cell r="E529" t="str">
            <v>Outside Credit &amp; Collections</v>
          </cell>
        </row>
        <row r="530">
          <cell r="D530" t="str">
            <v>751158.0</v>
          </cell>
          <cell r="E530" t="str">
            <v>Other Consulting Fees</v>
          </cell>
        </row>
        <row r="531">
          <cell r="D531" t="str">
            <v>751160.0</v>
          </cell>
          <cell r="E531" t="str">
            <v>G&amp;A Licenses &amp; Fees</v>
          </cell>
        </row>
        <row r="532">
          <cell r="D532" t="str">
            <v>751162.0</v>
          </cell>
          <cell r="E532" t="str">
            <v>Property Taxes - G&amp;A</v>
          </cell>
        </row>
        <row r="533">
          <cell r="D533" t="str">
            <v>751164.0</v>
          </cell>
          <cell r="E533" t="str">
            <v>MIS Software Licenses</v>
          </cell>
        </row>
        <row r="534">
          <cell r="D534" t="str">
            <v>751166.0</v>
          </cell>
          <cell r="E534" t="str">
            <v>MIS Maintenance</v>
          </cell>
        </row>
        <row r="535">
          <cell r="D535" t="str">
            <v>751168.0</v>
          </cell>
          <cell r="E535" t="str">
            <v>Computer/Software Expense</v>
          </cell>
        </row>
        <row r="536">
          <cell r="D536" t="str">
            <v>751170.0</v>
          </cell>
          <cell r="E536" t="str">
            <v>Contributions Deductible</v>
          </cell>
        </row>
        <row r="537">
          <cell r="D537" t="str">
            <v>751172.0</v>
          </cell>
          <cell r="E537" t="str">
            <v>Contributions Non-Deductible</v>
          </cell>
        </row>
        <row r="538">
          <cell r="D538" t="str">
            <v>751174.0</v>
          </cell>
          <cell r="E538" t="str">
            <v>Market Development Reserve</v>
          </cell>
        </row>
        <row r="539">
          <cell r="D539" t="str">
            <v>751194.0</v>
          </cell>
          <cell r="E539" t="str">
            <v>Purchase Discounts G&amp;A</v>
          </cell>
        </row>
        <row r="540">
          <cell r="D540" t="str">
            <v>751195.0</v>
          </cell>
          <cell r="E540" t="str">
            <v>Miscellaneous</v>
          </cell>
        </row>
        <row r="541">
          <cell r="D541" t="str">
            <v>751196.0</v>
          </cell>
          <cell r="E541" t="str">
            <v>Other Admin - Legacy</v>
          </cell>
        </row>
        <row r="542">
          <cell r="D542" t="str">
            <v>755000.0</v>
          </cell>
          <cell r="E542" t="str">
            <v>Bad Debt Exp</v>
          </cell>
        </row>
        <row r="543">
          <cell r="D543" t="str">
            <v>755995.0</v>
          </cell>
          <cell r="E543" t="str">
            <v>Management Fee</v>
          </cell>
        </row>
        <row r="544">
          <cell r="D544" t="str">
            <v>810005.0</v>
          </cell>
          <cell r="E544" t="str">
            <v>Gain/Loss on Sale of Busines</v>
          </cell>
        </row>
        <row r="545">
          <cell r="D545" t="str">
            <v>810010.0</v>
          </cell>
          <cell r="E545" t="str">
            <v>Other Misc Income</v>
          </cell>
        </row>
        <row r="546">
          <cell r="D546" t="str">
            <v>810012.0</v>
          </cell>
          <cell r="E546" t="str">
            <v>Other Misc Expense</v>
          </cell>
        </row>
        <row r="547">
          <cell r="D547" t="str">
            <v>810018.0</v>
          </cell>
          <cell r="E547" t="str">
            <v>Fin Charges on Trade AR</v>
          </cell>
        </row>
        <row r="548">
          <cell r="D548" t="str">
            <v>810020.0</v>
          </cell>
          <cell r="E548" t="str">
            <v>Interest Income Ext</v>
          </cell>
        </row>
        <row r="549">
          <cell r="D549" t="str">
            <v>810021.0</v>
          </cell>
          <cell r="E549" t="str">
            <v>Interest Expense Ext</v>
          </cell>
        </row>
        <row r="550">
          <cell r="D550" t="str">
            <v>810024.0</v>
          </cell>
          <cell r="E550" t="str">
            <v>Capitalized Interest</v>
          </cell>
        </row>
        <row r="551">
          <cell r="D551" t="str">
            <v>810040.0</v>
          </cell>
          <cell r="E551" t="str">
            <v>Income on Equity Meth Invest</v>
          </cell>
        </row>
        <row r="552">
          <cell r="D552" t="str">
            <v>810050.0</v>
          </cell>
          <cell r="E552" t="str">
            <v>Tax Penalties</v>
          </cell>
        </row>
        <row r="553">
          <cell r="D553" t="str">
            <v>810095.0</v>
          </cell>
          <cell r="E553" t="str">
            <v>Other Penalites</v>
          </cell>
        </row>
        <row r="554">
          <cell r="D554" t="str">
            <v>850000.0</v>
          </cell>
          <cell r="E554" t="str">
            <v>I/C Corporate Overhead</v>
          </cell>
        </row>
        <row r="555">
          <cell r="D555" t="str">
            <v>850005.0</v>
          </cell>
          <cell r="E555" t="str">
            <v>I/C Interest Exp-FINCO</v>
          </cell>
        </row>
        <row r="556">
          <cell r="D556" t="str">
            <v>850010.0</v>
          </cell>
          <cell r="E556" t="str">
            <v>I/C Trademark</v>
          </cell>
        </row>
        <row r="557">
          <cell r="D557" t="str">
            <v>850015.0</v>
          </cell>
          <cell r="E557" t="str">
            <v>I/C Dividends</v>
          </cell>
        </row>
        <row r="558">
          <cell r="D558" t="str">
            <v>850040.0</v>
          </cell>
          <cell r="E558" t="str">
            <v>Management Fee Offset</v>
          </cell>
        </row>
        <row r="559">
          <cell r="D559" t="str">
            <v>850050.0</v>
          </cell>
          <cell r="E559" t="str">
            <v>Area Overhead Alloc</v>
          </cell>
        </row>
        <row r="560">
          <cell r="D560" t="str">
            <v>850051.0</v>
          </cell>
          <cell r="E560" t="str">
            <v>Reg Overhead Alloc</v>
          </cell>
        </row>
        <row r="561">
          <cell r="D561" t="str">
            <v>850052.0</v>
          </cell>
          <cell r="E561" t="str">
            <v>Corp Overhead Alloc</v>
          </cell>
        </row>
        <row r="562">
          <cell r="D562" t="str">
            <v>850055.0</v>
          </cell>
          <cell r="E562" t="str">
            <v>RSGGP Activity Alloc</v>
          </cell>
        </row>
        <row r="563">
          <cell r="D563" t="str">
            <v>850055.10</v>
          </cell>
          <cell r="E563" t="str">
            <v>RSGGP Labor</v>
          </cell>
        </row>
        <row r="564">
          <cell r="D564" t="str">
            <v>850055.20</v>
          </cell>
          <cell r="E564" t="str">
            <v>RSGGP Payroll Tax</v>
          </cell>
        </row>
        <row r="565">
          <cell r="D565" t="str">
            <v>850055.30</v>
          </cell>
          <cell r="E565" t="str">
            <v>RSGGP Benefits</v>
          </cell>
        </row>
        <row r="566">
          <cell r="D566" t="str">
            <v>850090.0</v>
          </cell>
          <cell r="E566" t="str">
            <v>Extraord Gain/(Loss)</v>
          </cell>
        </row>
        <row r="567">
          <cell r="D567" t="str">
            <v>850091.0</v>
          </cell>
          <cell r="E567" t="str">
            <v>Gain/(Loss) Seg Disp Net</v>
          </cell>
        </row>
        <row r="568">
          <cell r="D568" t="str">
            <v>850092.0</v>
          </cell>
          <cell r="E568" t="str">
            <v>Inc/(Loss)  Disc Ops</v>
          </cell>
        </row>
        <row r="569">
          <cell r="D569" t="str">
            <v>890000.0</v>
          </cell>
          <cell r="E569" t="str">
            <v>Income Tax-Corp Provision</v>
          </cell>
        </row>
        <row r="570">
          <cell r="D570" t="str">
            <v>890010.0</v>
          </cell>
          <cell r="E570" t="str">
            <v>Income Tax-Field Filed</v>
          </cell>
        </row>
        <row r="571">
          <cell r="D571" t="str">
            <v>899990.0</v>
          </cell>
          <cell r="E571" t="str">
            <v>Cumulative Change Acct Princ</v>
          </cell>
        </row>
        <row r="572">
          <cell r="D572" t="str">
            <v>750000.20</v>
          </cell>
          <cell r="E572" t="str">
            <v>G&amp;A Mgrs &amp; Supv Auto Allow</v>
          </cell>
        </row>
        <row r="573">
          <cell r="D573" t="str">
            <v>750005.20</v>
          </cell>
          <cell r="E573" t="str">
            <v>G&amp;A Support Auto Allowance</v>
          </cell>
        </row>
        <row r="574">
          <cell r="D574" t="str">
            <v>750010.20</v>
          </cell>
          <cell r="E574" t="str">
            <v>Credit &amp; Coll Auto Allow</v>
          </cell>
        </row>
        <row r="575">
          <cell r="D575" t="str">
            <v>750015.20</v>
          </cell>
          <cell r="E575" t="str">
            <v>Regional Salary Auto Allow</v>
          </cell>
        </row>
        <row r="576">
          <cell r="D576" t="str">
            <v>750020.20</v>
          </cell>
          <cell r="E576" t="str">
            <v>Area Salaries Auto Allowance</v>
          </cell>
        </row>
        <row r="577">
          <cell r="D577" t="str">
            <v>750025.20</v>
          </cell>
          <cell r="E577" t="str">
            <v>IT Wages Auto Allowance</v>
          </cell>
        </row>
        <row r="578">
          <cell r="D578" t="str">
            <v>750172.1</v>
          </cell>
          <cell r="E578" t="str">
            <v>Personal Time - G&amp;A PR</v>
          </cell>
        </row>
        <row r="579">
          <cell r="D579" t="str">
            <v>750174.1</v>
          </cell>
          <cell r="E579" t="str">
            <v>Vacation/Sick - G&amp;A PR</v>
          </cell>
        </row>
        <row r="580">
          <cell r="D580" t="str">
            <v>88400.0</v>
          </cell>
          <cell r="E580" t="str">
            <v>General Managers</v>
          </cell>
        </row>
        <row r="581">
          <cell r="D581" t="str">
            <v>88401.0</v>
          </cell>
          <cell r="E581" t="str">
            <v>Site Managers</v>
          </cell>
        </row>
        <row r="582">
          <cell r="D582" t="str">
            <v>88402.0</v>
          </cell>
          <cell r="E582" t="str">
            <v>Assistant General Managers</v>
          </cell>
        </row>
        <row r="583">
          <cell r="D583" t="str">
            <v>88430.0</v>
          </cell>
          <cell r="E583" t="str">
            <v>Area Vice Presidents</v>
          </cell>
        </row>
        <row r="584">
          <cell r="D584" t="str">
            <v>88440.0</v>
          </cell>
          <cell r="E584" t="str">
            <v>Regional Vice Presidents</v>
          </cell>
        </row>
        <row r="585">
          <cell r="D585" t="str">
            <v>88441.0</v>
          </cell>
          <cell r="E585" t="str">
            <v>Regional Maint. Managers</v>
          </cell>
        </row>
        <row r="586">
          <cell r="D586" t="str">
            <v>88442.0</v>
          </cell>
          <cell r="E586" t="str">
            <v>Regional Ops. Managers</v>
          </cell>
        </row>
        <row r="587">
          <cell r="D587" t="str">
            <v>88443.0</v>
          </cell>
          <cell r="E587" t="str">
            <v>Regional Sales Managers</v>
          </cell>
        </row>
        <row r="588">
          <cell r="D588" t="str">
            <v>88448.0</v>
          </cell>
          <cell r="E588" t="str">
            <v>Regional Admin. Assistants</v>
          </cell>
        </row>
        <row r="589">
          <cell r="D589" t="str">
            <v>88450.0</v>
          </cell>
          <cell r="E589" t="str">
            <v>Divisional Controllers</v>
          </cell>
        </row>
        <row r="590">
          <cell r="D590" t="str">
            <v>88451.0</v>
          </cell>
          <cell r="E590" t="str">
            <v>Staff Accountant</v>
          </cell>
        </row>
        <row r="591">
          <cell r="D591" t="str">
            <v>88452.0</v>
          </cell>
          <cell r="E591" t="str">
            <v>Assist Div Controller</v>
          </cell>
        </row>
        <row r="592">
          <cell r="D592" t="str">
            <v>88453.0</v>
          </cell>
          <cell r="E592" t="str">
            <v>Accounting Clerical</v>
          </cell>
        </row>
        <row r="593">
          <cell r="D593" t="str">
            <v>88454.0</v>
          </cell>
          <cell r="E593" t="str">
            <v>Accounts Payable-Clerical</v>
          </cell>
        </row>
        <row r="594">
          <cell r="D594" t="str">
            <v>88455.0</v>
          </cell>
          <cell r="E594" t="str">
            <v>Payroll</v>
          </cell>
        </row>
        <row r="595">
          <cell r="D595" t="str">
            <v>88456.0</v>
          </cell>
          <cell r="E595" t="str">
            <v>Office Managers</v>
          </cell>
        </row>
        <row r="596">
          <cell r="D596" t="str">
            <v>88457.0</v>
          </cell>
          <cell r="E596" t="str">
            <v>Cash Receipts-Clerical</v>
          </cell>
        </row>
        <row r="597">
          <cell r="D597" t="str">
            <v>88458.0</v>
          </cell>
          <cell r="E597" t="str">
            <v>General &amp; Admin-Administrators</v>
          </cell>
        </row>
        <row r="598">
          <cell r="D598" t="str">
            <v>88460.0</v>
          </cell>
          <cell r="E598" t="str">
            <v>Billing-Clerical</v>
          </cell>
        </row>
        <row r="599">
          <cell r="D599" t="str">
            <v>88465.0</v>
          </cell>
          <cell r="E599" t="str">
            <v>Credit &amp; Collections-Supv</v>
          </cell>
        </row>
        <row r="600">
          <cell r="D600" t="str">
            <v>88466.0</v>
          </cell>
          <cell r="E600" t="str">
            <v>Credit &amp; Collection-Clerical</v>
          </cell>
        </row>
        <row r="601">
          <cell r="D601" t="str">
            <v>88467.0</v>
          </cell>
          <cell r="E601" t="str">
            <v>Accounting Administrative</v>
          </cell>
        </row>
        <row r="602">
          <cell r="D602" t="str">
            <v>88470.0</v>
          </cell>
          <cell r="E602" t="str">
            <v>IT Managers</v>
          </cell>
        </row>
        <row r="603">
          <cell r="D603" t="str">
            <v>88471.0</v>
          </cell>
          <cell r="E603" t="str">
            <v>IT Staff</v>
          </cell>
        </row>
        <row r="604">
          <cell r="D604" t="str">
            <v>88480.0</v>
          </cell>
          <cell r="E604" t="str">
            <v>Area Controllers</v>
          </cell>
        </row>
        <row r="605">
          <cell r="D605" t="str">
            <v>88485.0</v>
          </cell>
          <cell r="E605" t="str">
            <v>Human Resources Managers</v>
          </cell>
        </row>
        <row r="606">
          <cell r="D606" t="str">
            <v>88486.0</v>
          </cell>
          <cell r="E606" t="str">
            <v>Human Resources Staff</v>
          </cell>
        </row>
        <row r="607">
          <cell r="D607" t="str">
            <v>88490.0</v>
          </cell>
          <cell r="E607" t="str">
            <v>Regional Controllers</v>
          </cell>
        </row>
        <row r="608">
          <cell r="D608" t="str">
            <v>9900.1983</v>
          </cell>
          <cell r="E608" t="str">
            <v>Roll-Off Truck-1983</v>
          </cell>
        </row>
        <row r="609">
          <cell r="D609" t="str">
            <v>9900.1984</v>
          </cell>
          <cell r="E609" t="str">
            <v>Roll-Off Truck-1984</v>
          </cell>
        </row>
        <row r="610">
          <cell r="D610" t="str">
            <v>9900.1985</v>
          </cell>
          <cell r="E610" t="str">
            <v>Roll-Off Truck-1985</v>
          </cell>
        </row>
        <row r="611">
          <cell r="D611" t="str">
            <v>9900.1986</v>
          </cell>
          <cell r="E611" t="str">
            <v>Roll-Off Truck-1986</v>
          </cell>
        </row>
        <row r="612">
          <cell r="D612" t="str">
            <v>9900.1987</v>
          </cell>
          <cell r="E612" t="str">
            <v>Roll-Off Truck-1987</v>
          </cell>
        </row>
        <row r="613">
          <cell r="D613" t="str">
            <v>9900.1988</v>
          </cell>
          <cell r="E613" t="str">
            <v>Roll-Off Truck-1988</v>
          </cell>
        </row>
        <row r="614">
          <cell r="D614" t="str">
            <v>9900.1989</v>
          </cell>
          <cell r="E614" t="str">
            <v>Roll-Off Truck-1989</v>
          </cell>
        </row>
        <row r="615">
          <cell r="D615" t="str">
            <v>9900.1990</v>
          </cell>
          <cell r="E615" t="str">
            <v>Roll-Off Truck-1990</v>
          </cell>
        </row>
        <row r="616">
          <cell r="D616" t="str">
            <v>9900.1991</v>
          </cell>
          <cell r="E616" t="str">
            <v>Roll-Off Truck-1991</v>
          </cell>
        </row>
        <row r="617">
          <cell r="D617" t="str">
            <v>9900.1992</v>
          </cell>
          <cell r="E617" t="str">
            <v>Roll-Off Truck-1992</v>
          </cell>
        </row>
        <row r="618">
          <cell r="D618" t="str">
            <v>9900.1993</v>
          </cell>
          <cell r="E618" t="str">
            <v>Roll-Off Truck-1993</v>
          </cell>
        </row>
        <row r="619">
          <cell r="D619" t="str">
            <v>9900.1994</v>
          </cell>
          <cell r="E619" t="str">
            <v>Roll-Off Truck-1994</v>
          </cell>
        </row>
        <row r="620">
          <cell r="D620" t="str">
            <v>9900.1995</v>
          </cell>
          <cell r="E620" t="str">
            <v>Roll-Off Truck-1995</v>
          </cell>
        </row>
        <row r="621">
          <cell r="D621" t="str">
            <v>9900.1996</v>
          </cell>
          <cell r="E621" t="str">
            <v>Roll-Off Truck-1996</v>
          </cell>
        </row>
        <row r="622">
          <cell r="D622" t="str">
            <v>9900.1997</v>
          </cell>
          <cell r="E622" t="str">
            <v>Roll-Off Truck-1997</v>
          </cell>
        </row>
        <row r="623">
          <cell r="D623" t="str">
            <v>9900.1998</v>
          </cell>
          <cell r="E623" t="str">
            <v>Roll-Off Truck-1998</v>
          </cell>
        </row>
        <row r="624">
          <cell r="D624" t="str">
            <v>9900.1999</v>
          </cell>
          <cell r="E624" t="str">
            <v>Roll-Off Truck-1999</v>
          </cell>
        </row>
        <row r="625">
          <cell r="D625" t="str">
            <v>9900.2000</v>
          </cell>
          <cell r="E625" t="str">
            <v>Roll-Off Truck-2000</v>
          </cell>
        </row>
        <row r="626">
          <cell r="D626" t="str">
            <v>9900.2001</v>
          </cell>
          <cell r="E626" t="str">
            <v>Roll-Off Truck-2001</v>
          </cell>
        </row>
        <row r="627">
          <cell r="D627" t="str">
            <v>9900.2002</v>
          </cell>
          <cell r="E627" t="str">
            <v>Roll-Off Truck-2002</v>
          </cell>
        </row>
        <row r="628">
          <cell r="D628" t="str">
            <v>9900.2003</v>
          </cell>
          <cell r="E628" t="str">
            <v>Roll-Off Truck-2003</v>
          </cell>
        </row>
        <row r="629">
          <cell r="D629" t="str">
            <v>9900.2004</v>
          </cell>
          <cell r="E629" t="str">
            <v>Roll-Off Truck-2004</v>
          </cell>
        </row>
        <row r="630">
          <cell r="D630" t="str">
            <v>9900.2005</v>
          </cell>
          <cell r="E630" t="str">
            <v>Roll-Off Truck-2005</v>
          </cell>
        </row>
        <row r="631">
          <cell r="D631" t="str">
            <v>9900.2006</v>
          </cell>
          <cell r="E631" t="str">
            <v>Roll-Off Truck-2006</v>
          </cell>
        </row>
        <row r="632">
          <cell r="D632" t="str">
            <v>9901.1983</v>
          </cell>
          <cell r="E632" t="str">
            <v>Front Load Truck-1983</v>
          </cell>
        </row>
        <row r="633">
          <cell r="D633" t="str">
            <v>9901.1984</v>
          </cell>
          <cell r="E633" t="str">
            <v>Front Load Truck-1984</v>
          </cell>
        </row>
        <row r="634">
          <cell r="D634" t="str">
            <v>9901.1985</v>
          </cell>
          <cell r="E634" t="str">
            <v>Front Load Truck-1985</v>
          </cell>
        </row>
        <row r="635">
          <cell r="D635" t="str">
            <v>9901.1986</v>
          </cell>
          <cell r="E635" t="str">
            <v>Front Load Truck-1986</v>
          </cell>
        </row>
        <row r="636">
          <cell r="D636" t="str">
            <v>9901.1987</v>
          </cell>
          <cell r="E636" t="str">
            <v>Front Load Truck-1987</v>
          </cell>
        </row>
        <row r="637">
          <cell r="D637" t="str">
            <v>9901.1988</v>
          </cell>
          <cell r="E637" t="str">
            <v>Front Load Truck-1988</v>
          </cell>
        </row>
        <row r="638">
          <cell r="D638" t="str">
            <v>9901.1989</v>
          </cell>
          <cell r="E638" t="str">
            <v>Front Load Truck-1989</v>
          </cell>
        </row>
        <row r="639">
          <cell r="D639" t="str">
            <v>9901.1990</v>
          </cell>
          <cell r="E639" t="str">
            <v>Front Load Truck-1990</v>
          </cell>
        </row>
        <row r="640">
          <cell r="D640" t="str">
            <v>9901.1991</v>
          </cell>
          <cell r="E640" t="str">
            <v>Front Load Truck-1991</v>
          </cell>
        </row>
        <row r="641">
          <cell r="D641" t="str">
            <v>9901.1992</v>
          </cell>
          <cell r="E641" t="str">
            <v>Front Load Truck-1992</v>
          </cell>
        </row>
        <row r="642">
          <cell r="D642" t="str">
            <v>9901.1993</v>
          </cell>
          <cell r="E642" t="str">
            <v>Front Load Truck-1993</v>
          </cell>
        </row>
        <row r="643">
          <cell r="D643" t="str">
            <v>9901.1994</v>
          </cell>
          <cell r="E643" t="str">
            <v>Front Load Truck-1994</v>
          </cell>
        </row>
        <row r="644">
          <cell r="D644" t="str">
            <v>9901.1995</v>
          </cell>
          <cell r="E644" t="str">
            <v>Front Load Truck-1995</v>
          </cell>
        </row>
        <row r="645">
          <cell r="D645" t="str">
            <v>9901.1996</v>
          </cell>
          <cell r="E645" t="str">
            <v>Front Load Truck-1996</v>
          </cell>
        </row>
        <row r="646">
          <cell r="D646" t="str">
            <v>9901.1997</v>
          </cell>
          <cell r="E646" t="str">
            <v>Front Load Truck-1997</v>
          </cell>
        </row>
        <row r="647">
          <cell r="D647" t="str">
            <v>9901.1998</v>
          </cell>
          <cell r="E647" t="str">
            <v>Front Load Truck-1998</v>
          </cell>
        </row>
        <row r="648">
          <cell r="D648" t="str">
            <v>9901.1999</v>
          </cell>
          <cell r="E648" t="str">
            <v>Front Load Truck-1999</v>
          </cell>
        </row>
        <row r="649">
          <cell r="D649" t="str">
            <v>9901.2000</v>
          </cell>
          <cell r="E649" t="str">
            <v>Front Load Truck-2000</v>
          </cell>
        </row>
        <row r="650">
          <cell r="D650" t="str">
            <v>9901.2001</v>
          </cell>
          <cell r="E650" t="str">
            <v>Front Load Truck-2001</v>
          </cell>
        </row>
        <row r="651">
          <cell r="D651" t="str">
            <v>9901.2002</v>
          </cell>
          <cell r="E651" t="str">
            <v>Front Load Truck-2002</v>
          </cell>
        </row>
        <row r="652">
          <cell r="D652" t="str">
            <v>9901.2003</v>
          </cell>
          <cell r="E652" t="str">
            <v>Front Load Truck-2003</v>
          </cell>
        </row>
        <row r="653">
          <cell r="D653" t="str">
            <v>9901.2004</v>
          </cell>
          <cell r="E653" t="str">
            <v>Front Load Truck-2004</v>
          </cell>
        </row>
        <row r="654">
          <cell r="D654" t="str">
            <v>9901.2005</v>
          </cell>
          <cell r="E654" t="str">
            <v>Front Load Truck-2005</v>
          </cell>
        </row>
        <row r="655">
          <cell r="D655" t="str">
            <v>9901.2006</v>
          </cell>
          <cell r="E655" t="str">
            <v>Front Load Truck-2006</v>
          </cell>
        </row>
        <row r="656">
          <cell r="D656" t="str">
            <v>9902.1983</v>
          </cell>
          <cell r="E656" t="str">
            <v>Rear Load Truck-1983</v>
          </cell>
        </row>
        <row r="657">
          <cell r="D657" t="str">
            <v>9902.1984</v>
          </cell>
          <cell r="E657" t="str">
            <v>Rear Load Truck-1984</v>
          </cell>
        </row>
        <row r="658">
          <cell r="D658" t="str">
            <v>9902.1985</v>
          </cell>
          <cell r="E658" t="str">
            <v>Rear Load Truck-1985</v>
          </cell>
        </row>
        <row r="659">
          <cell r="D659" t="str">
            <v>9902.1986</v>
          </cell>
          <cell r="E659" t="str">
            <v>Rear Load Truck-1986</v>
          </cell>
        </row>
        <row r="660">
          <cell r="D660" t="str">
            <v>9902.1987</v>
          </cell>
          <cell r="E660" t="str">
            <v>Rear Load Truck-1987</v>
          </cell>
        </row>
        <row r="661">
          <cell r="D661" t="str">
            <v>9902.1988</v>
          </cell>
          <cell r="E661" t="str">
            <v>Rear Load Truck-1988</v>
          </cell>
        </row>
        <row r="662">
          <cell r="D662" t="str">
            <v>9902.1989</v>
          </cell>
          <cell r="E662" t="str">
            <v>Rear Load Truck-1989</v>
          </cell>
        </row>
        <row r="663">
          <cell r="D663" t="str">
            <v>9902.1990</v>
          </cell>
          <cell r="E663" t="str">
            <v>Rear Load Truck-1990</v>
          </cell>
        </row>
        <row r="664">
          <cell r="D664" t="str">
            <v>9902.1991</v>
          </cell>
          <cell r="E664" t="str">
            <v>Rear Load Truck-1991</v>
          </cell>
        </row>
        <row r="665">
          <cell r="D665" t="str">
            <v>9902.1992</v>
          </cell>
          <cell r="E665" t="str">
            <v>Rear Load Truck-1992</v>
          </cell>
        </row>
        <row r="666">
          <cell r="D666" t="str">
            <v>9902.1993</v>
          </cell>
          <cell r="E666" t="str">
            <v>Rear Load Truck-1993</v>
          </cell>
        </row>
        <row r="667">
          <cell r="D667" t="str">
            <v>9902.1994</v>
          </cell>
          <cell r="E667" t="str">
            <v>Rear Load Truck-1994</v>
          </cell>
        </row>
        <row r="668">
          <cell r="D668" t="str">
            <v>9902.1995</v>
          </cell>
          <cell r="E668" t="str">
            <v>Rear Load Truck-1995</v>
          </cell>
        </row>
        <row r="669">
          <cell r="D669" t="str">
            <v>9902.1996</v>
          </cell>
          <cell r="E669" t="str">
            <v>Rear Load Truck-1996</v>
          </cell>
        </row>
        <row r="670">
          <cell r="D670" t="str">
            <v>9902.1997</v>
          </cell>
          <cell r="E670" t="str">
            <v>Rear Load Truck-1997</v>
          </cell>
        </row>
        <row r="671">
          <cell r="D671" t="str">
            <v>9902.1998</v>
          </cell>
          <cell r="E671" t="str">
            <v>Rear Load Truck-1998</v>
          </cell>
        </row>
        <row r="672">
          <cell r="D672" t="str">
            <v>9902.1999</v>
          </cell>
          <cell r="E672" t="str">
            <v>Rear Load Truck-1999</v>
          </cell>
        </row>
        <row r="673">
          <cell r="D673" t="str">
            <v>9902.2000</v>
          </cell>
          <cell r="E673" t="str">
            <v>Rear Load Truck-2000</v>
          </cell>
        </row>
        <row r="674">
          <cell r="D674" t="str">
            <v>9902.2001</v>
          </cell>
          <cell r="E674" t="str">
            <v>Rear Load Truck-2001</v>
          </cell>
        </row>
        <row r="675">
          <cell r="D675" t="str">
            <v>9902.2002</v>
          </cell>
          <cell r="E675" t="str">
            <v>Rear Load Truck-2002</v>
          </cell>
        </row>
        <row r="676">
          <cell r="D676" t="str">
            <v>9902.2003</v>
          </cell>
          <cell r="E676" t="str">
            <v>Rear Load Truck-2003</v>
          </cell>
        </row>
        <row r="677">
          <cell r="D677" t="str">
            <v>9902.2004</v>
          </cell>
          <cell r="E677" t="str">
            <v>Rear Load Truck-2004</v>
          </cell>
        </row>
        <row r="678">
          <cell r="D678" t="str">
            <v>9902.2005</v>
          </cell>
          <cell r="E678" t="str">
            <v>Rear Load Truck-2005</v>
          </cell>
        </row>
        <row r="679">
          <cell r="D679" t="str">
            <v>9902.2006</v>
          </cell>
          <cell r="E679" t="str">
            <v>Rear Load Truck-2006</v>
          </cell>
        </row>
        <row r="680">
          <cell r="D680" t="str">
            <v>9903.1983</v>
          </cell>
          <cell r="E680" t="str">
            <v>Auto Side Load Truck-1983</v>
          </cell>
        </row>
        <row r="681">
          <cell r="D681" t="str">
            <v>9903.1984</v>
          </cell>
          <cell r="E681" t="str">
            <v>Auto Side Load Truck-1984</v>
          </cell>
        </row>
        <row r="682">
          <cell r="D682" t="str">
            <v>9903.1985</v>
          </cell>
          <cell r="E682" t="str">
            <v>Auto Side Load Truck-1985</v>
          </cell>
        </row>
        <row r="683">
          <cell r="D683" t="str">
            <v>9903.1986</v>
          </cell>
          <cell r="E683" t="str">
            <v>Auto Side Load Truck-1986</v>
          </cell>
        </row>
        <row r="684">
          <cell r="D684" t="str">
            <v>9903.1987</v>
          </cell>
          <cell r="E684" t="str">
            <v>Auto Side Load Truck-1987</v>
          </cell>
        </row>
        <row r="685">
          <cell r="D685" t="str">
            <v>9903.1988</v>
          </cell>
          <cell r="E685" t="str">
            <v>Auto Side Load Truck-1988</v>
          </cell>
        </row>
        <row r="686">
          <cell r="D686" t="str">
            <v>9903.1989</v>
          </cell>
          <cell r="E686" t="str">
            <v>Auto Side Load Truck-1989</v>
          </cell>
        </row>
        <row r="687">
          <cell r="D687" t="str">
            <v>9903.1990</v>
          </cell>
          <cell r="E687" t="str">
            <v>Auto Side Load Truck-1990</v>
          </cell>
        </row>
        <row r="688">
          <cell r="D688" t="str">
            <v>9903.1991</v>
          </cell>
          <cell r="E688" t="str">
            <v>Auto Side Load Truck-1991</v>
          </cell>
        </row>
        <row r="689">
          <cell r="D689" t="str">
            <v>9903.1992</v>
          </cell>
          <cell r="E689" t="str">
            <v>Auto Side Load Truck-1992</v>
          </cell>
        </row>
        <row r="690">
          <cell r="D690" t="str">
            <v>9903.1993</v>
          </cell>
          <cell r="E690" t="str">
            <v>Auto Side Load Truck-1993</v>
          </cell>
        </row>
        <row r="691">
          <cell r="D691" t="str">
            <v>9903.1994</v>
          </cell>
          <cell r="E691" t="str">
            <v>Auto Side Load Truck-1994</v>
          </cell>
        </row>
        <row r="692">
          <cell r="D692" t="str">
            <v>9903.1995</v>
          </cell>
          <cell r="E692" t="str">
            <v>Auto Side Load Truck-1995</v>
          </cell>
        </row>
        <row r="693">
          <cell r="D693" t="str">
            <v>9903.1996</v>
          </cell>
          <cell r="E693" t="str">
            <v>Auto Side Load Truck-1996</v>
          </cell>
        </row>
        <row r="694">
          <cell r="D694" t="str">
            <v>9903.1997</v>
          </cell>
          <cell r="E694" t="str">
            <v>Auto Side Load Truck-1997</v>
          </cell>
        </row>
        <row r="695">
          <cell r="D695" t="str">
            <v>9903.1998</v>
          </cell>
          <cell r="E695" t="str">
            <v>Auto Side Load Truck-1998</v>
          </cell>
        </row>
        <row r="696">
          <cell r="D696" t="str">
            <v>9903.1999</v>
          </cell>
          <cell r="E696" t="str">
            <v>Auto Side Load Truck-1999</v>
          </cell>
        </row>
        <row r="697">
          <cell r="D697" t="str">
            <v>9903.2000</v>
          </cell>
          <cell r="E697" t="str">
            <v>Auto Side Load Truck-2000</v>
          </cell>
        </row>
        <row r="698">
          <cell r="D698" t="str">
            <v>9903.2001</v>
          </cell>
          <cell r="E698" t="str">
            <v>Auto Side Load Truck-2001</v>
          </cell>
        </row>
        <row r="699">
          <cell r="D699" t="str">
            <v>9903.2002</v>
          </cell>
          <cell r="E699" t="str">
            <v>Auto Side Load Truck-2002</v>
          </cell>
        </row>
        <row r="700">
          <cell r="D700" t="str">
            <v>9903.2003</v>
          </cell>
          <cell r="E700" t="str">
            <v>Auto Side Load Truck-2003</v>
          </cell>
        </row>
        <row r="701">
          <cell r="D701" t="str">
            <v>9903.2004</v>
          </cell>
          <cell r="E701" t="str">
            <v>Auto Side Load Truck-2004</v>
          </cell>
        </row>
        <row r="702">
          <cell r="D702" t="str">
            <v>9903.2005</v>
          </cell>
          <cell r="E702" t="str">
            <v>Auto Side Load Truck-2005</v>
          </cell>
        </row>
        <row r="703">
          <cell r="D703" t="str">
            <v>9903.2006</v>
          </cell>
          <cell r="E703" t="str">
            <v>Auto Side Load Truck-2006</v>
          </cell>
        </row>
        <row r="704">
          <cell r="D704" t="str">
            <v>9904.1983</v>
          </cell>
          <cell r="E704" t="str">
            <v>Recycle Truck-1983</v>
          </cell>
        </row>
        <row r="705">
          <cell r="D705" t="str">
            <v>9904.1984</v>
          </cell>
          <cell r="E705" t="str">
            <v>Recycle Truck-1984</v>
          </cell>
        </row>
        <row r="706">
          <cell r="D706" t="str">
            <v>9904.1985</v>
          </cell>
          <cell r="E706" t="str">
            <v>Recycle Truck-1985</v>
          </cell>
        </row>
        <row r="707">
          <cell r="D707" t="str">
            <v>9904.1986</v>
          </cell>
          <cell r="E707" t="str">
            <v>Recycle Truck-1986</v>
          </cell>
        </row>
        <row r="708">
          <cell r="D708" t="str">
            <v>9904.1987</v>
          </cell>
          <cell r="E708" t="str">
            <v>Recycle Truck-1987</v>
          </cell>
        </row>
        <row r="709">
          <cell r="D709" t="str">
            <v>9904.1988</v>
          </cell>
          <cell r="E709" t="str">
            <v>Recycle Truck-1988</v>
          </cell>
        </row>
        <row r="710">
          <cell r="D710" t="str">
            <v>9904.1989</v>
          </cell>
          <cell r="E710" t="str">
            <v>Recycle Truck-1989</v>
          </cell>
        </row>
        <row r="711">
          <cell r="D711" t="str">
            <v>9904.1990</v>
          </cell>
          <cell r="E711" t="str">
            <v>Recycle Truck-1990</v>
          </cell>
        </row>
        <row r="712">
          <cell r="D712" t="str">
            <v>9904.1991</v>
          </cell>
          <cell r="E712" t="str">
            <v>Recycle Truck-1991</v>
          </cell>
        </row>
        <row r="713">
          <cell r="D713" t="str">
            <v>9904.1992</v>
          </cell>
          <cell r="E713" t="str">
            <v>Recycle Truck-1992</v>
          </cell>
        </row>
        <row r="714">
          <cell r="D714" t="str">
            <v>9904.1993</v>
          </cell>
          <cell r="E714" t="str">
            <v>Recycle Truck-1993</v>
          </cell>
        </row>
        <row r="715">
          <cell r="D715" t="str">
            <v>9904.1994</v>
          </cell>
          <cell r="E715" t="str">
            <v>Recycle Truck-1994</v>
          </cell>
        </row>
        <row r="716">
          <cell r="D716" t="str">
            <v>9904.1995</v>
          </cell>
          <cell r="E716" t="str">
            <v>Recycle Truck-1995</v>
          </cell>
        </row>
        <row r="717">
          <cell r="D717" t="str">
            <v>9904.1996</v>
          </cell>
          <cell r="E717" t="str">
            <v>Recycle Truck-1996</v>
          </cell>
        </row>
        <row r="718">
          <cell r="D718" t="str">
            <v>9904.1997</v>
          </cell>
          <cell r="E718" t="str">
            <v>Recycle Truck-1997</v>
          </cell>
        </row>
        <row r="719">
          <cell r="D719" t="str">
            <v>9904.1998</v>
          </cell>
          <cell r="E719" t="str">
            <v>Recycle Truck-1998</v>
          </cell>
        </row>
        <row r="720">
          <cell r="D720" t="str">
            <v>9904.1999</v>
          </cell>
          <cell r="E720" t="str">
            <v>Recycle Truck-1999</v>
          </cell>
        </row>
        <row r="721">
          <cell r="D721" t="str">
            <v>9904.2000</v>
          </cell>
          <cell r="E721" t="str">
            <v>Recycle Truck-2000</v>
          </cell>
        </row>
        <row r="722">
          <cell r="D722" t="str">
            <v>9904.2001</v>
          </cell>
          <cell r="E722" t="str">
            <v>Recycle Truck-2001</v>
          </cell>
        </row>
        <row r="723">
          <cell r="D723" t="str">
            <v>9904.2002</v>
          </cell>
          <cell r="E723" t="str">
            <v>Recycle Truck-2002</v>
          </cell>
        </row>
        <row r="724">
          <cell r="D724" t="str">
            <v>9904.2003</v>
          </cell>
          <cell r="E724" t="str">
            <v>Recycle Truck-2003</v>
          </cell>
        </row>
        <row r="725">
          <cell r="D725" t="str">
            <v>9904.2004</v>
          </cell>
          <cell r="E725" t="str">
            <v>Recycle Truck-2004</v>
          </cell>
        </row>
        <row r="726">
          <cell r="D726" t="str">
            <v>9904.2005</v>
          </cell>
          <cell r="E726" t="str">
            <v>Recycle Truck-2005</v>
          </cell>
        </row>
        <row r="727">
          <cell r="D727" t="str">
            <v>9904.2006</v>
          </cell>
          <cell r="E727" t="str">
            <v>Recycle Truck-2006</v>
          </cell>
        </row>
        <row r="728">
          <cell r="D728" t="str">
            <v>9905.1983</v>
          </cell>
          <cell r="E728" t="str">
            <v>Pickup Truck-1983</v>
          </cell>
        </row>
        <row r="729">
          <cell r="D729" t="str">
            <v>9905.1984</v>
          </cell>
          <cell r="E729" t="str">
            <v>Pickup Truck-1984</v>
          </cell>
        </row>
        <row r="730">
          <cell r="D730" t="str">
            <v>9905.1985</v>
          </cell>
          <cell r="E730" t="str">
            <v>Pickup Truck-1985</v>
          </cell>
        </row>
        <row r="731">
          <cell r="D731" t="str">
            <v>9905.1986</v>
          </cell>
          <cell r="E731" t="str">
            <v>Pickup Truck-1986</v>
          </cell>
        </row>
        <row r="732">
          <cell r="D732" t="str">
            <v>9905.1987</v>
          </cell>
          <cell r="E732" t="str">
            <v>Pickup Truck-1987</v>
          </cell>
        </row>
        <row r="733">
          <cell r="D733" t="str">
            <v>9905.1988</v>
          </cell>
          <cell r="E733" t="str">
            <v>Pickup Truck-1988</v>
          </cell>
        </row>
        <row r="734">
          <cell r="D734" t="str">
            <v>9905.1989</v>
          </cell>
          <cell r="E734" t="str">
            <v>Pickup Truck-1989</v>
          </cell>
        </row>
        <row r="735">
          <cell r="D735" t="str">
            <v>9905.1990</v>
          </cell>
          <cell r="E735" t="str">
            <v>Pickup Truck-1990</v>
          </cell>
        </row>
        <row r="736">
          <cell r="D736" t="str">
            <v>9905.1991</v>
          </cell>
          <cell r="E736" t="str">
            <v>Pickup Truck-1991</v>
          </cell>
        </row>
        <row r="737">
          <cell r="D737" t="str">
            <v>9905.1992</v>
          </cell>
          <cell r="E737" t="str">
            <v>Pickup Truck-1992</v>
          </cell>
        </row>
        <row r="738">
          <cell r="D738" t="str">
            <v>9905.1993</v>
          </cell>
          <cell r="E738" t="str">
            <v>Pickup Truck-1993</v>
          </cell>
        </row>
        <row r="739">
          <cell r="D739" t="str">
            <v>9905.1994</v>
          </cell>
          <cell r="E739" t="str">
            <v>Pickup Truck-1994</v>
          </cell>
        </row>
        <row r="740">
          <cell r="D740" t="str">
            <v>9905.1995</v>
          </cell>
          <cell r="E740" t="str">
            <v>Pickup Truck-1995</v>
          </cell>
        </row>
        <row r="741">
          <cell r="D741" t="str">
            <v>9905.1996</v>
          </cell>
          <cell r="E741" t="str">
            <v>Pickup Truck-1996</v>
          </cell>
        </row>
        <row r="742">
          <cell r="D742" t="str">
            <v>9905.1997</v>
          </cell>
          <cell r="E742" t="str">
            <v>Pickup Truck-1997</v>
          </cell>
        </row>
        <row r="743">
          <cell r="D743" t="str">
            <v>9905.1998</v>
          </cell>
          <cell r="E743" t="str">
            <v>Pickup Truck-1998</v>
          </cell>
        </row>
        <row r="744">
          <cell r="D744" t="str">
            <v>9905.1999</v>
          </cell>
          <cell r="E744" t="str">
            <v>Pickup Truck-1999</v>
          </cell>
        </row>
        <row r="745">
          <cell r="D745" t="str">
            <v>9905.2000</v>
          </cell>
          <cell r="E745" t="str">
            <v>Pickup Truck-2000</v>
          </cell>
        </row>
        <row r="746">
          <cell r="D746" t="str">
            <v>9905.2001</v>
          </cell>
          <cell r="E746" t="str">
            <v>Pickup Truck-2001</v>
          </cell>
        </row>
        <row r="747">
          <cell r="D747" t="str">
            <v>9905.2002</v>
          </cell>
          <cell r="E747" t="str">
            <v>Pickup Truck-2002</v>
          </cell>
        </row>
        <row r="748">
          <cell r="D748" t="str">
            <v>9905.2003</v>
          </cell>
          <cell r="E748" t="str">
            <v>Pickup Truck-2003</v>
          </cell>
        </row>
        <row r="749">
          <cell r="D749" t="str">
            <v>9905.2004</v>
          </cell>
          <cell r="E749" t="str">
            <v>Pickup Truck-2004</v>
          </cell>
        </row>
        <row r="750">
          <cell r="D750" t="str">
            <v>9905.2005</v>
          </cell>
          <cell r="E750" t="str">
            <v>Pickup Truck-2005</v>
          </cell>
        </row>
        <row r="751">
          <cell r="D751" t="str">
            <v>9905.2006</v>
          </cell>
          <cell r="E751" t="str">
            <v>Pickup Truck-2006</v>
          </cell>
        </row>
        <row r="752">
          <cell r="D752" t="str">
            <v>9906.1983</v>
          </cell>
          <cell r="E752" t="str">
            <v>Container Del-1983</v>
          </cell>
        </row>
        <row r="753">
          <cell r="D753" t="str">
            <v>9906.1984</v>
          </cell>
          <cell r="E753" t="str">
            <v>Container Del-1984</v>
          </cell>
        </row>
        <row r="754">
          <cell r="D754" t="str">
            <v>9906.1985</v>
          </cell>
          <cell r="E754" t="str">
            <v>Container Del-1985</v>
          </cell>
        </row>
        <row r="755">
          <cell r="D755" t="str">
            <v>9906.1986</v>
          </cell>
          <cell r="E755" t="str">
            <v>Container Del-1986</v>
          </cell>
        </row>
        <row r="756">
          <cell r="D756" t="str">
            <v>9906.1987</v>
          </cell>
          <cell r="E756" t="str">
            <v>Container Del-1987</v>
          </cell>
        </row>
        <row r="757">
          <cell r="D757" t="str">
            <v>9906.1988</v>
          </cell>
          <cell r="E757" t="str">
            <v>Container Del-1988</v>
          </cell>
        </row>
        <row r="758">
          <cell r="D758" t="str">
            <v>9906.1989</v>
          </cell>
          <cell r="E758" t="str">
            <v>Container Del-1989</v>
          </cell>
        </row>
        <row r="759">
          <cell r="D759" t="str">
            <v>9906.1990</v>
          </cell>
          <cell r="E759" t="str">
            <v>Container Del-1990</v>
          </cell>
        </row>
        <row r="760">
          <cell r="D760" t="str">
            <v>9906.1991</v>
          </cell>
          <cell r="E760" t="str">
            <v>Container Del-1991</v>
          </cell>
        </row>
        <row r="761">
          <cell r="D761" t="str">
            <v>9906.1992</v>
          </cell>
          <cell r="E761" t="str">
            <v>Container Del-1992</v>
          </cell>
        </row>
        <row r="762">
          <cell r="D762" t="str">
            <v>9906.1993</v>
          </cell>
          <cell r="E762" t="str">
            <v>Container Del-1993</v>
          </cell>
        </row>
        <row r="763">
          <cell r="D763" t="str">
            <v>9906.1994</v>
          </cell>
          <cell r="E763" t="str">
            <v>Container Del-1994</v>
          </cell>
        </row>
        <row r="764">
          <cell r="D764" t="str">
            <v>9906.1995</v>
          </cell>
          <cell r="E764" t="str">
            <v>Container Del-1995</v>
          </cell>
        </row>
        <row r="765">
          <cell r="D765" t="str">
            <v>9906.1996</v>
          </cell>
          <cell r="E765" t="str">
            <v>Container Del-1996</v>
          </cell>
        </row>
        <row r="766">
          <cell r="D766" t="str">
            <v>9906.1997</v>
          </cell>
          <cell r="E766" t="str">
            <v>Container Del-1997</v>
          </cell>
        </row>
        <row r="767">
          <cell r="D767" t="str">
            <v>9906.1998</v>
          </cell>
          <cell r="E767" t="str">
            <v>Container Del-1998</v>
          </cell>
        </row>
        <row r="768">
          <cell r="D768" t="str">
            <v>9906.1999</v>
          </cell>
          <cell r="E768" t="str">
            <v>Container Del-1999</v>
          </cell>
        </row>
        <row r="769">
          <cell r="D769" t="str">
            <v>9906.2000</v>
          </cell>
          <cell r="E769" t="str">
            <v>Container Del-2000</v>
          </cell>
        </row>
        <row r="770">
          <cell r="D770" t="str">
            <v>9906.2001</v>
          </cell>
          <cell r="E770" t="str">
            <v>Container Del-2001</v>
          </cell>
        </row>
        <row r="771">
          <cell r="D771" t="str">
            <v>9906.2002</v>
          </cell>
          <cell r="E771" t="str">
            <v>Container Del-2002</v>
          </cell>
        </row>
        <row r="772">
          <cell r="D772" t="str">
            <v>9906.2003</v>
          </cell>
          <cell r="E772" t="str">
            <v>Container Del-2003</v>
          </cell>
        </row>
        <row r="773">
          <cell r="D773" t="str">
            <v>9906.2004</v>
          </cell>
          <cell r="E773" t="str">
            <v>Container Del-2004</v>
          </cell>
        </row>
        <row r="774">
          <cell r="D774" t="str">
            <v>9906.2005</v>
          </cell>
          <cell r="E774" t="str">
            <v>Container Del-2005</v>
          </cell>
        </row>
        <row r="775">
          <cell r="D775" t="str">
            <v>9906.2006</v>
          </cell>
          <cell r="E775" t="str">
            <v>Container Del-2006</v>
          </cell>
        </row>
        <row r="776">
          <cell r="D776" t="str">
            <v>9907.1983</v>
          </cell>
          <cell r="E776" t="str">
            <v>Water Truck-1983</v>
          </cell>
        </row>
        <row r="777">
          <cell r="D777" t="str">
            <v>9907.1984</v>
          </cell>
          <cell r="E777" t="str">
            <v>Water Truck-1984</v>
          </cell>
        </row>
        <row r="778">
          <cell r="D778" t="str">
            <v>9907.1985</v>
          </cell>
          <cell r="E778" t="str">
            <v>Water Truck-1985</v>
          </cell>
        </row>
        <row r="779">
          <cell r="D779" t="str">
            <v>9907.1986</v>
          </cell>
          <cell r="E779" t="str">
            <v>Water Truck-1986</v>
          </cell>
        </row>
        <row r="780">
          <cell r="D780" t="str">
            <v>9907.1987</v>
          </cell>
          <cell r="E780" t="str">
            <v>Water Truck-1987</v>
          </cell>
        </row>
        <row r="781">
          <cell r="D781" t="str">
            <v>9907.1988</v>
          </cell>
          <cell r="E781" t="str">
            <v>Water Truck-1988</v>
          </cell>
        </row>
        <row r="782">
          <cell r="D782" t="str">
            <v>9907.1989</v>
          </cell>
          <cell r="E782" t="str">
            <v>Water Truck-1989</v>
          </cell>
        </row>
        <row r="783">
          <cell r="D783" t="str">
            <v>9907.1990</v>
          </cell>
          <cell r="E783" t="str">
            <v>Water Truck-1990</v>
          </cell>
        </row>
        <row r="784">
          <cell r="D784" t="str">
            <v>9907.1991</v>
          </cell>
          <cell r="E784" t="str">
            <v>Water Truck-1991</v>
          </cell>
        </row>
        <row r="785">
          <cell r="D785" t="str">
            <v>9907.1992</v>
          </cell>
          <cell r="E785" t="str">
            <v>Water Truck-1992</v>
          </cell>
        </row>
        <row r="786">
          <cell r="D786" t="str">
            <v>9907.1993</v>
          </cell>
          <cell r="E786" t="str">
            <v>Water Truck-1993</v>
          </cell>
        </row>
        <row r="787">
          <cell r="D787" t="str">
            <v>9907.1994</v>
          </cell>
          <cell r="E787" t="str">
            <v>Water Truck-1994</v>
          </cell>
        </row>
        <row r="788">
          <cell r="D788" t="str">
            <v>9907.1995</v>
          </cell>
          <cell r="E788" t="str">
            <v>Water Truck-1995</v>
          </cell>
        </row>
        <row r="789">
          <cell r="D789" t="str">
            <v>9907.1996</v>
          </cell>
          <cell r="E789" t="str">
            <v>Water Truck-1996</v>
          </cell>
        </row>
        <row r="790">
          <cell r="D790" t="str">
            <v>9907.1997</v>
          </cell>
          <cell r="E790" t="str">
            <v>Water Truck-1997</v>
          </cell>
        </row>
        <row r="791">
          <cell r="D791" t="str">
            <v>9907.1998</v>
          </cell>
          <cell r="E791" t="str">
            <v>Water Truck-1998</v>
          </cell>
        </row>
        <row r="792">
          <cell r="D792" t="str">
            <v>9907.1999</v>
          </cell>
          <cell r="E792" t="str">
            <v>Water Truck-1999</v>
          </cell>
        </row>
        <row r="793">
          <cell r="D793" t="str">
            <v>9907.2000</v>
          </cell>
          <cell r="E793" t="str">
            <v>Water Truck-2000</v>
          </cell>
        </row>
        <row r="794">
          <cell r="D794" t="str">
            <v>9907.2001</v>
          </cell>
          <cell r="E794" t="str">
            <v>Water Truck-2001</v>
          </cell>
        </row>
        <row r="795">
          <cell r="D795" t="str">
            <v>9907.2002</v>
          </cell>
          <cell r="E795" t="str">
            <v>Water Truck-2002</v>
          </cell>
        </row>
        <row r="796">
          <cell r="D796" t="str">
            <v>9907.2003</v>
          </cell>
          <cell r="E796" t="str">
            <v>Water Truck-2003</v>
          </cell>
        </row>
        <row r="797">
          <cell r="D797" t="str">
            <v>9907.2004</v>
          </cell>
          <cell r="E797" t="str">
            <v>Water Truck-2004</v>
          </cell>
        </row>
        <row r="798">
          <cell r="D798" t="str">
            <v>9907.2005</v>
          </cell>
          <cell r="E798" t="str">
            <v>Water Truck-2005</v>
          </cell>
        </row>
        <row r="799">
          <cell r="D799" t="str">
            <v>9907.2006</v>
          </cell>
          <cell r="E799" t="str">
            <v>Water Truck-2006</v>
          </cell>
        </row>
        <row r="800">
          <cell r="D800" t="str">
            <v>9908.1983</v>
          </cell>
          <cell r="E800" t="str">
            <v>Service Truck-1983</v>
          </cell>
        </row>
        <row r="801">
          <cell r="D801" t="str">
            <v>9908.1984</v>
          </cell>
          <cell r="E801" t="str">
            <v>Service Truck-1984</v>
          </cell>
        </row>
        <row r="802">
          <cell r="D802" t="str">
            <v>9908.1985</v>
          </cell>
          <cell r="E802" t="str">
            <v>Service Truck-1985</v>
          </cell>
        </row>
        <row r="803">
          <cell r="D803" t="str">
            <v>9908.1986</v>
          </cell>
          <cell r="E803" t="str">
            <v>Service Truck-1986</v>
          </cell>
        </row>
        <row r="804">
          <cell r="D804" t="str">
            <v>9908.1987</v>
          </cell>
          <cell r="E804" t="str">
            <v>Service Truck-1987</v>
          </cell>
        </row>
        <row r="805">
          <cell r="D805" t="str">
            <v>9908.1988</v>
          </cell>
          <cell r="E805" t="str">
            <v>Service Truck-1988</v>
          </cell>
        </row>
        <row r="806">
          <cell r="D806" t="str">
            <v>9908.1989</v>
          </cell>
          <cell r="E806" t="str">
            <v>Service Truck-1989</v>
          </cell>
        </row>
        <row r="807">
          <cell r="D807" t="str">
            <v>9908.1990</v>
          </cell>
          <cell r="E807" t="str">
            <v>Service Truck-1990</v>
          </cell>
        </row>
        <row r="808">
          <cell r="D808" t="str">
            <v>9908.1991</v>
          </cell>
          <cell r="E808" t="str">
            <v>Service Truck-1991</v>
          </cell>
        </row>
        <row r="809">
          <cell r="D809" t="str">
            <v>9908.1992</v>
          </cell>
          <cell r="E809" t="str">
            <v>Service Truck-1992</v>
          </cell>
        </row>
        <row r="810">
          <cell r="D810" t="str">
            <v>9908.1993</v>
          </cell>
          <cell r="E810" t="str">
            <v>Service Truck-1993</v>
          </cell>
        </row>
        <row r="811">
          <cell r="D811" t="str">
            <v>9908.1994</v>
          </cell>
          <cell r="E811" t="str">
            <v>Service Truck-1994</v>
          </cell>
        </row>
        <row r="812">
          <cell r="D812" t="str">
            <v>9908.1995</v>
          </cell>
          <cell r="E812" t="str">
            <v>Service Truck-1995</v>
          </cell>
        </row>
        <row r="813">
          <cell r="D813" t="str">
            <v>9908.1996</v>
          </cell>
          <cell r="E813" t="str">
            <v>Service Truck-1996</v>
          </cell>
        </row>
        <row r="814">
          <cell r="D814" t="str">
            <v>9908.1997</v>
          </cell>
          <cell r="E814" t="str">
            <v>Service Truck-1997</v>
          </cell>
        </row>
        <row r="815">
          <cell r="D815" t="str">
            <v>9908.1998</v>
          </cell>
          <cell r="E815" t="str">
            <v>Service Truck-1998</v>
          </cell>
        </row>
        <row r="816">
          <cell r="D816" t="str">
            <v>9908.1999</v>
          </cell>
          <cell r="E816" t="str">
            <v>Service Truck-1999</v>
          </cell>
        </row>
        <row r="817">
          <cell r="D817" t="str">
            <v>9908.2000</v>
          </cell>
          <cell r="E817" t="str">
            <v>Service Truck-2000</v>
          </cell>
        </row>
        <row r="818">
          <cell r="D818" t="str">
            <v>9908.2001</v>
          </cell>
          <cell r="E818" t="str">
            <v>Service Truck-2001</v>
          </cell>
        </row>
        <row r="819">
          <cell r="D819" t="str">
            <v>9908.2002</v>
          </cell>
          <cell r="E819" t="str">
            <v>Service Truck-2002</v>
          </cell>
        </row>
        <row r="820">
          <cell r="D820" t="str">
            <v>9908.2003</v>
          </cell>
          <cell r="E820" t="str">
            <v>Service Truck-2003</v>
          </cell>
        </row>
        <row r="821">
          <cell r="D821" t="str">
            <v>9908.2004</v>
          </cell>
          <cell r="E821" t="str">
            <v>Service Truck-2004</v>
          </cell>
        </row>
        <row r="822">
          <cell r="D822" t="str">
            <v>9908.2005</v>
          </cell>
          <cell r="E822" t="str">
            <v>Service Truck-2005</v>
          </cell>
        </row>
        <row r="823">
          <cell r="D823" t="str">
            <v>9908.2006</v>
          </cell>
          <cell r="E823" t="str">
            <v>Service Truck-2006</v>
          </cell>
        </row>
        <row r="824">
          <cell r="D824" t="str">
            <v>9909.1983</v>
          </cell>
          <cell r="E824" t="str">
            <v>Backhoe Loader-1983</v>
          </cell>
        </row>
        <row r="825">
          <cell r="D825" t="str">
            <v>9909.1984</v>
          </cell>
          <cell r="E825" t="str">
            <v>Backhoe Loader-1984</v>
          </cell>
        </row>
        <row r="826">
          <cell r="D826" t="str">
            <v>9909.1985</v>
          </cell>
          <cell r="E826" t="str">
            <v>Backhoe Loader-1985</v>
          </cell>
        </row>
        <row r="827">
          <cell r="D827" t="str">
            <v>9909.1986</v>
          </cell>
          <cell r="E827" t="str">
            <v>Backhoe Loader-1986</v>
          </cell>
        </row>
        <row r="828">
          <cell r="D828" t="str">
            <v>9909.1987</v>
          </cell>
          <cell r="E828" t="str">
            <v>Backhoe Loader-1987</v>
          </cell>
        </row>
        <row r="829">
          <cell r="D829" t="str">
            <v>9909.1988</v>
          </cell>
          <cell r="E829" t="str">
            <v>Backhoe Loader-1988</v>
          </cell>
        </row>
        <row r="830">
          <cell r="D830" t="str">
            <v>9909.1989</v>
          </cell>
          <cell r="E830" t="str">
            <v>Backhoe Loader-1989</v>
          </cell>
        </row>
        <row r="831">
          <cell r="D831" t="str">
            <v>9909.1990</v>
          </cell>
          <cell r="E831" t="str">
            <v>Backhoe Loader-1990</v>
          </cell>
        </row>
        <row r="832">
          <cell r="D832" t="str">
            <v>9909.1991</v>
          </cell>
          <cell r="E832" t="str">
            <v>Backhoe Loader-1991</v>
          </cell>
        </row>
        <row r="833">
          <cell r="D833" t="str">
            <v>9909.1992</v>
          </cell>
          <cell r="E833" t="str">
            <v>Backhoe Loader-1992</v>
          </cell>
        </row>
        <row r="834">
          <cell r="D834" t="str">
            <v>9909.1993</v>
          </cell>
          <cell r="E834" t="str">
            <v>Backhoe Loader-1993</v>
          </cell>
        </row>
        <row r="835">
          <cell r="D835" t="str">
            <v>9909.1994</v>
          </cell>
          <cell r="E835" t="str">
            <v>Backhoe Loader-1994</v>
          </cell>
        </row>
        <row r="836">
          <cell r="D836" t="str">
            <v>9909.1995</v>
          </cell>
          <cell r="E836" t="str">
            <v>Backhoe Loader-1995</v>
          </cell>
        </row>
        <row r="837">
          <cell r="D837" t="str">
            <v>9909.1996</v>
          </cell>
          <cell r="E837" t="str">
            <v>Backhoe Loader-1996</v>
          </cell>
        </row>
        <row r="838">
          <cell r="D838" t="str">
            <v>9909.1997</v>
          </cell>
          <cell r="E838" t="str">
            <v>Backhoe Loader-1997</v>
          </cell>
        </row>
        <row r="839">
          <cell r="D839" t="str">
            <v>9909.1998</v>
          </cell>
          <cell r="E839" t="str">
            <v>Backhoe Loader-1998</v>
          </cell>
        </row>
        <row r="840">
          <cell r="D840" t="str">
            <v>9909.1999</v>
          </cell>
          <cell r="E840" t="str">
            <v>Backhoe Loader-1999</v>
          </cell>
        </row>
        <row r="841">
          <cell r="D841" t="str">
            <v>9909.2000</v>
          </cell>
          <cell r="E841" t="str">
            <v>Backhoe Loader-2000</v>
          </cell>
        </row>
        <row r="842">
          <cell r="D842" t="str">
            <v>9909.2001</v>
          </cell>
          <cell r="E842" t="str">
            <v>Backhoe Loader-2001</v>
          </cell>
        </row>
        <row r="843">
          <cell r="D843" t="str">
            <v>9909.2002</v>
          </cell>
          <cell r="E843" t="str">
            <v>Backhoe Loader-2002</v>
          </cell>
        </row>
        <row r="844">
          <cell r="D844" t="str">
            <v>9909.2003</v>
          </cell>
          <cell r="E844" t="str">
            <v>Backhoe Loader-2003</v>
          </cell>
        </row>
        <row r="845">
          <cell r="D845" t="str">
            <v>9909.2004</v>
          </cell>
          <cell r="E845" t="str">
            <v>Backhoe Loader-2004</v>
          </cell>
        </row>
        <row r="846">
          <cell r="D846" t="str">
            <v>9909.2005</v>
          </cell>
          <cell r="E846" t="str">
            <v>Backhoe Loader-2005</v>
          </cell>
        </row>
        <row r="847">
          <cell r="D847" t="str">
            <v>9909.2006</v>
          </cell>
          <cell r="E847" t="str">
            <v>Backhoe Loader-2006</v>
          </cell>
        </row>
        <row r="848">
          <cell r="D848" t="str">
            <v>9910.1983</v>
          </cell>
          <cell r="E848" t="str">
            <v>Track-Type Tractor-1983</v>
          </cell>
        </row>
        <row r="849">
          <cell r="D849" t="str">
            <v>9910.1984</v>
          </cell>
          <cell r="E849" t="str">
            <v>Track-Type Tractor-1984</v>
          </cell>
        </row>
        <row r="850">
          <cell r="D850" t="str">
            <v>9910.1985</v>
          </cell>
          <cell r="E850" t="str">
            <v>Track-Type Tractor-1985</v>
          </cell>
        </row>
        <row r="851">
          <cell r="D851" t="str">
            <v>9910.1986</v>
          </cell>
          <cell r="E851" t="str">
            <v>Track-Type Tractor-1986</v>
          </cell>
        </row>
        <row r="852">
          <cell r="D852" t="str">
            <v>9910.1987</v>
          </cell>
          <cell r="E852" t="str">
            <v>Track-Type Tractor-1987</v>
          </cell>
        </row>
        <row r="853">
          <cell r="D853" t="str">
            <v>9910.1988</v>
          </cell>
          <cell r="E853" t="str">
            <v>Track-Type Tractor-1988</v>
          </cell>
        </row>
        <row r="854">
          <cell r="D854" t="str">
            <v>9910.1989</v>
          </cell>
          <cell r="E854" t="str">
            <v>Track-Type Tractor-1989</v>
          </cell>
        </row>
        <row r="855">
          <cell r="D855" t="str">
            <v>9910.1990</v>
          </cell>
          <cell r="E855" t="str">
            <v>Track-Type Tractor-1990</v>
          </cell>
        </row>
        <row r="856">
          <cell r="D856" t="str">
            <v>9910.1991</v>
          </cell>
          <cell r="E856" t="str">
            <v>Track-Type Tractor-1991</v>
          </cell>
        </row>
        <row r="857">
          <cell r="D857" t="str">
            <v>9910.1992</v>
          </cell>
          <cell r="E857" t="str">
            <v>Track-Type Tractor-1992</v>
          </cell>
        </row>
        <row r="858">
          <cell r="D858" t="str">
            <v>9910.1993</v>
          </cell>
          <cell r="E858" t="str">
            <v>Track-Type Tractor-1993</v>
          </cell>
        </row>
        <row r="859">
          <cell r="D859" t="str">
            <v>9910.1994</v>
          </cell>
          <cell r="E859" t="str">
            <v>Track-Type Tractor-1994</v>
          </cell>
        </row>
        <row r="860">
          <cell r="D860" t="str">
            <v>9910.1995</v>
          </cell>
          <cell r="E860" t="str">
            <v>Track-Type Tractor-1995</v>
          </cell>
        </row>
        <row r="861">
          <cell r="D861" t="str">
            <v>9910.1996</v>
          </cell>
          <cell r="E861" t="str">
            <v>Track-Type Tractor-1996</v>
          </cell>
        </row>
        <row r="862">
          <cell r="D862" t="str">
            <v>9910.1997</v>
          </cell>
          <cell r="E862" t="str">
            <v>Track-Type Tractor-1997</v>
          </cell>
        </row>
        <row r="863">
          <cell r="D863" t="str">
            <v>9910.1998</v>
          </cell>
          <cell r="E863" t="str">
            <v>Track-Type Tractor-1998</v>
          </cell>
        </row>
        <row r="864">
          <cell r="D864" t="str">
            <v>9910.1999</v>
          </cell>
          <cell r="E864" t="str">
            <v>Track-Type Tractor-1999</v>
          </cell>
        </row>
        <row r="865">
          <cell r="D865" t="str">
            <v>9910.2000</v>
          </cell>
          <cell r="E865" t="str">
            <v>Track-Type Tractor-2000</v>
          </cell>
        </row>
        <row r="866">
          <cell r="D866" t="str">
            <v>9910.2001</v>
          </cell>
          <cell r="E866" t="str">
            <v>Track-Type Tractor-2001</v>
          </cell>
        </row>
        <row r="867">
          <cell r="D867" t="str">
            <v>9910.2002</v>
          </cell>
          <cell r="E867" t="str">
            <v>Track-Type Tractor-2002</v>
          </cell>
        </row>
        <row r="868">
          <cell r="D868" t="str">
            <v>9910.2003</v>
          </cell>
          <cell r="E868" t="str">
            <v>Track-Type Tractor-2003</v>
          </cell>
        </row>
        <row r="869">
          <cell r="D869" t="str">
            <v>9910.2004</v>
          </cell>
          <cell r="E869" t="str">
            <v>Track-Type Tractor-2004</v>
          </cell>
        </row>
        <row r="870">
          <cell r="D870" t="str">
            <v>9910.2005</v>
          </cell>
          <cell r="E870" t="str">
            <v>Track-Type Tractor-2005</v>
          </cell>
        </row>
        <row r="871">
          <cell r="D871" t="str">
            <v>9910.2006</v>
          </cell>
          <cell r="E871" t="str">
            <v>Track-Type Tractor-2006</v>
          </cell>
        </row>
        <row r="872">
          <cell r="D872" t="str">
            <v>9911.1983</v>
          </cell>
          <cell r="E872" t="str">
            <v>Articulated Truck-1983</v>
          </cell>
        </row>
        <row r="873">
          <cell r="D873" t="str">
            <v>9911.1984</v>
          </cell>
          <cell r="E873" t="str">
            <v>Articulated Truck-1984</v>
          </cell>
        </row>
        <row r="874">
          <cell r="D874" t="str">
            <v>9911.1985</v>
          </cell>
          <cell r="E874" t="str">
            <v>Articulated Truck-1985</v>
          </cell>
        </row>
        <row r="875">
          <cell r="D875" t="str">
            <v>9911.1986</v>
          </cell>
          <cell r="E875" t="str">
            <v>Articulated Truck-1986</v>
          </cell>
        </row>
        <row r="876">
          <cell r="D876" t="str">
            <v>9911.1987</v>
          </cell>
          <cell r="E876" t="str">
            <v>Articulated Truck-1987</v>
          </cell>
        </row>
        <row r="877">
          <cell r="D877" t="str">
            <v>9911.1988</v>
          </cell>
          <cell r="E877" t="str">
            <v>Articulated Truck-1988</v>
          </cell>
        </row>
        <row r="878">
          <cell r="D878" t="str">
            <v>9911.1989</v>
          </cell>
          <cell r="E878" t="str">
            <v>Articulated Truck-1989</v>
          </cell>
        </row>
        <row r="879">
          <cell r="D879" t="str">
            <v>9911.1990</v>
          </cell>
          <cell r="E879" t="str">
            <v>Articulated Truck-1990</v>
          </cell>
        </row>
        <row r="880">
          <cell r="D880" t="str">
            <v>9911.1991</v>
          </cell>
          <cell r="E880" t="str">
            <v>Articulated Truck-1991</v>
          </cell>
        </row>
        <row r="881">
          <cell r="D881" t="str">
            <v>9911.1992</v>
          </cell>
          <cell r="E881" t="str">
            <v>Articulated Truck-1992</v>
          </cell>
        </row>
        <row r="882">
          <cell r="D882" t="str">
            <v>9911.1993</v>
          </cell>
          <cell r="E882" t="str">
            <v>Articulated Truck-1993</v>
          </cell>
        </row>
        <row r="883">
          <cell r="D883" t="str">
            <v>9911.1994</v>
          </cell>
          <cell r="E883" t="str">
            <v>Articulated Truck-1994</v>
          </cell>
        </row>
        <row r="884">
          <cell r="D884" t="str">
            <v>9911.1995</v>
          </cell>
          <cell r="E884" t="str">
            <v>Articulated Truck-1995</v>
          </cell>
        </row>
        <row r="885">
          <cell r="D885" t="str">
            <v>9911.1996</v>
          </cell>
          <cell r="E885" t="str">
            <v>Articulated Truck-1996</v>
          </cell>
        </row>
        <row r="886">
          <cell r="D886" t="str">
            <v>9911.1997</v>
          </cell>
          <cell r="E886" t="str">
            <v>Articulated Truck-1997</v>
          </cell>
        </row>
        <row r="887">
          <cell r="D887" t="str">
            <v>9911.1998</v>
          </cell>
          <cell r="E887" t="str">
            <v>Articulated Truck-1998</v>
          </cell>
        </row>
        <row r="888">
          <cell r="D888" t="str">
            <v>9911.1999</v>
          </cell>
          <cell r="E888" t="str">
            <v>Articulated Truck-1999</v>
          </cell>
        </row>
        <row r="889">
          <cell r="D889" t="str">
            <v>9911.2000</v>
          </cell>
          <cell r="E889" t="str">
            <v>Articulated Truck-2000</v>
          </cell>
        </row>
        <row r="890">
          <cell r="D890" t="str">
            <v>9911.2001</v>
          </cell>
          <cell r="E890" t="str">
            <v>Articulated Truck-2001</v>
          </cell>
        </row>
        <row r="891">
          <cell r="D891" t="str">
            <v>9911.2002</v>
          </cell>
          <cell r="E891" t="str">
            <v>Articulated Truck-2002</v>
          </cell>
        </row>
        <row r="892">
          <cell r="D892" t="str">
            <v>9911.2003</v>
          </cell>
          <cell r="E892" t="str">
            <v>Articulated Truck-2003</v>
          </cell>
        </row>
        <row r="893">
          <cell r="D893" t="str">
            <v>9911.2004</v>
          </cell>
          <cell r="E893" t="str">
            <v>Articulated Truck-2004</v>
          </cell>
        </row>
        <row r="894">
          <cell r="D894" t="str">
            <v>9911.2005</v>
          </cell>
          <cell r="E894" t="str">
            <v>Articulated Truck-2005</v>
          </cell>
        </row>
        <row r="895">
          <cell r="D895" t="str">
            <v>9911.2006</v>
          </cell>
          <cell r="E895" t="str">
            <v>Articulated Truck-2006</v>
          </cell>
        </row>
        <row r="896">
          <cell r="D896" t="str">
            <v>9912.1983</v>
          </cell>
          <cell r="E896" t="str">
            <v>Hydraulic Excavator-1983</v>
          </cell>
        </row>
        <row r="897">
          <cell r="D897" t="str">
            <v>9912.1984</v>
          </cell>
          <cell r="E897" t="str">
            <v>Hydraulic Excavator-1984</v>
          </cell>
        </row>
        <row r="898">
          <cell r="D898" t="str">
            <v>9912.1985</v>
          </cell>
          <cell r="E898" t="str">
            <v>Hydraulic Excavator-1985</v>
          </cell>
        </row>
        <row r="899">
          <cell r="D899" t="str">
            <v>9912.1986</v>
          </cell>
          <cell r="E899" t="str">
            <v>Hydraulic Excavator-1986</v>
          </cell>
        </row>
        <row r="900">
          <cell r="D900" t="str">
            <v>9912.1987</v>
          </cell>
          <cell r="E900" t="str">
            <v>Hydraulic Excavator-1987</v>
          </cell>
        </row>
        <row r="901">
          <cell r="D901" t="str">
            <v>9912.1988</v>
          </cell>
          <cell r="E901" t="str">
            <v>Hydraulic Excavator-1988</v>
          </cell>
        </row>
        <row r="902">
          <cell r="D902" t="str">
            <v>9912.1989</v>
          </cell>
          <cell r="E902" t="str">
            <v>Hydraulic Excavator-1989</v>
          </cell>
        </row>
        <row r="903">
          <cell r="D903" t="str">
            <v>9912.1990</v>
          </cell>
          <cell r="E903" t="str">
            <v>Hydraulic Excavator-1990</v>
          </cell>
        </row>
        <row r="904">
          <cell r="D904" t="str">
            <v>9912.1991</v>
          </cell>
          <cell r="E904" t="str">
            <v>Hydraulic Excavator-1991</v>
          </cell>
        </row>
        <row r="905">
          <cell r="D905" t="str">
            <v>9912.1992</v>
          </cell>
          <cell r="E905" t="str">
            <v>Hydraulic Excavator-1992</v>
          </cell>
        </row>
        <row r="906">
          <cell r="D906" t="str">
            <v>9912.1993</v>
          </cell>
          <cell r="E906" t="str">
            <v>Hydraulic Excavator-1993</v>
          </cell>
        </row>
        <row r="907">
          <cell r="D907" t="str">
            <v>9912.1994</v>
          </cell>
          <cell r="E907" t="str">
            <v>Hydraulic Excavator-1994</v>
          </cell>
        </row>
        <row r="908">
          <cell r="D908" t="str">
            <v>9912.1995</v>
          </cell>
          <cell r="E908" t="str">
            <v>Hydraulic Excavator-1995</v>
          </cell>
        </row>
        <row r="909">
          <cell r="D909" t="str">
            <v>9912.1996</v>
          </cell>
          <cell r="E909" t="str">
            <v>Hydraulic Excavator-1996</v>
          </cell>
        </row>
        <row r="910">
          <cell r="D910" t="str">
            <v>9912.1997</v>
          </cell>
          <cell r="E910" t="str">
            <v>Hydraulic Excavator-1997</v>
          </cell>
        </row>
        <row r="911">
          <cell r="D911" t="str">
            <v>9912.1998</v>
          </cell>
          <cell r="E911" t="str">
            <v>Hydraulic Excavator-1998</v>
          </cell>
        </row>
        <row r="912">
          <cell r="D912" t="str">
            <v>9912.1999</v>
          </cell>
          <cell r="E912" t="str">
            <v>Hydraulic Excavator-1999</v>
          </cell>
        </row>
        <row r="913">
          <cell r="D913" t="str">
            <v>9912.2000</v>
          </cell>
          <cell r="E913" t="str">
            <v>Hydraulic Excavator-2000</v>
          </cell>
        </row>
        <row r="914">
          <cell r="D914" t="str">
            <v>9912.2001</v>
          </cell>
          <cell r="E914" t="str">
            <v>Hydraulic Excavator-2001</v>
          </cell>
        </row>
        <row r="915">
          <cell r="D915" t="str">
            <v>9912.2002</v>
          </cell>
          <cell r="E915" t="str">
            <v>Hydraulic Excavator-2002</v>
          </cell>
        </row>
        <row r="916">
          <cell r="D916" t="str">
            <v>9912.2003</v>
          </cell>
          <cell r="E916" t="str">
            <v>Hydraulic Excavator-2003</v>
          </cell>
        </row>
        <row r="917">
          <cell r="D917" t="str">
            <v>9912.2004</v>
          </cell>
          <cell r="E917" t="str">
            <v>Hydraulic Excavator-2004</v>
          </cell>
        </row>
        <row r="918">
          <cell r="D918" t="str">
            <v>9912.2005</v>
          </cell>
          <cell r="E918" t="str">
            <v>Hydraulic Excavator-2005</v>
          </cell>
        </row>
        <row r="919">
          <cell r="D919" t="str">
            <v>9912.2006</v>
          </cell>
          <cell r="E919" t="str">
            <v>Hydraulic Excavator-2006</v>
          </cell>
        </row>
        <row r="920">
          <cell r="D920" t="str">
            <v>9913.1983</v>
          </cell>
          <cell r="E920" t="str">
            <v>Motor Grader-1983</v>
          </cell>
        </row>
        <row r="921">
          <cell r="D921" t="str">
            <v>9913.1984</v>
          </cell>
          <cell r="E921" t="str">
            <v>Motor Grader-1984</v>
          </cell>
        </row>
        <row r="922">
          <cell r="D922" t="str">
            <v>9913.1985</v>
          </cell>
          <cell r="E922" t="str">
            <v>Motor Grader-1985</v>
          </cell>
        </row>
        <row r="923">
          <cell r="D923" t="str">
            <v>9913.1986</v>
          </cell>
          <cell r="E923" t="str">
            <v>Motor Grader-1986</v>
          </cell>
        </row>
        <row r="924">
          <cell r="D924" t="str">
            <v>9913.1987</v>
          </cell>
          <cell r="E924" t="str">
            <v>Motor Grader-1987</v>
          </cell>
        </row>
        <row r="925">
          <cell r="D925" t="str">
            <v>9913.1988</v>
          </cell>
          <cell r="E925" t="str">
            <v>Motor Grader-1988</v>
          </cell>
        </row>
        <row r="926">
          <cell r="D926" t="str">
            <v>9913.1989</v>
          </cell>
          <cell r="E926" t="str">
            <v>Motor Grader-1989</v>
          </cell>
        </row>
        <row r="927">
          <cell r="D927" t="str">
            <v>9913.1990</v>
          </cell>
          <cell r="E927" t="str">
            <v>Motor Grader-1990</v>
          </cell>
        </row>
        <row r="928">
          <cell r="D928" t="str">
            <v>9913.1991</v>
          </cell>
          <cell r="E928" t="str">
            <v>Motor Grader-1991</v>
          </cell>
        </row>
        <row r="929">
          <cell r="D929" t="str">
            <v>9913.1992</v>
          </cell>
          <cell r="E929" t="str">
            <v>Motor Grader-1992</v>
          </cell>
        </row>
        <row r="930">
          <cell r="D930" t="str">
            <v>9913.1993</v>
          </cell>
          <cell r="E930" t="str">
            <v>Motor Grader-1993</v>
          </cell>
        </row>
        <row r="931">
          <cell r="D931" t="str">
            <v>9913.1994</v>
          </cell>
          <cell r="E931" t="str">
            <v>Motor Grader-1994</v>
          </cell>
        </row>
        <row r="932">
          <cell r="D932" t="str">
            <v>9913.1995</v>
          </cell>
          <cell r="E932" t="str">
            <v>Motor Grader-1995</v>
          </cell>
        </row>
        <row r="933">
          <cell r="D933" t="str">
            <v>9913.1996</v>
          </cell>
          <cell r="E933" t="str">
            <v>Motor Grader-1996</v>
          </cell>
        </row>
        <row r="934">
          <cell r="D934" t="str">
            <v>9913.1997</v>
          </cell>
          <cell r="E934" t="str">
            <v>Motor Grader-1997</v>
          </cell>
        </row>
        <row r="935">
          <cell r="D935" t="str">
            <v>9913.1998</v>
          </cell>
          <cell r="E935" t="str">
            <v>Motor Grader-1998</v>
          </cell>
        </row>
        <row r="936">
          <cell r="D936" t="str">
            <v>9913.1999</v>
          </cell>
          <cell r="E936" t="str">
            <v>Motor Grader-1999</v>
          </cell>
        </row>
        <row r="937">
          <cell r="D937" t="str">
            <v>9913.2000</v>
          </cell>
          <cell r="E937" t="str">
            <v>Motor Grader-2000</v>
          </cell>
        </row>
        <row r="938">
          <cell r="D938" t="str">
            <v>9913.2001</v>
          </cell>
          <cell r="E938" t="str">
            <v>Motor Grader-2001</v>
          </cell>
        </row>
        <row r="939">
          <cell r="D939" t="str">
            <v>9913.2002</v>
          </cell>
          <cell r="E939" t="str">
            <v>Motor Grader-2002</v>
          </cell>
        </row>
        <row r="940">
          <cell r="D940" t="str">
            <v>9913.2003</v>
          </cell>
          <cell r="E940" t="str">
            <v>Motor Grader-2003</v>
          </cell>
        </row>
        <row r="941">
          <cell r="D941" t="str">
            <v>9913.2004</v>
          </cell>
          <cell r="E941" t="str">
            <v>Motor Grader-2004</v>
          </cell>
        </row>
        <row r="942">
          <cell r="D942" t="str">
            <v>9913.2005</v>
          </cell>
          <cell r="E942" t="str">
            <v>Motor Grader-2005</v>
          </cell>
        </row>
        <row r="943">
          <cell r="D943" t="str">
            <v>9913.2006</v>
          </cell>
          <cell r="E943" t="str">
            <v>Motor Grader-2006</v>
          </cell>
        </row>
        <row r="944">
          <cell r="D944" t="str">
            <v>9914.1983</v>
          </cell>
          <cell r="E944" t="str">
            <v>Wheel/Track Loader-1983</v>
          </cell>
        </row>
        <row r="945">
          <cell r="D945" t="str">
            <v>9914.1984</v>
          </cell>
          <cell r="E945" t="str">
            <v>Wheel/Track Loader-1984</v>
          </cell>
        </row>
        <row r="946">
          <cell r="D946" t="str">
            <v>9914.1985</v>
          </cell>
          <cell r="E946" t="str">
            <v>Wheel/Track Loader-1985</v>
          </cell>
        </row>
        <row r="947">
          <cell r="D947" t="str">
            <v>9914.1986</v>
          </cell>
          <cell r="E947" t="str">
            <v>Wheel/Track Loader-1986</v>
          </cell>
        </row>
        <row r="948">
          <cell r="D948" t="str">
            <v>9914.1987</v>
          </cell>
          <cell r="E948" t="str">
            <v>Wheel/Track Loader-1987</v>
          </cell>
        </row>
        <row r="949">
          <cell r="D949" t="str">
            <v>9914.1988</v>
          </cell>
          <cell r="E949" t="str">
            <v>Wheel/Track Loader-1988</v>
          </cell>
        </row>
        <row r="950">
          <cell r="D950" t="str">
            <v>9914.1989</v>
          </cell>
          <cell r="E950" t="str">
            <v>Wheel/Track Loader-1989</v>
          </cell>
        </row>
        <row r="951">
          <cell r="D951" t="str">
            <v>9914.1990</v>
          </cell>
          <cell r="E951" t="str">
            <v>Wheel/Track Loader-1990</v>
          </cell>
        </row>
        <row r="952">
          <cell r="D952" t="str">
            <v>9914.1991</v>
          </cell>
          <cell r="E952" t="str">
            <v>Wheel/Track Loader-1991</v>
          </cell>
        </row>
        <row r="953">
          <cell r="D953" t="str">
            <v>9914.1992</v>
          </cell>
          <cell r="E953" t="str">
            <v>Wheel/Track Loader-1992</v>
          </cell>
        </row>
        <row r="954">
          <cell r="D954" t="str">
            <v>9914.1993</v>
          </cell>
          <cell r="E954" t="str">
            <v>Wheel/Track Loader-1993</v>
          </cell>
        </row>
        <row r="955">
          <cell r="D955" t="str">
            <v>9914.1994</v>
          </cell>
          <cell r="E955" t="str">
            <v>Wheel/Track Loader-1994</v>
          </cell>
        </row>
        <row r="956">
          <cell r="D956" t="str">
            <v>9914.1995</v>
          </cell>
          <cell r="E956" t="str">
            <v>Wheel/Track Loader-1995</v>
          </cell>
        </row>
        <row r="957">
          <cell r="D957" t="str">
            <v>9914.1996</v>
          </cell>
          <cell r="E957" t="str">
            <v>Wheel/Track Loader-1996</v>
          </cell>
        </row>
        <row r="958">
          <cell r="D958" t="str">
            <v>9914.1997</v>
          </cell>
          <cell r="E958" t="str">
            <v>Wheel/Track Loader-1997</v>
          </cell>
        </row>
        <row r="959">
          <cell r="D959" t="str">
            <v>9914.1998</v>
          </cell>
          <cell r="E959" t="str">
            <v>Wheel/Track Loader-1998</v>
          </cell>
        </row>
        <row r="960">
          <cell r="D960" t="str">
            <v>9914.1999</v>
          </cell>
          <cell r="E960" t="str">
            <v>Wheel/Track Loader-1999</v>
          </cell>
        </row>
        <row r="961">
          <cell r="D961" t="str">
            <v>9914.2000</v>
          </cell>
          <cell r="E961" t="str">
            <v>Wheel/Track Loader-2000</v>
          </cell>
        </row>
        <row r="962">
          <cell r="D962" t="str">
            <v>9914.2001</v>
          </cell>
          <cell r="E962" t="str">
            <v>Wheel/Track Loader-2001</v>
          </cell>
        </row>
        <row r="963">
          <cell r="D963" t="str">
            <v>9914.2002</v>
          </cell>
          <cell r="E963" t="str">
            <v>Wheel/Track Loader-2002</v>
          </cell>
        </row>
        <row r="964">
          <cell r="D964" t="str">
            <v>9914.2003</v>
          </cell>
          <cell r="E964" t="str">
            <v>Wheel/Track Loader-2003</v>
          </cell>
        </row>
        <row r="965">
          <cell r="D965" t="str">
            <v>9914.2004</v>
          </cell>
          <cell r="E965" t="str">
            <v>Wheel/Track Loader-2004</v>
          </cell>
        </row>
        <row r="966">
          <cell r="D966" t="str">
            <v>9914.2005</v>
          </cell>
          <cell r="E966" t="str">
            <v>Wheel/Track Loader-2005</v>
          </cell>
        </row>
        <row r="967">
          <cell r="D967" t="str">
            <v>9914.2006</v>
          </cell>
          <cell r="E967" t="str">
            <v>Wheel/Track Loader-2006</v>
          </cell>
        </row>
        <row r="968">
          <cell r="D968" t="str">
            <v>9915.1983</v>
          </cell>
          <cell r="E968" t="str">
            <v>Landfill Compactor-1983</v>
          </cell>
        </row>
        <row r="969">
          <cell r="D969" t="str">
            <v>9915.1984</v>
          </cell>
          <cell r="E969" t="str">
            <v>Landfill Compactor-1984</v>
          </cell>
        </row>
        <row r="970">
          <cell r="D970" t="str">
            <v>9915.1985</v>
          </cell>
          <cell r="E970" t="str">
            <v>Landfill Compactor-1985</v>
          </cell>
        </row>
        <row r="971">
          <cell r="D971" t="str">
            <v>9915.1986</v>
          </cell>
          <cell r="E971" t="str">
            <v>Landfill Compactor-1986</v>
          </cell>
        </row>
        <row r="972">
          <cell r="D972" t="str">
            <v>9915.1987</v>
          </cell>
          <cell r="E972" t="str">
            <v>Landfill Compactor-1987</v>
          </cell>
        </row>
        <row r="973">
          <cell r="D973" t="str">
            <v>9915.1988</v>
          </cell>
          <cell r="E973" t="str">
            <v>Landfill Compactor-1988</v>
          </cell>
        </row>
        <row r="974">
          <cell r="D974" t="str">
            <v>9915.1989</v>
          </cell>
          <cell r="E974" t="str">
            <v>Landfill Compactor-1989</v>
          </cell>
        </row>
        <row r="975">
          <cell r="D975" t="str">
            <v>9915.1990</v>
          </cell>
          <cell r="E975" t="str">
            <v>Landfill Compactor-1990</v>
          </cell>
        </row>
        <row r="976">
          <cell r="D976" t="str">
            <v>9915.1991</v>
          </cell>
          <cell r="E976" t="str">
            <v>Landfill Compactor-1991</v>
          </cell>
        </row>
        <row r="977">
          <cell r="D977" t="str">
            <v>9915.1992</v>
          </cell>
          <cell r="E977" t="str">
            <v>Landfill Compactor-1992</v>
          </cell>
        </row>
        <row r="978">
          <cell r="D978" t="str">
            <v>9915.1993</v>
          </cell>
          <cell r="E978" t="str">
            <v>Landfill Compactor-1993</v>
          </cell>
        </row>
        <row r="979">
          <cell r="D979" t="str">
            <v>9915.1994</v>
          </cell>
          <cell r="E979" t="str">
            <v>Landfill Compactor-1994</v>
          </cell>
        </row>
        <row r="980">
          <cell r="D980" t="str">
            <v>9915.1995</v>
          </cell>
          <cell r="E980" t="str">
            <v>Landfill Compactor-1995</v>
          </cell>
        </row>
        <row r="981">
          <cell r="D981" t="str">
            <v>9915.1996</v>
          </cell>
          <cell r="E981" t="str">
            <v>Landfill Compactor-1996</v>
          </cell>
        </row>
        <row r="982">
          <cell r="D982" t="str">
            <v>9915.1997</v>
          </cell>
          <cell r="E982" t="str">
            <v>Landfill Compactor-1997</v>
          </cell>
        </row>
        <row r="983">
          <cell r="D983" t="str">
            <v>9915.1998</v>
          </cell>
          <cell r="E983" t="str">
            <v>Landfill Compactor-1998</v>
          </cell>
        </row>
        <row r="984">
          <cell r="D984" t="str">
            <v>9915.1999</v>
          </cell>
          <cell r="E984" t="str">
            <v>Landfill Compactor-1999</v>
          </cell>
        </row>
        <row r="985">
          <cell r="D985" t="str">
            <v>9915.2000</v>
          </cell>
          <cell r="E985" t="str">
            <v>Landfill Compactor-2000</v>
          </cell>
        </row>
        <row r="986">
          <cell r="D986" t="str">
            <v>9915.2001</v>
          </cell>
          <cell r="E986" t="str">
            <v>Landfill Compactor-2001</v>
          </cell>
        </row>
        <row r="987">
          <cell r="D987" t="str">
            <v>9915.2002</v>
          </cell>
          <cell r="E987" t="str">
            <v>Landfill Compactor-2002</v>
          </cell>
        </row>
        <row r="988">
          <cell r="D988" t="str">
            <v>9915.2003</v>
          </cell>
          <cell r="E988" t="str">
            <v>Landfill Compactor-2003</v>
          </cell>
        </row>
        <row r="989">
          <cell r="D989" t="str">
            <v>9915.2004</v>
          </cell>
          <cell r="E989" t="str">
            <v>Landfill Compactor-2004</v>
          </cell>
        </row>
        <row r="990">
          <cell r="D990" t="str">
            <v>9915.2005</v>
          </cell>
          <cell r="E990" t="str">
            <v>Landfill Compactor-2005</v>
          </cell>
        </row>
        <row r="991">
          <cell r="D991" t="str">
            <v>9915.2006</v>
          </cell>
          <cell r="E991" t="str">
            <v>Landfill Compactor-2006</v>
          </cell>
        </row>
        <row r="992">
          <cell r="D992" t="str">
            <v>9916.1983</v>
          </cell>
          <cell r="E992" t="str">
            <v>Scraper-1983</v>
          </cell>
        </row>
        <row r="993">
          <cell r="D993" t="str">
            <v>9916.1984</v>
          </cell>
          <cell r="E993" t="str">
            <v>Scraper-1984</v>
          </cell>
        </row>
        <row r="994">
          <cell r="D994" t="str">
            <v>9916.1985</v>
          </cell>
          <cell r="E994" t="str">
            <v>Scraper-1985</v>
          </cell>
        </row>
        <row r="995">
          <cell r="D995" t="str">
            <v>9916.1986</v>
          </cell>
          <cell r="E995" t="str">
            <v>Scraper-1986</v>
          </cell>
        </row>
        <row r="996">
          <cell r="D996" t="str">
            <v>9916.1987</v>
          </cell>
          <cell r="E996" t="str">
            <v>Scraper-1987</v>
          </cell>
        </row>
        <row r="997">
          <cell r="D997" t="str">
            <v>9916.1988</v>
          </cell>
          <cell r="E997" t="str">
            <v>Scraper-1988</v>
          </cell>
        </row>
        <row r="998">
          <cell r="D998" t="str">
            <v>9916.1989</v>
          </cell>
          <cell r="E998" t="str">
            <v>Scraper-1989</v>
          </cell>
        </row>
        <row r="999">
          <cell r="D999" t="str">
            <v>9916.1990</v>
          </cell>
          <cell r="E999" t="str">
            <v>Scraper-1990</v>
          </cell>
        </row>
        <row r="1000">
          <cell r="D1000" t="str">
            <v>9916.1991</v>
          </cell>
          <cell r="E1000" t="str">
            <v>Scraper-1991</v>
          </cell>
        </row>
        <row r="1001">
          <cell r="D1001" t="str">
            <v>9916.1992</v>
          </cell>
          <cell r="E1001" t="str">
            <v>Scraper-1992</v>
          </cell>
        </row>
        <row r="1002">
          <cell r="D1002" t="str">
            <v>9916.1993</v>
          </cell>
          <cell r="E1002" t="str">
            <v>Scraper-1993</v>
          </cell>
        </row>
        <row r="1003">
          <cell r="D1003" t="str">
            <v>9916.1994</v>
          </cell>
          <cell r="E1003" t="str">
            <v>Scraper-1994</v>
          </cell>
        </row>
        <row r="1004">
          <cell r="D1004" t="str">
            <v>9916.1995</v>
          </cell>
          <cell r="E1004" t="str">
            <v>Scraper-1995</v>
          </cell>
        </row>
        <row r="1005">
          <cell r="D1005" t="str">
            <v>9916.1996</v>
          </cell>
          <cell r="E1005" t="str">
            <v>Scraper-1996</v>
          </cell>
        </row>
        <row r="1006">
          <cell r="D1006" t="str">
            <v>9916.1997</v>
          </cell>
          <cell r="E1006" t="str">
            <v>Scraper-1997</v>
          </cell>
        </row>
        <row r="1007">
          <cell r="D1007" t="str">
            <v>9916.1998</v>
          </cell>
          <cell r="E1007" t="str">
            <v>Scraper-1998</v>
          </cell>
        </row>
        <row r="1008">
          <cell r="D1008" t="str">
            <v>9916.1999</v>
          </cell>
          <cell r="E1008" t="str">
            <v>Scraper-1999</v>
          </cell>
        </row>
        <row r="1009">
          <cell r="D1009" t="str">
            <v>9916.2000</v>
          </cell>
          <cell r="E1009" t="str">
            <v>Scraper-2000</v>
          </cell>
        </row>
        <row r="1010">
          <cell r="D1010" t="str">
            <v>9916.2001</v>
          </cell>
          <cell r="E1010" t="str">
            <v>Scraper-2001</v>
          </cell>
        </row>
        <row r="1011">
          <cell r="D1011" t="str">
            <v>9916.2002</v>
          </cell>
          <cell r="E1011" t="str">
            <v>Scraper-2002</v>
          </cell>
        </row>
        <row r="1012">
          <cell r="D1012" t="str">
            <v>9916.2003</v>
          </cell>
          <cell r="E1012" t="str">
            <v>Scraper-2003</v>
          </cell>
        </row>
        <row r="1013">
          <cell r="D1013" t="str">
            <v>9916.2004</v>
          </cell>
          <cell r="E1013" t="str">
            <v>Scraper-2004</v>
          </cell>
        </row>
        <row r="1014">
          <cell r="D1014" t="str">
            <v>9916.2005</v>
          </cell>
          <cell r="E1014" t="str">
            <v>Scraper-2005</v>
          </cell>
        </row>
        <row r="1015">
          <cell r="D1015" t="str">
            <v>9916.2006</v>
          </cell>
          <cell r="E1015" t="str">
            <v>Scraper-2006</v>
          </cell>
        </row>
        <row r="1016">
          <cell r="D1016" t="str">
            <v>90520.0</v>
          </cell>
          <cell r="E1016" t="str">
            <v>InActive.</v>
          </cell>
        </row>
        <row r="1017">
          <cell r="D1017" t="str">
            <v>90525.0</v>
          </cell>
          <cell r="E1017" t="str">
            <v>InActive,</v>
          </cell>
        </row>
        <row r="1018">
          <cell r="D1018" t="str">
            <v>90100.0</v>
          </cell>
          <cell r="E1018" t="str">
            <v>Trade A/R Current</v>
          </cell>
        </row>
        <row r="1019">
          <cell r="D1019" t="str">
            <v>90101.0</v>
          </cell>
          <cell r="E1019" t="str">
            <v>Trade A/R 31-60 Days</v>
          </cell>
        </row>
        <row r="1020">
          <cell r="D1020" t="str">
            <v>90102.0</v>
          </cell>
          <cell r="E1020" t="str">
            <v>Trade A/R 61-90 Days</v>
          </cell>
        </row>
        <row r="1021">
          <cell r="D1021" t="str">
            <v>90103.0</v>
          </cell>
          <cell r="E1021" t="str">
            <v>Trade A/R 91-120 Days</v>
          </cell>
        </row>
        <row r="1022">
          <cell r="D1022" t="str">
            <v>90000.0</v>
          </cell>
          <cell r="E1022" t="str">
            <v># Coll Facility</v>
          </cell>
        </row>
        <row r="1023">
          <cell r="D1023" t="str">
            <v>90150.0</v>
          </cell>
          <cell r="E1023" t="str">
            <v>AP "Days Paid"</v>
          </cell>
        </row>
        <row r="1024">
          <cell r="D1024" t="str">
            <v>90155.0</v>
          </cell>
          <cell r="E1024" t="str">
            <v>AP Disbursements</v>
          </cell>
        </row>
        <row r="1025">
          <cell r="D1025" t="str">
            <v>9900.2007</v>
          </cell>
          <cell r="E1025" t="str">
            <v>Roll-Off Truck-2007</v>
          </cell>
        </row>
        <row r="1026">
          <cell r="D1026" t="str">
            <v>9901.2007</v>
          </cell>
          <cell r="E1026" t="str">
            <v>Front Load Truck-2007</v>
          </cell>
        </row>
        <row r="1027">
          <cell r="D1027" t="str">
            <v>9902.2007</v>
          </cell>
          <cell r="E1027" t="str">
            <v>Rear Load Truck-2007</v>
          </cell>
        </row>
        <row r="1028">
          <cell r="D1028" t="str">
            <v>9903.2007</v>
          </cell>
          <cell r="E1028" t="str">
            <v>Auto Side Load Truck-2007</v>
          </cell>
        </row>
        <row r="1029">
          <cell r="D1029" t="str">
            <v>9904.2007</v>
          </cell>
          <cell r="E1029" t="str">
            <v>Recycle Truck-2007</v>
          </cell>
        </row>
        <row r="1030">
          <cell r="D1030" t="str">
            <v>9905.2007</v>
          </cell>
          <cell r="E1030" t="str">
            <v>Pickup Truck-2007</v>
          </cell>
        </row>
        <row r="1031">
          <cell r="D1031" t="str">
            <v>9906.2007</v>
          </cell>
          <cell r="E1031" t="str">
            <v>Container Del-2007</v>
          </cell>
        </row>
        <row r="1032">
          <cell r="D1032" t="str">
            <v>9907.2007</v>
          </cell>
          <cell r="E1032" t="str">
            <v>Water Truck-2007</v>
          </cell>
        </row>
        <row r="1033">
          <cell r="D1033" t="str">
            <v>9908.2007</v>
          </cell>
          <cell r="E1033" t="str">
            <v>Service Truck-2007</v>
          </cell>
        </row>
        <row r="1034">
          <cell r="D1034" t="str">
            <v>9909.2007</v>
          </cell>
          <cell r="E1034" t="str">
            <v>Backhoe Loader-2007</v>
          </cell>
        </row>
        <row r="1035">
          <cell r="D1035" t="str">
            <v>9910.2007</v>
          </cell>
          <cell r="E1035" t="str">
            <v>Track-Type Tractor-2007</v>
          </cell>
        </row>
        <row r="1036">
          <cell r="D1036" t="str">
            <v>9911.2007</v>
          </cell>
          <cell r="E1036" t="str">
            <v>Articulated Truck-2007</v>
          </cell>
        </row>
        <row r="1037">
          <cell r="D1037" t="str">
            <v>9912.2007</v>
          </cell>
          <cell r="E1037" t="str">
            <v>Hydraulic Excavator-2007</v>
          </cell>
        </row>
        <row r="1038">
          <cell r="D1038" t="str">
            <v>9913.2007</v>
          </cell>
          <cell r="E1038" t="str">
            <v>Motor Grader-2007</v>
          </cell>
        </row>
        <row r="1039">
          <cell r="D1039" t="str">
            <v>9914.2007</v>
          </cell>
          <cell r="E1039" t="str">
            <v>Wheel/Track Loader-2007</v>
          </cell>
        </row>
        <row r="1040">
          <cell r="D1040" t="str">
            <v>9915.2007</v>
          </cell>
          <cell r="E1040" t="str">
            <v>Landfill Compactor-2007</v>
          </cell>
        </row>
        <row r="1041">
          <cell r="D1041" t="str">
            <v>9916.2007</v>
          </cell>
          <cell r="E1041" t="str">
            <v>Scraper-2007</v>
          </cell>
        </row>
        <row r="1042">
          <cell r="D1042" t="str">
            <v>9917.1986</v>
          </cell>
          <cell r="E1042" t="str">
            <v>Manual Side Load Truck-1986</v>
          </cell>
        </row>
        <row r="1043">
          <cell r="D1043" t="str">
            <v>9917.1987</v>
          </cell>
          <cell r="E1043" t="str">
            <v>Manual Side Load Truck-1987</v>
          </cell>
        </row>
        <row r="1044">
          <cell r="D1044" t="str">
            <v>9917.1988</v>
          </cell>
          <cell r="E1044" t="str">
            <v>Manual Side Load Truck-1988</v>
          </cell>
        </row>
        <row r="1045">
          <cell r="D1045" t="str">
            <v>9917.1989</v>
          </cell>
          <cell r="E1045" t="str">
            <v>Manual Side Load Truck-1989</v>
          </cell>
        </row>
        <row r="1046">
          <cell r="D1046" t="str">
            <v>9917.1990</v>
          </cell>
          <cell r="E1046" t="str">
            <v>Manual Side Load Truck-1990</v>
          </cell>
        </row>
        <row r="1047">
          <cell r="D1047" t="str">
            <v>9917.1991</v>
          </cell>
          <cell r="E1047" t="str">
            <v>Manual Side Load Truck-1991</v>
          </cell>
        </row>
        <row r="1048">
          <cell r="D1048" t="str">
            <v>9917.1992</v>
          </cell>
          <cell r="E1048" t="str">
            <v>Manual Side Load Truck-1992</v>
          </cell>
        </row>
        <row r="1049">
          <cell r="D1049" t="str">
            <v>9917.1993</v>
          </cell>
          <cell r="E1049" t="str">
            <v>Manual Side Load Truck-1993</v>
          </cell>
        </row>
        <row r="1050">
          <cell r="D1050" t="str">
            <v>9917.1994</v>
          </cell>
          <cell r="E1050" t="str">
            <v>Manual Side Load Truck-1994</v>
          </cell>
        </row>
        <row r="1051">
          <cell r="D1051" t="str">
            <v>9917.1995</v>
          </cell>
          <cell r="E1051" t="str">
            <v>Manual Side Load Truck-1995</v>
          </cell>
        </row>
        <row r="1052">
          <cell r="D1052" t="str">
            <v>9917.1996</v>
          </cell>
          <cell r="E1052" t="str">
            <v>Manual Side Load Truck-1996</v>
          </cell>
        </row>
        <row r="1053">
          <cell r="D1053" t="str">
            <v>9917.1997</v>
          </cell>
          <cell r="E1053" t="str">
            <v>Manual Side Load Truck-1997</v>
          </cell>
        </row>
        <row r="1054">
          <cell r="D1054" t="str">
            <v>9917.1998</v>
          </cell>
          <cell r="E1054" t="str">
            <v>Manual Side Load Truck-1998</v>
          </cell>
        </row>
        <row r="1055">
          <cell r="D1055" t="str">
            <v>9917.1999</v>
          </cell>
          <cell r="E1055" t="str">
            <v>Manual Side Load Truck-1999</v>
          </cell>
        </row>
        <row r="1056">
          <cell r="D1056" t="str">
            <v>9917.2000</v>
          </cell>
          <cell r="E1056" t="str">
            <v>Manual Side Load Truck-2000</v>
          </cell>
        </row>
        <row r="1057">
          <cell r="D1057" t="str">
            <v>9917.2001</v>
          </cell>
          <cell r="E1057" t="str">
            <v>Manual Side Load Truck-2001</v>
          </cell>
        </row>
        <row r="1058">
          <cell r="D1058" t="str">
            <v>9917.2002</v>
          </cell>
          <cell r="E1058" t="str">
            <v>Manual Side Load Truck-2002</v>
          </cell>
        </row>
        <row r="1059">
          <cell r="D1059" t="str">
            <v>9917.2003</v>
          </cell>
          <cell r="E1059" t="str">
            <v>Manual Side Load Truck-2003</v>
          </cell>
        </row>
        <row r="1060">
          <cell r="D1060" t="str">
            <v>9917.2004</v>
          </cell>
          <cell r="E1060" t="str">
            <v>Manual Side Load Truck-2004</v>
          </cell>
        </row>
        <row r="1061">
          <cell r="D1061" t="str">
            <v>9917.2005</v>
          </cell>
          <cell r="E1061" t="str">
            <v>Manual Side Load Truck-2005</v>
          </cell>
        </row>
        <row r="1062">
          <cell r="D1062" t="str">
            <v>9917.2006</v>
          </cell>
          <cell r="E1062" t="str">
            <v>Manual Side Load Truck-2006</v>
          </cell>
        </row>
        <row r="1063">
          <cell r="D1063" t="str">
            <v>9917.2007</v>
          </cell>
          <cell r="E1063" t="str">
            <v>Manual Side Load Truck-2007</v>
          </cell>
        </row>
        <row r="1064">
          <cell r="D1064" t="str">
            <v>88445.0</v>
          </cell>
          <cell r="E1064" t="str">
            <v>Regional Staff</v>
          </cell>
        </row>
        <row r="1065">
          <cell r="D1065" t="str">
            <v>88481.0</v>
          </cell>
          <cell r="E1065" t="str">
            <v>Area Engineers</v>
          </cell>
        </row>
        <row r="1066">
          <cell r="D1066" t="str">
            <v>88482.0</v>
          </cell>
          <cell r="E1066" t="str">
            <v>Area Staff</v>
          </cell>
        </row>
        <row r="1067">
          <cell r="D1067" t="str">
            <v>88483.0</v>
          </cell>
          <cell r="E1067" t="str">
            <v>Area Admin Assistant</v>
          </cell>
        </row>
        <row r="1068">
          <cell r="D1068" t="str">
            <v>90104.0</v>
          </cell>
          <cell r="E1068" t="str">
            <v>Trade A/R 121-150 Days</v>
          </cell>
        </row>
        <row r="1069">
          <cell r="D1069" t="str">
            <v>90105.0</v>
          </cell>
          <cell r="E1069" t="str">
            <v>Trade A/R &gt; 150 Days</v>
          </cell>
        </row>
        <row r="1070">
          <cell r="D1070" t="str">
            <v>9900.2008</v>
          </cell>
          <cell r="E1070" t="str">
            <v>Roll-Off Truck-2008</v>
          </cell>
        </row>
        <row r="1071">
          <cell r="D1071" t="str">
            <v>9901.2008</v>
          </cell>
          <cell r="E1071" t="str">
            <v>Front Load Truck-2008</v>
          </cell>
        </row>
        <row r="1072">
          <cell r="D1072" t="str">
            <v>9902.2008</v>
          </cell>
          <cell r="E1072" t="str">
            <v>Rear Load Truck-2008</v>
          </cell>
        </row>
        <row r="1073">
          <cell r="D1073" t="str">
            <v>9903.2008</v>
          </cell>
          <cell r="E1073" t="str">
            <v>Auto Side Load Truck-2008</v>
          </cell>
        </row>
        <row r="1074">
          <cell r="D1074" t="str">
            <v>9904.2008</v>
          </cell>
          <cell r="E1074" t="str">
            <v>Recycle Truck-2008</v>
          </cell>
        </row>
        <row r="1075">
          <cell r="D1075" t="str">
            <v>9905.2008</v>
          </cell>
          <cell r="E1075" t="str">
            <v>Pickup Truck-2008</v>
          </cell>
        </row>
        <row r="1076">
          <cell r="D1076" t="str">
            <v>9906.2008</v>
          </cell>
          <cell r="E1076" t="str">
            <v>Container Del-2008</v>
          </cell>
        </row>
        <row r="1077">
          <cell r="D1077" t="str">
            <v>9907.2008</v>
          </cell>
          <cell r="E1077" t="str">
            <v>Water Truck-2008</v>
          </cell>
        </row>
        <row r="1078">
          <cell r="D1078" t="str">
            <v>9908.2008</v>
          </cell>
          <cell r="E1078" t="str">
            <v>Service Truck-2008</v>
          </cell>
        </row>
        <row r="1079">
          <cell r="D1079" t="str">
            <v>9909.2008</v>
          </cell>
          <cell r="E1079" t="str">
            <v>Backhoe Loader-2008</v>
          </cell>
        </row>
        <row r="1080">
          <cell r="D1080" t="str">
            <v>9910.2008</v>
          </cell>
          <cell r="E1080" t="str">
            <v>Track-Type Tractor-2008</v>
          </cell>
        </row>
        <row r="1081">
          <cell r="D1081" t="str">
            <v>9911.2008</v>
          </cell>
          <cell r="E1081" t="str">
            <v>Articulated Truck-2008</v>
          </cell>
        </row>
        <row r="1082">
          <cell r="D1082" t="str">
            <v>9912.2008</v>
          </cell>
          <cell r="E1082" t="str">
            <v>Hydraulic Excavator-2008</v>
          </cell>
        </row>
        <row r="1083">
          <cell r="D1083" t="str">
            <v>9913.2008</v>
          </cell>
          <cell r="E1083" t="str">
            <v>Motor Grader-2008</v>
          </cell>
        </row>
        <row r="1084">
          <cell r="D1084" t="str">
            <v>9914.2008</v>
          </cell>
          <cell r="E1084" t="str">
            <v>Wheel/Track Loader-2008</v>
          </cell>
        </row>
        <row r="1085">
          <cell r="D1085" t="str">
            <v>9915.2008</v>
          </cell>
          <cell r="E1085" t="str">
            <v>Landfill Compactor-2008</v>
          </cell>
        </row>
        <row r="1086">
          <cell r="D1086" t="str">
            <v>9916.2008</v>
          </cell>
          <cell r="E1086" t="str">
            <v>Scraper-2008</v>
          </cell>
        </row>
        <row r="1087">
          <cell r="D1087" t="str">
            <v>9917.2008</v>
          </cell>
          <cell r="E1087" t="str">
            <v>Manual Side Load Truck-2008</v>
          </cell>
        </row>
        <row r="1088">
          <cell r="D1088" t="str">
            <v>90002.0</v>
          </cell>
          <cell r="E1088" t="str">
            <v>SF-Office/Gen</v>
          </cell>
        </row>
        <row r="1089">
          <cell r="D1089" t="str">
            <v>90005.0</v>
          </cell>
          <cell r="E1089" t="str">
            <v>SF-Shop</v>
          </cell>
        </row>
        <row r="1090">
          <cell r="D1090" t="str">
            <v>90006.0</v>
          </cell>
          <cell r="E1090" t="str">
            <v>SF-Garage</v>
          </cell>
        </row>
        <row r="1091">
          <cell r="D1091" t="str">
            <v>90007.0</v>
          </cell>
          <cell r="E1091" t="str">
            <v>SF-XFR/MRF</v>
          </cell>
        </row>
        <row r="1092">
          <cell r="D1092" t="str">
            <v>90002.1</v>
          </cell>
          <cell r="E1092" t="str">
            <v>SF-Own Office/Gen</v>
          </cell>
        </row>
        <row r="1093">
          <cell r="D1093" t="str">
            <v>90002.2</v>
          </cell>
          <cell r="E1093" t="str">
            <v>SF-Lease Office/Gen</v>
          </cell>
        </row>
        <row r="1094">
          <cell r="D1094" t="str">
            <v>90005.1</v>
          </cell>
          <cell r="E1094" t="str">
            <v>SF-Own Shop</v>
          </cell>
        </row>
        <row r="1095">
          <cell r="D1095" t="str">
            <v>90006.1</v>
          </cell>
          <cell r="E1095" t="str">
            <v>SF-Own Garage</v>
          </cell>
        </row>
        <row r="1096">
          <cell r="D1096" t="str">
            <v>90007.1</v>
          </cell>
          <cell r="E1096" t="str">
            <v>SF-Own XFR/MRF</v>
          </cell>
        </row>
        <row r="1097">
          <cell r="D1097" t="str">
            <v>90005.2</v>
          </cell>
          <cell r="E1097" t="str">
            <v>SF-Lease Shop</v>
          </cell>
        </row>
        <row r="1098">
          <cell r="D1098" t="str">
            <v>90006.2</v>
          </cell>
          <cell r="E1098" t="str">
            <v>SF-Lease Garage</v>
          </cell>
        </row>
        <row r="1099">
          <cell r="D1099" t="str">
            <v>90007.2</v>
          </cell>
          <cell r="E1099" t="str">
            <v>SF-Lease XFR/MRF</v>
          </cell>
        </row>
        <row r="1100">
          <cell r="D1100" t="str">
            <v>88484.0</v>
          </cell>
          <cell r="E1100" t="str">
            <v>Area HR Manager</v>
          </cell>
        </row>
        <row r="1101">
          <cell r="D1101" t="str">
            <v>88489.0</v>
          </cell>
          <cell r="E1101" t="str">
            <v>Area Safety Manager</v>
          </cell>
        </row>
        <row r="1102">
          <cell r="D1102" t="str">
            <v>90197.0</v>
          </cell>
          <cell r="E1102" t="str">
            <v>Inactive 90197</v>
          </cell>
        </row>
        <row r="1103">
          <cell r="D1103" t="str">
            <v>90198.0</v>
          </cell>
          <cell r="E1103" t="str">
            <v>Inactive 90198</v>
          </cell>
        </row>
        <row r="1104">
          <cell r="D1104" t="str">
            <v>90199.0</v>
          </cell>
          <cell r="E1104" t="str">
            <v>Inactive 90199</v>
          </cell>
        </row>
        <row r="1105">
          <cell r="D1105" t="str">
            <v>88444.0</v>
          </cell>
          <cell r="E1105" t="str">
            <v>Regional Business Sys Mgr</v>
          </cell>
        </row>
        <row r="1106">
          <cell r="D1106" t="str">
            <v>88446.0</v>
          </cell>
          <cell r="E1106" t="str">
            <v>Regional Logistics Mgr</v>
          </cell>
        </row>
        <row r="1107">
          <cell r="D1107" t="str">
            <v>88459.0</v>
          </cell>
          <cell r="E1107" t="str">
            <v>Billing Supervisor</v>
          </cell>
        </row>
        <row r="1108">
          <cell r="D1108" t="str">
            <v>9900.2009</v>
          </cell>
          <cell r="E1108" t="str">
            <v>Roll-Off Truck-2009</v>
          </cell>
        </row>
        <row r="1109">
          <cell r="D1109" t="str">
            <v>9901.2009</v>
          </cell>
          <cell r="E1109" t="str">
            <v>Front Load Truck-2009</v>
          </cell>
        </row>
        <row r="1110">
          <cell r="D1110" t="str">
            <v>9902.2009</v>
          </cell>
          <cell r="E1110" t="str">
            <v>Rear Load Truck-2009</v>
          </cell>
        </row>
        <row r="1111">
          <cell r="D1111" t="str">
            <v>9903.2009</v>
          </cell>
          <cell r="E1111" t="str">
            <v>Auto Side Load Truck-2009</v>
          </cell>
        </row>
        <row r="1112">
          <cell r="D1112" t="str">
            <v>9904.2009</v>
          </cell>
          <cell r="E1112" t="str">
            <v>Recycle Truck-2009</v>
          </cell>
        </row>
        <row r="1113">
          <cell r="D1113" t="str">
            <v>9905.2009</v>
          </cell>
          <cell r="E1113" t="str">
            <v>Pickup Truck-2009</v>
          </cell>
        </row>
        <row r="1114">
          <cell r="D1114" t="str">
            <v>9906.2009</v>
          </cell>
          <cell r="E1114" t="str">
            <v>Container Del-2009</v>
          </cell>
        </row>
        <row r="1115">
          <cell r="D1115" t="str">
            <v>9907.2009</v>
          </cell>
          <cell r="E1115" t="str">
            <v>Water Truck-2009</v>
          </cell>
        </row>
        <row r="1116">
          <cell r="D1116" t="str">
            <v>9908.2009</v>
          </cell>
          <cell r="E1116" t="str">
            <v>Service Truck-2009</v>
          </cell>
        </row>
        <row r="1117">
          <cell r="D1117" t="str">
            <v>9909.2009</v>
          </cell>
          <cell r="E1117" t="str">
            <v>Backhoe Loader-2009</v>
          </cell>
        </row>
        <row r="1118">
          <cell r="D1118" t="str">
            <v>9910.2009</v>
          </cell>
          <cell r="E1118" t="str">
            <v>Track-Type Tractor-2009</v>
          </cell>
        </row>
        <row r="1119">
          <cell r="D1119" t="str">
            <v>9911.2009</v>
          </cell>
          <cell r="E1119" t="str">
            <v>Articulated Truck-2009</v>
          </cell>
        </row>
        <row r="1120">
          <cell r="D1120" t="str">
            <v>9912.2009</v>
          </cell>
          <cell r="E1120" t="str">
            <v>Hydraulic Excavator-2009</v>
          </cell>
        </row>
        <row r="1121">
          <cell r="D1121" t="str">
            <v>9913.2009</v>
          </cell>
          <cell r="E1121" t="str">
            <v>Motor Grader-2009</v>
          </cell>
        </row>
        <row r="1122">
          <cell r="D1122" t="str">
            <v>9914.2009</v>
          </cell>
          <cell r="E1122" t="str">
            <v>Wheel/Track Loader-2009</v>
          </cell>
        </row>
        <row r="1123">
          <cell r="D1123" t="str">
            <v>9915.2009</v>
          </cell>
          <cell r="E1123" t="str">
            <v>Landfill Compactor-2009</v>
          </cell>
        </row>
        <row r="1124">
          <cell r="D1124" t="str">
            <v>9916.2009</v>
          </cell>
          <cell r="E1124" t="str">
            <v>Scraper-2009</v>
          </cell>
        </row>
        <row r="1125">
          <cell r="D1125" t="str">
            <v>9917.2009</v>
          </cell>
          <cell r="E1125" t="str">
            <v>Manual Side Load Truck-2009</v>
          </cell>
        </row>
        <row r="1126">
          <cell r="D1126" t="str">
            <v>750063.0</v>
          </cell>
          <cell r="E1126" t="str">
            <v>Stock Option Comp Exp</v>
          </cell>
        </row>
        <row r="1127">
          <cell r="D1127" t="str">
            <v>750064.0</v>
          </cell>
          <cell r="E1127" t="str">
            <v>Corp-Equity Based Comp</v>
          </cell>
        </row>
        <row r="1128">
          <cell r="D1128" t="str">
            <v>750066.0</v>
          </cell>
          <cell r="E1128" t="str">
            <v>Ex Retirement Plan</v>
          </cell>
        </row>
        <row r="1129">
          <cell r="D1129" t="str">
            <v>751125.0</v>
          </cell>
          <cell r="E1129" t="str">
            <v>Corp-Corporate Insurance</v>
          </cell>
        </row>
        <row r="1130">
          <cell r="D1130" t="str">
            <v>751128.13</v>
          </cell>
          <cell r="E1130" t="str">
            <v>Corp-Promotional Advertising</v>
          </cell>
        </row>
        <row r="1131">
          <cell r="D1131" t="str">
            <v>751128.14</v>
          </cell>
          <cell r="E1131" t="str">
            <v>Corp-Publication Advertising</v>
          </cell>
        </row>
        <row r="1132">
          <cell r="D1132" t="str">
            <v>751130.10</v>
          </cell>
          <cell r="E1132" t="str">
            <v>Corp-Republic Newsletter</v>
          </cell>
        </row>
        <row r="1133">
          <cell r="D1133" t="str">
            <v>751131.0</v>
          </cell>
          <cell r="E1133" t="str">
            <v>Printing-Field</v>
          </cell>
        </row>
        <row r="1134">
          <cell r="D1134" t="str">
            <v>751132.0</v>
          </cell>
          <cell r="E1134" t="str">
            <v>Corp-Annual Report</v>
          </cell>
        </row>
        <row r="1135">
          <cell r="D1135" t="str">
            <v>751134.10</v>
          </cell>
          <cell r="E1135" t="str">
            <v>Corp-Convention Expense</v>
          </cell>
        </row>
        <row r="1136">
          <cell r="D1136" t="str">
            <v>751134.20</v>
          </cell>
          <cell r="E1136" t="str">
            <v>Corp-Annual Meeting</v>
          </cell>
        </row>
        <row r="1137">
          <cell r="D1137" t="str">
            <v>751134.30</v>
          </cell>
          <cell r="E1137" t="str">
            <v>Corp-Investor Relation Exp</v>
          </cell>
        </row>
        <row r="1138">
          <cell r="D1138" t="str">
            <v>751136.0</v>
          </cell>
          <cell r="E1138" t="str">
            <v>Corp-Drug Testing</v>
          </cell>
        </row>
        <row r="1139">
          <cell r="D1139" t="str">
            <v>751147.0</v>
          </cell>
          <cell r="E1139" t="str">
            <v>Corp-Board of Directors Fees</v>
          </cell>
        </row>
        <row r="1140">
          <cell r="D1140" t="str">
            <v>751159.0</v>
          </cell>
          <cell r="E1140" t="str">
            <v>Contra Prof &amp; Legal Fees</v>
          </cell>
        </row>
        <row r="1141">
          <cell r="D1141" t="str">
            <v>751180.0</v>
          </cell>
          <cell r="E1141" t="str">
            <v>Corp-Regulatory Fees</v>
          </cell>
        </row>
        <row r="1142">
          <cell r="D1142" t="str">
            <v>751180.10</v>
          </cell>
          <cell r="E1142" t="str">
            <v>Corp-NYSE Fees</v>
          </cell>
        </row>
        <row r="1143">
          <cell r="D1143" t="str">
            <v>753010.0</v>
          </cell>
          <cell r="E1143" t="str">
            <v>Corp-Aviation-3rd Party</v>
          </cell>
        </row>
        <row r="1144">
          <cell r="D1144" t="str">
            <v>753020.0</v>
          </cell>
          <cell r="E1144" t="str">
            <v>Corp-Aircraft Operating Costs</v>
          </cell>
        </row>
        <row r="1145">
          <cell r="D1145" t="str">
            <v>753022.0</v>
          </cell>
          <cell r="E1145" t="str">
            <v>Corp-Aircraft Parts</v>
          </cell>
        </row>
        <row r="1146">
          <cell r="D1146" t="str">
            <v>753024.0</v>
          </cell>
          <cell r="E1146" t="str">
            <v>Corp-Aircraft Mtce Labor</v>
          </cell>
        </row>
        <row r="1147">
          <cell r="D1147" t="str">
            <v>753026.0</v>
          </cell>
          <cell r="E1147" t="str">
            <v>Corp-Aircraft Mtce Servce Plan</v>
          </cell>
        </row>
        <row r="1148">
          <cell r="D1148" t="str">
            <v>753028.0</v>
          </cell>
          <cell r="E1148" t="str">
            <v>Corp-Aircraft Mtce Other</v>
          </cell>
        </row>
        <row r="1149">
          <cell r="D1149" t="str">
            <v>753030.0</v>
          </cell>
          <cell r="E1149" t="str">
            <v>Corp-Aircraft Landing Fees</v>
          </cell>
        </row>
        <row r="1150">
          <cell r="D1150" t="str">
            <v>753032.0</v>
          </cell>
          <cell r="E1150" t="str">
            <v>Corp-Aircraft Costs Misc</v>
          </cell>
        </row>
        <row r="1151">
          <cell r="D1151" t="str">
            <v>753034.0</v>
          </cell>
          <cell r="E1151" t="str">
            <v>Corp-Flight Plan/Training</v>
          </cell>
        </row>
        <row r="1152">
          <cell r="D1152" t="str">
            <v>860000.0</v>
          </cell>
          <cell r="E1152" t="str">
            <v>I/C Clearing Account</v>
          </cell>
        </row>
        <row r="1153">
          <cell r="D1153" t="str">
            <v>860100.0</v>
          </cell>
          <cell r="E1153" t="str">
            <v>Corp I/C-Finco Clearing</v>
          </cell>
        </row>
        <row r="1154">
          <cell r="D1154" t="str">
            <v>860200.0</v>
          </cell>
          <cell r="E1154" t="str">
            <v>Corp I/C-RSI Clearing</v>
          </cell>
        </row>
        <row r="1155">
          <cell r="D1155" t="str">
            <v>81100.0</v>
          </cell>
          <cell r="E1155" t="str">
            <v>Ind Drivers</v>
          </cell>
        </row>
        <row r="1156">
          <cell r="D1156" t="str">
            <v>81101.0</v>
          </cell>
          <cell r="E1156" t="str">
            <v>Ind Helpers</v>
          </cell>
        </row>
        <row r="1157">
          <cell r="D1157" t="str">
            <v>11680.0</v>
          </cell>
          <cell r="E1157" t="str">
            <v>R1 Ind/Prm-Revenue</v>
          </cell>
        </row>
        <row r="1158">
          <cell r="D1158" t="str">
            <v>11685.0</v>
          </cell>
          <cell r="E1158" t="str">
            <v>R1 Ind/Prm-Active Loc (B)</v>
          </cell>
        </row>
        <row r="1159">
          <cell r="D1159" t="str">
            <v>11687.0</v>
          </cell>
          <cell r="E1159" t="str">
            <v>R1 Ind/Prm-# Deliv</v>
          </cell>
        </row>
        <row r="1160">
          <cell r="D1160" t="str">
            <v>11688.0</v>
          </cell>
          <cell r="E1160" t="str">
            <v>R1 Ind/Prm-# Remov</v>
          </cell>
        </row>
        <row r="1161">
          <cell r="D1161" t="str">
            <v>11690.0</v>
          </cell>
          <cell r="E1161" t="str">
            <v>R1 Ind/Temp-Revenue</v>
          </cell>
        </row>
        <row r="1162">
          <cell r="D1162" t="str">
            <v>11697.0</v>
          </cell>
          <cell r="E1162" t="str">
            <v>R1 Ind/Temp-# Deliv</v>
          </cell>
        </row>
        <row r="1163">
          <cell r="D1163" t="str">
            <v>11698.0</v>
          </cell>
          <cell r="E1163" t="str">
            <v>R1 Ind/Temp-# Remov</v>
          </cell>
        </row>
        <row r="1164">
          <cell r="D1164" t="str">
            <v>11605.0</v>
          </cell>
          <cell r="E1164" t="str">
            <v>R1 Ind/Prm-Active Loc</v>
          </cell>
        </row>
        <row r="1165">
          <cell r="D1165" t="str">
            <v>11630.0</v>
          </cell>
          <cell r="E1165" t="str">
            <v>R1 Ind/Prm-New Bus Rev</v>
          </cell>
        </row>
        <row r="1166">
          <cell r="D1166" t="str">
            <v>11635.0</v>
          </cell>
          <cell r="E1166" t="str">
            <v>R1 Ind/Prm-New Bus Haul</v>
          </cell>
        </row>
        <row r="1167">
          <cell r="D1167" t="str">
            <v>11636.0</v>
          </cell>
          <cell r="E1167" t="str">
            <v>R1 Ind/Prm-New Bus Loc</v>
          </cell>
        </row>
        <row r="1168">
          <cell r="D1168" t="str">
            <v>11640.0</v>
          </cell>
          <cell r="E1168" t="str">
            <v>R1 Ind/Prm-Lost Bus Rev</v>
          </cell>
        </row>
        <row r="1169">
          <cell r="D1169" t="str">
            <v>11645.0</v>
          </cell>
          <cell r="E1169" t="str">
            <v>R1 Ind/Prm-Lost Bus Haul</v>
          </cell>
        </row>
        <row r="1170">
          <cell r="D1170" t="str">
            <v>11646.0</v>
          </cell>
          <cell r="E1170" t="str">
            <v>R1 Ind/Prm-Lost Bus Loc</v>
          </cell>
        </row>
        <row r="1171">
          <cell r="D1171" t="str">
            <v>11650.0</v>
          </cell>
          <cell r="E1171" t="str">
            <v>R1 Ind/Prm-Fran Rev +/-</v>
          </cell>
        </row>
        <row r="1172">
          <cell r="D1172" t="str">
            <v>11655.0</v>
          </cell>
          <cell r="E1172" t="str">
            <v>R1 Ind/Prm-Fran Haul +/-</v>
          </cell>
        </row>
        <row r="1173">
          <cell r="D1173" t="str">
            <v>11660.0</v>
          </cell>
          <cell r="E1173" t="str">
            <v>R1 Ind/Temp-New Rev</v>
          </cell>
        </row>
        <row r="1174">
          <cell r="D1174" t="str">
            <v>11665.0</v>
          </cell>
          <cell r="E1174" t="str">
            <v>R1 Ind/Temp-New Hauls</v>
          </cell>
        </row>
        <row r="1175">
          <cell r="D1175" t="str">
            <v>11686.0</v>
          </cell>
          <cell r="E1175" t="str">
            <v>R1 Ind/Prm-Hauls</v>
          </cell>
        </row>
        <row r="1176">
          <cell r="D1176" t="str">
            <v>11695.0</v>
          </cell>
          <cell r="E1176" t="str">
            <v>R1 Ind/Temp-Active Loc</v>
          </cell>
        </row>
        <row r="1177">
          <cell r="D1177" t="str">
            <v>11696.0</v>
          </cell>
          <cell r="E1177" t="str">
            <v>R1 Ind/Temp-Hauls</v>
          </cell>
        </row>
        <row r="1178">
          <cell r="D1178" t="str">
            <v>11200.0</v>
          </cell>
          <cell r="E1178" t="str">
            <v>Ind-Disposal Tns O/S</v>
          </cell>
        </row>
        <row r="1179">
          <cell r="D1179" t="str">
            <v>11201.0</v>
          </cell>
          <cell r="E1179" t="str">
            <v>Ind-Disposal Tns I/C</v>
          </cell>
        </row>
        <row r="1180">
          <cell r="D1180" t="str">
            <v>11299.0</v>
          </cell>
          <cell r="E1180" t="str">
            <v>Ind-Total Disp Tns Legacy</v>
          </cell>
        </row>
        <row r="1181">
          <cell r="D1181" t="str">
            <v>11350.0</v>
          </cell>
          <cell r="E1181" t="str">
            <v>Ind-OCC Tns O/S</v>
          </cell>
        </row>
        <row r="1182">
          <cell r="D1182" t="str">
            <v>11351.0</v>
          </cell>
          <cell r="E1182" t="str">
            <v>Ind-OCC Tns I/C</v>
          </cell>
        </row>
        <row r="1183">
          <cell r="D1183" t="str">
            <v>11352.0</v>
          </cell>
          <cell r="E1183" t="str">
            <v>Ind-ONP Tns O/S</v>
          </cell>
        </row>
        <row r="1184">
          <cell r="D1184" t="str">
            <v>11353.0</v>
          </cell>
          <cell r="E1184" t="str">
            <v>Ind-ONP Tns I/C</v>
          </cell>
        </row>
        <row r="1185">
          <cell r="D1185" t="str">
            <v>11390.0</v>
          </cell>
          <cell r="E1185" t="str">
            <v>Ind-Rec Tns Leg O/S</v>
          </cell>
        </row>
        <row r="1186">
          <cell r="D1186" t="str">
            <v>11398.0</v>
          </cell>
          <cell r="E1186" t="str">
            <v>Ind-Recyl Oth Tns O/S</v>
          </cell>
        </row>
        <row r="1187">
          <cell r="D1187" t="str">
            <v>11399.0</v>
          </cell>
          <cell r="E1187" t="str">
            <v>Ind-Recyl Oth Tns I/C</v>
          </cell>
        </row>
        <row r="1188">
          <cell r="D1188" t="str">
            <v>11500.0</v>
          </cell>
          <cell r="E1188" t="str">
            <v>Ind-Net Rate Increase</v>
          </cell>
        </row>
        <row r="1189">
          <cell r="D1189" t="str">
            <v>11501.0</v>
          </cell>
          <cell r="E1189" t="str">
            <v>Ind-Fuel Rate Increase</v>
          </cell>
        </row>
        <row r="1190">
          <cell r="D1190" t="str">
            <v>11502.0</v>
          </cell>
          <cell r="E1190" t="str">
            <v>Ind-Env Rate Increase</v>
          </cell>
        </row>
        <row r="1191">
          <cell r="D1191" t="str">
            <v>11508.0</v>
          </cell>
          <cell r="E1191" t="str">
            <v>Ind-Pr Y/E Defection Locations</v>
          </cell>
        </row>
        <row r="1192">
          <cell r="D1192" t="str">
            <v>11530.0</v>
          </cell>
          <cell r="E1192" t="str">
            <v>Ind-New Bus Rev Perm OM</v>
          </cell>
        </row>
        <row r="1193">
          <cell r="D1193" t="str">
            <v>11532.0</v>
          </cell>
          <cell r="E1193" t="str">
            <v>Ind-New Bus Locs Perm OM</v>
          </cell>
        </row>
        <row r="1194">
          <cell r="D1194" t="str">
            <v>11535.0</v>
          </cell>
          <cell r="E1194" t="str">
            <v>Ind-New Bus Hauls Perm OM</v>
          </cell>
        </row>
        <row r="1195">
          <cell r="D1195" t="str">
            <v>11540.0</v>
          </cell>
          <cell r="E1195" t="str">
            <v>Ind-Lost Bus Rev Perm OM</v>
          </cell>
        </row>
        <row r="1196">
          <cell r="D1196" t="str">
            <v>11542.0</v>
          </cell>
          <cell r="E1196" t="str">
            <v>Ind-Lost Bus Locs Perm OM</v>
          </cell>
        </row>
        <row r="1197">
          <cell r="D1197" t="str">
            <v>11545.0</v>
          </cell>
          <cell r="E1197" t="str">
            <v>Ind-Lost Bus Hauls Perm OM</v>
          </cell>
        </row>
        <row r="1198">
          <cell r="D1198" t="str">
            <v>11546.0</v>
          </cell>
          <cell r="E1198" t="str">
            <v>Ind-Def Lost Locs Perm OM</v>
          </cell>
        </row>
        <row r="1199">
          <cell r="D1199" t="str">
            <v>11547.0</v>
          </cell>
          <cell r="E1199" t="str">
            <v>Ind-Inc/(Dec) Exist Rev Perm OM</v>
          </cell>
        </row>
        <row r="1200">
          <cell r="D1200" t="str">
            <v>11549.0</v>
          </cell>
          <cell r="E1200" t="str">
            <v>Ind-Inc/(Dec) Exist Hauls Perm OM</v>
          </cell>
        </row>
        <row r="1201">
          <cell r="D1201" t="str">
            <v>11550.0</v>
          </cell>
          <cell r="E1201" t="str">
            <v>Ind-Inc/(Dec) Franch Rev</v>
          </cell>
        </row>
        <row r="1202">
          <cell r="D1202" t="str">
            <v>11555.0</v>
          </cell>
          <cell r="E1202" t="str">
            <v>Ind-Inc/(Dec) Franch Hauls</v>
          </cell>
        </row>
        <row r="1203">
          <cell r="D1203" t="str">
            <v>11560.0</v>
          </cell>
          <cell r="E1203" t="str">
            <v>Ind-Inc/(Dec) Temp OM Rev</v>
          </cell>
        </row>
        <row r="1204">
          <cell r="D1204" t="str">
            <v>11565.0</v>
          </cell>
          <cell r="E1204" t="str">
            <v>Ind-Inc/(Dec) Temp OM Hauls</v>
          </cell>
        </row>
        <row r="1205">
          <cell r="D1205" t="str">
            <v>11570.0</v>
          </cell>
          <cell r="E1205" t="str">
            <v>Ind-Inc/(Dec) Acq Rev</v>
          </cell>
        </row>
        <row r="1206">
          <cell r="D1206" t="str">
            <v>11575.0</v>
          </cell>
          <cell r="E1206" t="str">
            <v>Ind-Inc/(Dec) Acq Hauls</v>
          </cell>
        </row>
        <row r="1207">
          <cell r="D1207" t="str">
            <v>11000.0</v>
          </cell>
          <cell r="E1207" t="str">
            <v>Ind-Workdays</v>
          </cell>
        </row>
        <row r="1208">
          <cell r="D1208" t="str">
            <v>11002.0</v>
          </cell>
          <cell r="E1208" t="str">
            <v>Ind-Routes</v>
          </cell>
        </row>
        <row r="1209">
          <cell r="D1209" t="str">
            <v>11003.0</v>
          </cell>
          <cell r="E1209" t="str">
            <v>Ind-Driver Hours</v>
          </cell>
        </row>
        <row r="1210">
          <cell r="D1210" t="str">
            <v>11004.0</v>
          </cell>
          <cell r="E1210" t="str">
            <v>Ind-Helper Hours</v>
          </cell>
        </row>
        <row r="1211">
          <cell r="D1211" t="str">
            <v>11005.0</v>
          </cell>
          <cell r="E1211" t="str">
            <v>Ind-Total Locs(Temp/Perm)</v>
          </cell>
        </row>
        <row r="1212">
          <cell r="D1212" t="str">
            <v>11007.0</v>
          </cell>
          <cell r="E1212" t="str">
            <v>Ind-Total Perm OM Locs</v>
          </cell>
        </row>
        <row r="1213">
          <cell r="D1213" t="str">
            <v>11012.0</v>
          </cell>
          <cell r="E1213" t="str">
            <v>Ind-Engine Hours</v>
          </cell>
        </row>
        <row r="1214">
          <cell r="D1214" t="str">
            <v>11100.0</v>
          </cell>
          <cell r="E1214" t="str">
            <v>Ind-Trucks/Rolloff</v>
          </cell>
        </row>
        <row r="1215">
          <cell r="D1215" t="str">
            <v>11122.0</v>
          </cell>
          <cell r="E1215" t="str">
            <v>Ind-Trucks/RPV Other</v>
          </cell>
        </row>
        <row r="1216">
          <cell r="D1216" t="str">
            <v>11125.0</v>
          </cell>
          <cell r="E1216" t="str">
            <v>Ind-Tractors</v>
          </cell>
        </row>
        <row r="1217">
          <cell r="D1217" t="str">
            <v>11130.0</v>
          </cell>
          <cell r="E1217" t="str">
            <v>Ind-Cont/Comp</v>
          </cell>
        </row>
        <row r="1218">
          <cell r="D1218" t="str">
            <v>11190.0</v>
          </cell>
          <cell r="E1218" t="str">
            <v>Ind-Trucks/Average Age</v>
          </cell>
        </row>
        <row r="1219">
          <cell r="D1219" t="str">
            <v>11505.0</v>
          </cell>
          <cell r="E1219" t="str">
            <v>Ind-Svc Rev</v>
          </cell>
        </row>
        <row r="1220">
          <cell r="D1220" t="str">
            <v>11510.0</v>
          </cell>
          <cell r="E1220" t="str">
            <v>Ind-Prior Mth Rev</v>
          </cell>
        </row>
        <row r="1221">
          <cell r="D1221" t="str">
            <v>11515.0</v>
          </cell>
          <cell r="E1221" t="str">
            <v>Ind-Prior Mth Hauls</v>
          </cell>
        </row>
        <row r="1222">
          <cell r="D1222" t="str">
            <v>11520.0</v>
          </cell>
          <cell r="E1222" t="str">
            <v>Ind-Rev/Wkdys</v>
          </cell>
        </row>
        <row r="1223">
          <cell r="D1223" t="str">
            <v>11525.0</v>
          </cell>
          <cell r="E1223" t="str">
            <v>Ind-Hauls/Wkdys</v>
          </cell>
        </row>
        <row r="1224">
          <cell r="D1224" t="str">
            <v>11980.0</v>
          </cell>
          <cell r="E1224" t="str">
            <v>Ind-Perm PI-Rest</v>
          </cell>
        </row>
        <row r="1225">
          <cell r="D1225" t="str">
            <v>11981.0</v>
          </cell>
          <cell r="E1225" t="str">
            <v>Ind-Perm PI-Open</v>
          </cell>
        </row>
        <row r="1226">
          <cell r="D1226" t="str">
            <v>11985.0</v>
          </cell>
          <cell r="E1226" t="str">
            <v>Ind-Temp PI-Rest</v>
          </cell>
        </row>
        <row r="1227">
          <cell r="D1227" t="str">
            <v>11986.0</v>
          </cell>
          <cell r="E1227" t="str">
            <v>Ind-Temp PI-Open</v>
          </cell>
        </row>
        <row r="1228">
          <cell r="D1228" t="str">
            <v>11990.0</v>
          </cell>
          <cell r="E1228" t="str">
            <v>Ind-Franch/Muni Perm</v>
          </cell>
        </row>
        <row r="1229">
          <cell r="D1229" t="str">
            <v>11991.0</v>
          </cell>
          <cell r="E1229" t="str">
            <v>Ind-Franch/Muni Temp</v>
          </cell>
        </row>
        <row r="1230">
          <cell r="D1230" t="str">
            <v>11995.10</v>
          </cell>
          <cell r="E1230" t="str">
            <v>Ind-Perm Restrict</v>
          </cell>
        </row>
        <row r="1231">
          <cell r="D1231" t="str">
            <v>11995.40</v>
          </cell>
          <cell r="E1231" t="str">
            <v>Ind-Perm w/o Restrict</v>
          </cell>
        </row>
        <row r="1232">
          <cell r="D1232" t="str">
            <v>11995.70</v>
          </cell>
          <cell r="E1232" t="str">
            <v>Ind-Temp Restrict</v>
          </cell>
        </row>
        <row r="1233">
          <cell r="D1233" t="str">
            <v>11995.80</v>
          </cell>
          <cell r="E1233" t="str">
            <v>Ind-Temp w/o Restrict</v>
          </cell>
        </row>
        <row r="1234">
          <cell r="D1234" t="str">
            <v>11995.90</v>
          </cell>
          <cell r="E1234" t="str">
            <v>Ind-Perm Franch/Muni</v>
          </cell>
        </row>
        <row r="1235">
          <cell r="D1235" t="str">
            <v>11995.100</v>
          </cell>
          <cell r="E1235" t="str">
            <v>Ind-Temp Franch/Muni</v>
          </cell>
        </row>
        <row r="1236">
          <cell r="D1236" t="str">
            <v>11996.10</v>
          </cell>
          <cell r="E1236" t="str">
            <v>Ind-Perm Rev Restrict</v>
          </cell>
        </row>
        <row r="1237">
          <cell r="D1237" t="str">
            <v>11996.40</v>
          </cell>
          <cell r="E1237" t="str">
            <v>Ind-Perm Rev w/o Restrict</v>
          </cell>
        </row>
        <row r="1238">
          <cell r="D1238" t="str">
            <v>11996.70</v>
          </cell>
          <cell r="E1238" t="str">
            <v>Ind-Temp Rev Restrict</v>
          </cell>
        </row>
        <row r="1239">
          <cell r="D1239" t="str">
            <v>11996.80</v>
          </cell>
          <cell r="E1239" t="str">
            <v>Ind-Temp Rev w/o Restrict</v>
          </cell>
        </row>
        <row r="1240">
          <cell r="D1240" t="str">
            <v>11996.90</v>
          </cell>
          <cell r="E1240" t="str">
            <v>Ind-Perm Franch/Muni Rev</v>
          </cell>
        </row>
        <row r="1241">
          <cell r="D1241" t="str">
            <v>11996.100</v>
          </cell>
          <cell r="E1241" t="str">
            <v>Ind-Temp Franch/Muni Rev</v>
          </cell>
        </row>
        <row r="1242">
          <cell r="D1242" t="str">
            <v>11001.10</v>
          </cell>
          <cell r="E1242" t="str">
            <v>Ind-Hauls Permanent</v>
          </cell>
        </row>
        <row r="1243">
          <cell r="D1243" t="str">
            <v>11001.15</v>
          </cell>
          <cell r="E1243" t="str">
            <v>Ind-Hauls Temporary</v>
          </cell>
        </row>
        <row r="1244">
          <cell r="D1244" t="str">
            <v>11001.100</v>
          </cell>
          <cell r="E1244" t="str">
            <v>Ind-Hauls I/C</v>
          </cell>
        </row>
        <row r="1245">
          <cell r="D1245" t="str">
            <v>11505.10</v>
          </cell>
          <cell r="E1245" t="str">
            <v>Ind-Svc Rev Perm OM</v>
          </cell>
        </row>
        <row r="1246">
          <cell r="D1246" t="str">
            <v>11505.12</v>
          </cell>
          <cell r="E1246" t="str">
            <v>Ind-Svc Rev Perm Franchise</v>
          </cell>
        </row>
        <row r="1247">
          <cell r="D1247" t="str">
            <v>11505.15</v>
          </cell>
          <cell r="E1247" t="str">
            <v>Ind-Svc Rev Temp OM</v>
          </cell>
        </row>
        <row r="1248">
          <cell r="D1248" t="str">
            <v>11505.17</v>
          </cell>
          <cell r="E1248" t="str">
            <v>Ind-Svc Rev Temp Franchise</v>
          </cell>
        </row>
        <row r="1249">
          <cell r="D1249" t="str">
            <v>11510.10</v>
          </cell>
          <cell r="E1249" t="str">
            <v>Ind-Prior Mth Perm OM Rev</v>
          </cell>
        </row>
        <row r="1250">
          <cell r="D1250" t="str">
            <v>11510.12</v>
          </cell>
          <cell r="E1250" t="str">
            <v>Ind-Prior Mth Perm Franch Rev</v>
          </cell>
        </row>
        <row r="1251">
          <cell r="D1251" t="str">
            <v>11510.15</v>
          </cell>
          <cell r="E1251" t="str">
            <v>Ind-Prior Mth Temp OM Rev</v>
          </cell>
        </row>
        <row r="1252">
          <cell r="D1252" t="str">
            <v>11510.17</v>
          </cell>
          <cell r="E1252" t="str">
            <v>Ind-Prior Mth Temp Franch Rev</v>
          </cell>
        </row>
        <row r="1253">
          <cell r="D1253" t="str">
            <v>11515.10</v>
          </cell>
          <cell r="E1253" t="str">
            <v>Ind-Prior Mth Perm OM Hauls</v>
          </cell>
        </row>
        <row r="1254">
          <cell r="D1254" t="str">
            <v>11515.12</v>
          </cell>
          <cell r="E1254" t="str">
            <v>Ind-Prior Mth Perm Franch Hauls</v>
          </cell>
        </row>
        <row r="1255">
          <cell r="D1255" t="str">
            <v>11515.15</v>
          </cell>
          <cell r="E1255" t="str">
            <v>Ind-Prior Mth Temp OM Hauls</v>
          </cell>
        </row>
        <row r="1256">
          <cell r="D1256" t="str">
            <v>11515.17</v>
          </cell>
          <cell r="E1256" t="str">
            <v>Ind-Prior Mth Temp Franch Hauls</v>
          </cell>
        </row>
        <row r="1257">
          <cell r="D1257" t="str">
            <v>11520.10</v>
          </cell>
          <cell r="E1257" t="str">
            <v>Ind-Rev/Wkdys Perm OM</v>
          </cell>
        </row>
        <row r="1258">
          <cell r="D1258" t="str">
            <v>11520.12</v>
          </cell>
          <cell r="E1258" t="str">
            <v>Ind-Rev/Wkdys Perm Franch</v>
          </cell>
        </row>
        <row r="1259">
          <cell r="D1259" t="str">
            <v>11520.15</v>
          </cell>
          <cell r="E1259" t="str">
            <v>Ind-Rev/Wkdys Temp OM</v>
          </cell>
        </row>
        <row r="1260">
          <cell r="D1260" t="str">
            <v>11520.17</v>
          </cell>
          <cell r="E1260" t="str">
            <v>Ind-Rev/Wkdys Temp Franch</v>
          </cell>
        </row>
        <row r="1261">
          <cell r="D1261" t="str">
            <v>11525.10</v>
          </cell>
          <cell r="E1261" t="str">
            <v>Ind-Hauls/Wkdys Perm OM</v>
          </cell>
        </row>
        <row r="1262">
          <cell r="D1262" t="str">
            <v>11525.12</v>
          </cell>
          <cell r="E1262" t="str">
            <v>Ind-Hauls/Wkdys Perm Franch</v>
          </cell>
        </row>
        <row r="1263">
          <cell r="D1263" t="str">
            <v>11525.15</v>
          </cell>
          <cell r="E1263" t="str">
            <v>Ind-Hauls/Wkdys Temp OM</v>
          </cell>
        </row>
        <row r="1264">
          <cell r="D1264" t="str">
            <v>11525.17</v>
          </cell>
          <cell r="E1264" t="str">
            <v>Ind-Hauls/Wkdys Temp Franch</v>
          </cell>
        </row>
        <row r="1265">
          <cell r="D1265" t="str">
            <v>11550.12</v>
          </cell>
          <cell r="E1265" t="str">
            <v>Ind-Inc/(Dec) Perm Franch Rev</v>
          </cell>
        </row>
        <row r="1266">
          <cell r="D1266" t="str">
            <v>11550.17</v>
          </cell>
          <cell r="E1266" t="str">
            <v>Ind-Inc/(Dec) Temp Franch Rev</v>
          </cell>
        </row>
        <row r="1267">
          <cell r="D1267" t="str">
            <v>11555.12</v>
          </cell>
          <cell r="E1267" t="str">
            <v>Ind-Inc/(Dec) Perm Franch Hauls</v>
          </cell>
        </row>
        <row r="1268">
          <cell r="D1268" t="str">
            <v>11555.17</v>
          </cell>
          <cell r="E1268" t="str">
            <v>Ind-Inc/(Dec) Temp Franch Hauls</v>
          </cell>
        </row>
        <row r="1269">
          <cell r="D1269" t="str">
            <v>11570.10</v>
          </cell>
          <cell r="E1269" t="str">
            <v>Ind-Inc/(Dec) Acq Rev Perm OM</v>
          </cell>
        </row>
        <row r="1270">
          <cell r="D1270" t="str">
            <v>11570.12</v>
          </cell>
          <cell r="E1270" t="str">
            <v>Ind-Inc/(Dec) Acq Rev Perm Franch</v>
          </cell>
        </row>
        <row r="1271">
          <cell r="D1271" t="str">
            <v>11570.15</v>
          </cell>
          <cell r="E1271" t="str">
            <v>Ind-Inc/(Dec) Acq Rev Temp OM</v>
          </cell>
        </row>
        <row r="1272">
          <cell r="D1272" t="str">
            <v>11570.17</v>
          </cell>
          <cell r="E1272" t="str">
            <v>Ind-Inc/(Dec) Acq Rev Temp Franch</v>
          </cell>
        </row>
        <row r="1273">
          <cell r="D1273" t="str">
            <v>11575.10</v>
          </cell>
          <cell r="E1273" t="str">
            <v>Ind-Inc/(Dec) Acq Hauls Perm OM</v>
          </cell>
        </row>
        <row r="1274">
          <cell r="D1274" t="str">
            <v>11575.12</v>
          </cell>
          <cell r="E1274" t="str">
            <v>Ind-Inc/(Dec) Acq Hauls Perm Franch</v>
          </cell>
        </row>
        <row r="1275">
          <cell r="D1275" t="str">
            <v>11575.15</v>
          </cell>
          <cell r="E1275" t="str">
            <v>Ind-Inc/(Dec) Acq Hauls Temp OM</v>
          </cell>
        </row>
        <row r="1276">
          <cell r="D1276" t="str">
            <v>11575.17</v>
          </cell>
          <cell r="E1276" t="str">
            <v>Ind-Inc/(Dec) Acq Hauls Temp Franch</v>
          </cell>
        </row>
        <row r="1277">
          <cell r="D1277" t="str">
            <v>11507.10</v>
          </cell>
          <cell r="E1277" t="str">
            <v>Ind-Hauls Perm OM</v>
          </cell>
        </row>
        <row r="1278">
          <cell r="D1278" t="str">
            <v>11507.12</v>
          </cell>
          <cell r="E1278" t="str">
            <v>Ind-Hauls Perm Fran</v>
          </cell>
        </row>
        <row r="1279">
          <cell r="D1279" t="str">
            <v>11507.15</v>
          </cell>
          <cell r="E1279" t="str">
            <v>Ind-Hauls Temp OM</v>
          </cell>
        </row>
        <row r="1280">
          <cell r="D1280" t="str">
            <v>11507.17</v>
          </cell>
          <cell r="E1280" t="str">
            <v>Ind-Hauls Temp Fran</v>
          </cell>
        </row>
        <row r="1281">
          <cell r="D1281" t="str">
            <v>301100.0</v>
          </cell>
          <cell r="E1281" t="str">
            <v>Ind Default O/S</v>
          </cell>
        </row>
        <row r="1282">
          <cell r="D1282" t="str">
            <v>301110.0</v>
          </cell>
          <cell r="E1282" t="str">
            <v>Ind Perm O/S</v>
          </cell>
        </row>
        <row r="1283">
          <cell r="D1283" t="str">
            <v>301110.10</v>
          </cell>
          <cell r="E1283" t="str">
            <v>Ind Perm O/S Stand Charge</v>
          </cell>
        </row>
        <row r="1284">
          <cell r="D1284" t="str">
            <v>301110.11</v>
          </cell>
          <cell r="E1284" t="str">
            <v>Ind Perm O/S Haul Charge</v>
          </cell>
        </row>
        <row r="1285">
          <cell r="D1285" t="str">
            <v>301110.12</v>
          </cell>
          <cell r="E1285" t="str">
            <v>Ind Perm O/S Adjust</v>
          </cell>
        </row>
        <row r="1286">
          <cell r="D1286" t="str">
            <v>301110.13</v>
          </cell>
          <cell r="E1286" t="str">
            <v>Ind Perm O/S Inactive</v>
          </cell>
        </row>
        <row r="1287">
          <cell r="D1287" t="str">
            <v>301115.0</v>
          </cell>
          <cell r="E1287" t="str">
            <v>Ind Temp O/S</v>
          </cell>
        </row>
        <row r="1288">
          <cell r="D1288" t="str">
            <v>301115.10</v>
          </cell>
          <cell r="E1288" t="str">
            <v>Ind Temp O/S Stand Charge</v>
          </cell>
        </row>
        <row r="1289">
          <cell r="D1289" t="str">
            <v>301115.11</v>
          </cell>
          <cell r="E1289" t="str">
            <v>Ind Temp O/S Haul Charge</v>
          </cell>
        </row>
        <row r="1290">
          <cell r="D1290" t="str">
            <v>301115.12</v>
          </cell>
          <cell r="E1290" t="str">
            <v>Ind Temp O/S Adjust</v>
          </cell>
        </row>
        <row r="1291">
          <cell r="D1291" t="str">
            <v>301115.13</v>
          </cell>
          <cell r="E1291" t="str">
            <v>Ind Temp O/S Inactive</v>
          </cell>
        </row>
        <row r="1292">
          <cell r="D1292" t="str">
            <v>301120.0</v>
          </cell>
          <cell r="E1292" t="str">
            <v>Ind Recy Default O/S</v>
          </cell>
        </row>
        <row r="1293">
          <cell r="D1293" t="str">
            <v>301125.0</v>
          </cell>
          <cell r="E1293" t="str">
            <v>Ind Recy Perm O/S</v>
          </cell>
        </row>
        <row r="1294">
          <cell r="D1294" t="str">
            <v>301125.10</v>
          </cell>
          <cell r="E1294" t="str">
            <v>Ind Recy Perm O/S Stand Chg</v>
          </cell>
        </row>
        <row r="1295">
          <cell r="D1295" t="str">
            <v>301125.11</v>
          </cell>
          <cell r="E1295" t="str">
            <v>Ind Recy Perm O/S Haul Chg</v>
          </cell>
        </row>
        <row r="1296">
          <cell r="D1296" t="str">
            <v>301125.12</v>
          </cell>
          <cell r="E1296" t="str">
            <v>Ind Recy Perm O/S Adjust</v>
          </cell>
        </row>
        <row r="1297">
          <cell r="D1297" t="str">
            <v>301125.13</v>
          </cell>
          <cell r="E1297" t="str">
            <v>Ind Recy Perm O/S Inactive</v>
          </cell>
        </row>
        <row r="1298">
          <cell r="D1298" t="str">
            <v>301130.0</v>
          </cell>
          <cell r="E1298" t="str">
            <v>Ind Recy Temp O/S</v>
          </cell>
        </row>
        <row r="1299">
          <cell r="D1299" t="str">
            <v>301130.10</v>
          </cell>
          <cell r="E1299" t="str">
            <v>Ind Recy Temp O/S Stand Chg</v>
          </cell>
        </row>
        <row r="1300">
          <cell r="D1300" t="str">
            <v>301130.11</v>
          </cell>
          <cell r="E1300" t="str">
            <v>Ind Recy Temp O/S Haul Chg</v>
          </cell>
        </row>
        <row r="1301">
          <cell r="D1301" t="str">
            <v>301130.12</v>
          </cell>
          <cell r="E1301" t="str">
            <v>Ind Recy Temp O/S Adjust</v>
          </cell>
        </row>
        <row r="1302">
          <cell r="D1302" t="str">
            <v>301130.13</v>
          </cell>
          <cell r="E1302" t="str">
            <v>Ind Recy Temp O/S Inactive</v>
          </cell>
        </row>
        <row r="1303">
          <cell r="D1303" t="str">
            <v>301150.0</v>
          </cell>
          <cell r="E1303" t="str">
            <v>Ind Subcntrct O/S</v>
          </cell>
        </row>
        <row r="1304">
          <cell r="D1304" t="str">
            <v>301160.0</v>
          </cell>
          <cell r="E1304" t="str">
            <v>Ind SOM-OCC O/S</v>
          </cell>
        </row>
        <row r="1305">
          <cell r="D1305" t="str">
            <v>301161.0</v>
          </cell>
          <cell r="E1305" t="str">
            <v>Ind SOM-ONP O/S</v>
          </cell>
        </row>
        <row r="1306">
          <cell r="D1306" t="str">
            <v>301168.0</v>
          </cell>
          <cell r="E1306" t="str">
            <v>Ind SOM-Oth O/S</v>
          </cell>
        </row>
        <row r="1307">
          <cell r="D1307" t="str">
            <v>301168.20</v>
          </cell>
          <cell r="E1307" t="str">
            <v>Ind SOM-Paper O/S</v>
          </cell>
        </row>
        <row r="1308">
          <cell r="D1308" t="str">
            <v>301168.21</v>
          </cell>
          <cell r="E1308" t="str">
            <v>Ind SOM-Plastic O/S</v>
          </cell>
        </row>
        <row r="1309">
          <cell r="D1309" t="str">
            <v>301168.22</v>
          </cell>
          <cell r="E1309" t="str">
            <v>Ind SOM-Aluminum O/S</v>
          </cell>
        </row>
        <row r="1310">
          <cell r="D1310" t="str">
            <v>301168.23</v>
          </cell>
          <cell r="E1310" t="str">
            <v>Ind SOM-Tin O/S</v>
          </cell>
        </row>
        <row r="1311">
          <cell r="D1311" t="str">
            <v>301168.24</v>
          </cell>
          <cell r="E1311" t="str">
            <v>Ind SOM-Metal O/S</v>
          </cell>
        </row>
        <row r="1312">
          <cell r="D1312" t="str">
            <v>301168.25</v>
          </cell>
          <cell r="E1312" t="str">
            <v>Ind SOM-Glass O/S</v>
          </cell>
        </row>
        <row r="1313">
          <cell r="D1313" t="str">
            <v>301168.26</v>
          </cell>
          <cell r="E1313" t="str">
            <v>Ind SOM-Organics O/S</v>
          </cell>
        </row>
        <row r="1314">
          <cell r="D1314" t="str">
            <v>301168.27</v>
          </cell>
          <cell r="E1314" t="str">
            <v>Ind SOM-Other O/S</v>
          </cell>
        </row>
        <row r="1315">
          <cell r="D1315" t="str">
            <v>301169.0</v>
          </cell>
          <cell r="E1315" t="str">
            <v>Ind SOM-Legacy O/S</v>
          </cell>
        </row>
        <row r="1316">
          <cell r="D1316" t="str">
            <v>301190.0</v>
          </cell>
          <cell r="E1316" t="str">
            <v>Ind Fr Fee Pass Thru O/S</v>
          </cell>
        </row>
        <row r="1317">
          <cell r="D1317" t="str">
            <v>301195.0</v>
          </cell>
          <cell r="E1317" t="str">
            <v>Ind Env Fee O/S</v>
          </cell>
        </row>
        <row r="1318">
          <cell r="D1318" t="str">
            <v>301196.0</v>
          </cell>
          <cell r="E1318" t="str">
            <v>Ind Fuel Fee O/S</v>
          </cell>
        </row>
        <row r="1319">
          <cell r="D1319" t="str">
            <v>301197.0</v>
          </cell>
          <cell r="E1319" t="str">
            <v>Ind Resale of New Asset O/S</v>
          </cell>
        </row>
        <row r="1320">
          <cell r="D1320" t="str">
            <v>301198.0</v>
          </cell>
          <cell r="E1320" t="str">
            <v>Ind Donated Services</v>
          </cell>
        </row>
        <row r="1321">
          <cell r="D1321" t="str">
            <v>301199.0</v>
          </cell>
          <cell r="E1321" t="str">
            <v>Ind Oth O/S</v>
          </cell>
        </row>
        <row r="1322">
          <cell r="D1322" t="str">
            <v>311100.0</v>
          </cell>
          <cell r="E1322" t="str">
            <v>Ind Sol Waste I/C</v>
          </cell>
        </row>
        <row r="1323">
          <cell r="D1323" t="str">
            <v>311120.0</v>
          </cell>
          <cell r="E1323" t="str">
            <v>Ind Rec I/C</v>
          </cell>
        </row>
        <row r="1324">
          <cell r="D1324" t="str">
            <v>311150.0</v>
          </cell>
          <cell r="E1324" t="str">
            <v>Ind Subcontrct I/C</v>
          </cell>
        </row>
        <row r="1325">
          <cell r="D1325" t="str">
            <v>311160.0</v>
          </cell>
          <cell r="E1325" t="str">
            <v>Ind SOM-OCC I/C</v>
          </cell>
        </row>
        <row r="1326">
          <cell r="D1326" t="str">
            <v>311161.0</v>
          </cell>
          <cell r="E1326" t="str">
            <v>Ind SOM-ONP I/C</v>
          </cell>
        </row>
        <row r="1327">
          <cell r="D1327" t="str">
            <v>311168.0</v>
          </cell>
          <cell r="E1327" t="str">
            <v>Ind SOM-Othr I/C</v>
          </cell>
        </row>
        <row r="1328">
          <cell r="D1328" t="str">
            <v>311168.20</v>
          </cell>
          <cell r="E1328" t="str">
            <v>Ind SOM-Paper I/C</v>
          </cell>
        </row>
        <row r="1329">
          <cell r="D1329" t="str">
            <v>311168.21</v>
          </cell>
          <cell r="E1329" t="str">
            <v>Ind SOM-Plastic I/C</v>
          </cell>
        </row>
        <row r="1330">
          <cell r="D1330" t="str">
            <v>311168.22</v>
          </cell>
          <cell r="E1330" t="str">
            <v>Ind SOM-Aluminum I/C</v>
          </cell>
        </row>
        <row r="1331">
          <cell r="D1331" t="str">
            <v>311168.23</v>
          </cell>
          <cell r="E1331" t="str">
            <v>Ind SOM-Tin I/C</v>
          </cell>
        </row>
        <row r="1332">
          <cell r="D1332" t="str">
            <v>311168.24</v>
          </cell>
          <cell r="E1332" t="str">
            <v>Ind SOM-Metal I/C</v>
          </cell>
        </row>
        <row r="1333">
          <cell r="D1333" t="str">
            <v>311168.25</v>
          </cell>
          <cell r="E1333" t="str">
            <v>Ind SOM-Glass I/C</v>
          </cell>
        </row>
        <row r="1334">
          <cell r="D1334" t="str">
            <v>311168.26</v>
          </cell>
          <cell r="E1334" t="str">
            <v>Ind SOM-Organics I/C</v>
          </cell>
        </row>
        <row r="1335">
          <cell r="D1335" t="str">
            <v>311168.27</v>
          </cell>
          <cell r="E1335" t="str">
            <v>Ind SOM-Other I/C</v>
          </cell>
        </row>
        <row r="1336">
          <cell r="D1336" t="str">
            <v>311169.0</v>
          </cell>
          <cell r="E1336" t="str">
            <v>Ind SOM-Legacy I/C</v>
          </cell>
        </row>
        <row r="1337">
          <cell r="D1337" t="str">
            <v>311198.0</v>
          </cell>
          <cell r="E1337" t="str">
            <v>Ind Oth Rev Legcy I/C</v>
          </cell>
        </row>
        <row r="1338">
          <cell r="D1338" t="str">
            <v>311199.0</v>
          </cell>
          <cell r="E1338" t="str">
            <v>Ind Other I/C</v>
          </cell>
        </row>
        <row r="1339">
          <cell r="D1339" t="str">
            <v>321100.0</v>
          </cell>
          <cell r="E1339" t="str">
            <v>Ind Default I/D</v>
          </cell>
        </row>
        <row r="1340">
          <cell r="D1340" t="str">
            <v>321120.0</v>
          </cell>
          <cell r="E1340" t="str">
            <v>Ind Recycle Default I/D</v>
          </cell>
        </row>
        <row r="1341">
          <cell r="D1341" t="str">
            <v>321150.0</v>
          </cell>
          <cell r="E1341" t="str">
            <v>Ind Subcontract I/D</v>
          </cell>
        </row>
        <row r="1342">
          <cell r="D1342" t="str">
            <v>321160.0</v>
          </cell>
          <cell r="E1342" t="str">
            <v>Ind SOM-OCC I/D</v>
          </cell>
        </row>
        <row r="1343">
          <cell r="D1343" t="str">
            <v>321161.0</v>
          </cell>
          <cell r="E1343" t="str">
            <v>Ind SOM-ONP I/D</v>
          </cell>
        </row>
        <row r="1344">
          <cell r="D1344" t="str">
            <v>321168.0</v>
          </cell>
          <cell r="E1344" t="str">
            <v>Ind SOM-Other I/D</v>
          </cell>
        </row>
        <row r="1345">
          <cell r="D1345" t="str">
            <v>321168.20</v>
          </cell>
          <cell r="E1345" t="str">
            <v>Ind SOM-Paper I/D</v>
          </cell>
        </row>
        <row r="1346">
          <cell r="D1346" t="str">
            <v>321168.21</v>
          </cell>
          <cell r="E1346" t="str">
            <v>Ind SOM-Plastic I/D</v>
          </cell>
        </row>
        <row r="1347">
          <cell r="D1347" t="str">
            <v>321168.22</v>
          </cell>
          <cell r="E1347" t="str">
            <v>Ind SOM-Aluminum I/D</v>
          </cell>
        </row>
        <row r="1348">
          <cell r="D1348" t="str">
            <v>321168.23</v>
          </cell>
          <cell r="E1348" t="str">
            <v>Ind SOM-Tin I/D</v>
          </cell>
        </row>
        <row r="1349">
          <cell r="D1349" t="str">
            <v>321168.24</v>
          </cell>
          <cell r="E1349" t="str">
            <v>Ind SOM-Metal I/D</v>
          </cell>
        </row>
        <row r="1350">
          <cell r="D1350" t="str">
            <v>321168.25</v>
          </cell>
          <cell r="E1350" t="str">
            <v>Ind SOM-Glass I/D</v>
          </cell>
        </row>
        <row r="1351">
          <cell r="D1351" t="str">
            <v>321168.26</v>
          </cell>
          <cell r="E1351" t="str">
            <v>Ind SOM-Organics I/D</v>
          </cell>
        </row>
        <row r="1352">
          <cell r="D1352" t="str">
            <v>321168.27</v>
          </cell>
          <cell r="E1352" t="str">
            <v>Ind SOM-Other  I/D</v>
          </cell>
        </row>
        <row r="1353">
          <cell r="D1353" t="str">
            <v>321199.0</v>
          </cell>
          <cell r="E1353" t="str">
            <v>Ind Other I/D</v>
          </cell>
        </row>
        <row r="1354">
          <cell r="D1354" t="str">
            <v>401190.0</v>
          </cell>
          <cell r="E1354" t="str">
            <v>Ind FF Non-Pass Thrgh O/S</v>
          </cell>
        </row>
        <row r="1355">
          <cell r="D1355" t="str">
            <v>401197.0</v>
          </cell>
          <cell r="E1355" t="str">
            <v>Ind COGS Rsle-NewAssts O/S</v>
          </cell>
        </row>
        <row r="1356">
          <cell r="D1356" t="str">
            <v>401199.0</v>
          </cell>
          <cell r="E1356" t="str">
            <v>Ind COGS Other O/S</v>
          </cell>
        </row>
        <row r="1357">
          <cell r="D1357" t="str">
            <v>411199.0</v>
          </cell>
          <cell r="E1357" t="str">
            <v>Ind COGS Other I/C</v>
          </cell>
        </row>
        <row r="1358">
          <cell r="D1358" t="str">
            <v>421199.0</v>
          </cell>
          <cell r="E1358" t="str">
            <v>Ind COGS Other Intra/D Default</v>
          </cell>
        </row>
        <row r="1359">
          <cell r="D1359" t="str">
            <v>401100.0</v>
          </cell>
          <cell r="E1359" t="str">
            <v>Ind Disposal O/S</v>
          </cell>
        </row>
        <row r="1360">
          <cell r="D1360" t="str">
            <v>401110.0</v>
          </cell>
          <cell r="E1360" t="str">
            <v>Ind Trans-Load O/S</v>
          </cell>
        </row>
        <row r="1361">
          <cell r="D1361" t="str">
            <v>411100.0</v>
          </cell>
          <cell r="E1361" t="str">
            <v>Ind Disposal I/C</v>
          </cell>
        </row>
        <row r="1362">
          <cell r="D1362" t="str">
            <v>421100.0</v>
          </cell>
          <cell r="E1362" t="str">
            <v>Ind Disposal I/D</v>
          </cell>
        </row>
        <row r="1363">
          <cell r="D1363" t="str">
            <v>401160.0</v>
          </cell>
          <cell r="E1363" t="str">
            <v>Ind COGS Rec-OCC O/S</v>
          </cell>
        </row>
        <row r="1364">
          <cell r="D1364" t="str">
            <v>411160.0</v>
          </cell>
          <cell r="E1364" t="str">
            <v>Ind COGS Rec-OCC I/C</v>
          </cell>
        </row>
        <row r="1365">
          <cell r="D1365" t="str">
            <v>421160.0</v>
          </cell>
          <cell r="E1365" t="str">
            <v>Ind COGS Rec-OCC Intra/D Dflt</v>
          </cell>
        </row>
        <row r="1366">
          <cell r="D1366" t="str">
            <v>401161.0</v>
          </cell>
          <cell r="E1366" t="str">
            <v>Ind COGS Rec-ONP O/S</v>
          </cell>
        </row>
        <row r="1367">
          <cell r="D1367" t="str">
            <v>411161.0</v>
          </cell>
          <cell r="E1367" t="str">
            <v>Ind COGS Rec-ONP I/C</v>
          </cell>
        </row>
        <row r="1368">
          <cell r="D1368" t="str">
            <v>421161.0</v>
          </cell>
          <cell r="E1368" t="str">
            <v>Ind COGS Rec-ONP Intra/D Dflt</v>
          </cell>
        </row>
        <row r="1369">
          <cell r="D1369" t="str">
            <v>401168.0</v>
          </cell>
          <cell r="E1369" t="str">
            <v>Ind COGS Rec-Other O/S</v>
          </cell>
        </row>
        <row r="1370">
          <cell r="D1370" t="str">
            <v>401168.20</v>
          </cell>
          <cell r="E1370" t="str">
            <v>Ind COGS Rec-O/S  Paper</v>
          </cell>
        </row>
        <row r="1371">
          <cell r="D1371" t="str">
            <v>401168.21</v>
          </cell>
          <cell r="E1371" t="str">
            <v>Ind COGS Rec-O/S Plastic</v>
          </cell>
        </row>
        <row r="1372">
          <cell r="D1372" t="str">
            <v>401168.22</v>
          </cell>
          <cell r="E1372" t="str">
            <v>Ind COGS Rec-O/S Alum</v>
          </cell>
        </row>
        <row r="1373">
          <cell r="D1373" t="str">
            <v>401168.23</v>
          </cell>
          <cell r="E1373" t="str">
            <v>Ind COGS Rec-O/S Tin</v>
          </cell>
        </row>
        <row r="1374">
          <cell r="D1374" t="str">
            <v>401168.24</v>
          </cell>
          <cell r="E1374" t="str">
            <v>Ind COGS Rec-O/S  Metal</v>
          </cell>
        </row>
        <row r="1375">
          <cell r="D1375" t="str">
            <v>401168.25</v>
          </cell>
          <cell r="E1375" t="str">
            <v>Ind COGS Rec-O/S Glass</v>
          </cell>
        </row>
        <row r="1376">
          <cell r="D1376" t="str">
            <v>401168.26</v>
          </cell>
          <cell r="E1376" t="str">
            <v>Ind COGS Rec-O/S Orgncs</v>
          </cell>
        </row>
        <row r="1377">
          <cell r="D1377" t="str">
            <v>401168.27</v>
          </cell>
          <cell r="E1377" t="str">
            <v>Ind COGS Rec-O/S Other</v>
          </cell>
        </row>
        <row r="1378">
          <cell r="D1378" t="str">
            <v>401169.0</v>
          </cell>
          <cell r="E1378" t="str">
            <v>Ind COGS Rec-Legacy O/S</v>
          </cell>
        </row>
        <row r="1379">
          <cell r="D1379" t="str">
            <v>411168.0</v>
          </cell>
          <cell r="E1379" t="str">
            <v>Ind COGS Rec-Other I/C</v>
          </cell>
        </row>
        <row r="1380">
          <cell r="D1380" t="str">
            <v>411168.20</v>
          </cell>
          <cell r="E1380" t="str">
            <v>Ind COGS Rec-Paper I/C</v>
          </cell>
        </row>
        <row r="1381">
          <cell r="D1381" t="str">
            <v>411168.21</v>
          </cell>
          <cell r="E1381" t="str">
            <v>Ind COGS Rec-Plastic I/C</v>
          </cell>
        </row>
        <row r="1382">
          <cell r="D1382" t="str">
            <v>411168.22</v>
          </cell>
          <cell r="E1382" t="str">
            <v>Ind COGS Rec-Aluminum I/C</v>
          </cell>
        </row>
        <row r="1383">
          <cell r="D1383" t="str">
            <v>411168.23</v>
          </cell>
          <cell r="E1383" t="str">
            <v>Ind COGS Rec-Tin I/C</v>
          </cell>
        </row>
        <row r="1384">
          <cell r="D1384" t="str">
            <v>411168.24</v>
          </cell>
          <cell r="E1384" t="str">
            <v>Ind COGS Rec-Metal I/C</v>
          </cell>
        </row>
        <row r="1385">
          <cell r="D1385" t="str">
            <v>411168.25</v>
          </cell>
          <cell r="E1385" t="str">
            <v>Ind COGS Rec-Glass I/C</v>
          </cell>
        </row>
        <row r="1386">
          <cell r="D1386" t="str">
            <v>411168.26</v>
          </cell>
          <cell r="E1386" t="str">
            <v>Ind COGS Rec-Oragnics I/C</v>
          </cell>
        </row>
        <row r="1387">
          <cell r="D1387" t="str">
            <v>411168.27</v>
          </cell>
          <cell r="E1387" t="str">
            <v>Ind COGS Rec-Other  I/C</v>
          </cell>
        </row>
        <row r="1388">
          <cell r="D1388" t="str">
            <v>421168.0</v>
          </cell>
          <cell r="E1388" t="str">
            <v>Ind COGS Recylng-Other Intra/D</v>
          </cell>
        </row>
        <row r="1389">
          <cell r="D1389" t="str">
            <v>421168.20</v>
          </cell>
          <cell r="E1389" t="str">
            <v>Ind COGS Rec- Intra/D  Paper</v>
          </cell>
        </row>
        <row r="1390">
          <cell r="D1390" t="str">
            <v>421168.21</v>
          </cell>
          <cell r="E1390" t="str">
            <v>Ind COGS Rec- Intra/D Plastic</v>
          </cell>
        </row>
        <row r="1391">
          <cell r="D1391" t="str">
            <v>421168.22</v>
          </cell>
          <cell r="E1391" t="str">
            <v>Ind COGS Rec- Intra/D Alum</v>
          </cell>
        </row>
        <row r="1392">
          <cell r="D1392" t="str">
            <v>421168.23</v>
          </cell>
          <cell r="E1392" t="str">
            <v>Ind COGS Rec- Intra/D Tin</v>
          </cell>
        </row>
        <row r="1393">
          <cell r="D1393" t="str">
            <v>421168.24</v>
          </cell>
          <cell r="E1393" t="str">
            <v>Ind COGS Rec- Intra/D  Metal</v>
          </cell>
        </row>
        <row r="1394">
          <cell r="D1394" t="str">
            <v>421168.25</v>
          </cell>
          <cell r="E1394" t="str">
            <v>Ind COGS Rec- Intra/D Glass</v>
          </cell>
        </row>
        <row r="1395">
          <cell r="D1395" t="str">
            <v>421168.26</v>
          </cell>
          <cell r="E1395" t="str">
            <v>Ind COGS Rec- Intra/D Orgncs</v>
          </cell>
        </row>
        <row r="1396">
          <cell r="D1396" t="str">
            <v>421168.27</v>
          </cell>
          <cell r="E1396" t="str">
            <v>Ind COGS Rec- Intra/D Other</v>
          </cell>
        </row>
        <row r="1397">
          <cell r="D1397" t="str">
            <v>401192.0</v>
          </cell>
          <cell r="E1397" t="str">
            <v>Ind Subcontract Haul O/S</v>
          </cell>
        </row>
        <row r="1398">
          <cell r="D1398" t="str">
            <v>411192.0</v>
          </cell>
          <cell r="E1398" t="str">
            <v>Ind Subcontract Haul I/C</v>
          </cell>
        </row>
        <row r="1399">
          <cell r="D1399" t="str">
            <v>421192.0</v>
          </cell>
          <cell r="E1399" t="str">
            <v>Ind Subcontract Haul Intra/D</v>
          </cell>
        </row>
        <row r="1400">
          <cell r="D1400" t="str">
            <v>306000.0</v>
          </cell>
          <cell r="E1400" t="str">
            <v>LF MSW O/S</v>
          </cell>
        </row>
        <row r="1401">
          <cell r="D1401" t="str">
            <v>306002.0</v>
          </cell>
          <cell r="E1401" t="str">
            <v>LF C&amp;D O/S</v>
          </cell>
        </row>
        <row r="1402">
          <cell r="D1402" t="str">
            <v>306010.0</v>
          </cell>
          <cell r="E1402" t="str">
            <v>LF SPW - Soils O/S</v>
          </cell>
        </row>
        <row r="1403">
          <cell r="D1403" t="str">
            <v>306012.0</v>
          </cell>
          <cell r="E1403" t="str">
            <v>LF SPW - Asbestos O/S</v>
          </cell>
        </row>
        <row r="1404">
          <cell r="D1404" t="str">
            <v>306014.0</v>
          </cell>
          <cell r="E1404" t="str">
            <v>LF SPW - Industrial O/S</v>
          </cell>
        </row>
        <row r="1405">
          <cell r="D1405" t="str">
            <v>306019.0</v>
          </cell>
          <cell r="E1405" t="str">
            <v>LF Host Fees O/S</v>
          </cell>
        </row>
        <row r="1406">
          <cell r="D1406" t="str">
            <v>306020.0</v>
          </cell>
          <cell r="E1406" t="str">
            <v>LF Hauling Charge O/S</v>
          </cell>
        </row>
        <row r="1407">
          <cell r="D1407" t="str">
            <v>306022.0</v>
          </cell>
          <cell r="E1407" t="str">
            <v>LF Gas O/S</v>
          </cell>
        </row>
        <row r="1408">
          <cell r="D1408" t="str">
            <v>306023.0</v>
          </cell>
          <cell r="E1408" t="str">
            <v>LF Electric O/S</v>
          </cell>
        </row>
        <row r="1409">
          <cell r="D1409" t="str">
            <v>306060.0</v>
          </cell>
          <cell r="E1409" t="str">
            <v>LF SOM-OCC O/S</v>
          </cell>
        </row>
        <row r="1410">
          <cell r="D1410" t="str">
            <v>306061.0</v>
          </cell>
          <cell r="E1410" t="str">
            <v>LF SOM-ONP O/S</v>
          </cell>
        </row>
        <row r="1411">
          <cell r="D1411" t="str">
            <v>306068.0</v>
          </cell>
          <cell r="E1411" t="str">
            <v>LF SOM-Other O/S</v>
          </cell>
        </row>
        <row r="1412">
          <cell r="D1412" t="str">
            <v>306068.20</v>
          </cell>
          <cell r="E1412" t="str">
            <v>LF SOM-Paper O/S</v>
          </cell>
        </row>
        <row r="1413">
          <cell r="D1413" t="str">
            <v>306068.21</v>
          </cell>
          <cell r="E1413" t="str">
            <v>LF SOM-Plastic O/S</v>
          </cell>
        </row>
        <row r="1414">
          <cell r="D1414" t="str">
            <v>306068.22</v>
          </cell>
          <cell r="E1414" t="str">
            <v>LF SOM-Aluminum O/S</v>
          </cell>
        </row>
        <row r="1415">
          <cell r="D1415" t="str">
            <v>306068.23</v>
          </cell>
          <cell r="E1415" t="str">
            <v>LF SOM-Tin O/S</v>
          </cell>
        </row>
        <row r="1416">
          <cell r="D1416" t="str">
            <v>306068.24</v>
          </cell>
          <cell r="E1416" t="str">
            <v>LF SOM-Metal O/S</v>
          </cell>
        </row>
        <row r="1417">
          <cell r="D1417" t="str">
            <v>306068.25</v>
          </cell>
          <cell r="E1417" t="str">
            <v>LF SOM-Glass O/S</v>
          </cell>
        </row>
        <row r="1418">
          <cell r="D1418" t="str">
            <v>306068.26</v>
          </cell>
          <cell r="E1418" t="str">
            <v>LF SOM-Organic O/S</v>
          </cell>
        </row>
        <row r="1419">
          <cell r="D1419" t="str">
            <v>306068.27</v>
          </cell>
          <cell r="E1419" t="str">
            <v>LF SOM-Oth O/S</v>
          </cell>
        </row>
        <row r="1420">
          <cell r="D1420" t="str">
            <v>306069.0</v>
          </cell>
          <cell r="E1420" t="str">
            <v>LF SOM-Legacy O/S</v>
          </cell>
        </row>
        <row r="1421">
          <cell r="D1421" t="str">
            <v>306090.0</v>
          </cell>
          <cell r="E1421" t="str">
            <v>LF Fran Fee Pass Thru O/S</v>
          </cell>
        </row>
        <row r="1422">
          <cell r="D1422" t="str">
            <v>306095.0</v>
          </cell>
          <cell r="E1422" t="str">
            <v>LF Env Fee O/S</v>
          </cell>
        </row>
        <row r="1423">
          <cell r="D1423" t="str">
            <v>306096.0</v>
          </cell>
          <cell r="E1423" t="str">
            <v>LF Fuel Fee O/S</v>
          </cell>
        </row>
        <row r="1424">
          <cell r="D1424" t="str">
            <v>306097.0</v>
          </cell>
          <cell r="E1424" t="str">
            <v>LF Resale of NewAssets O/</v>
          </cell>
        </row>
        <row r="1425">
          <cell r="D1425" t="str">
            <v>306098.0</v>
          </cell>
          <cell r="E1425" t="str">
            <v>LF Donated Services</v>
          </cell>
        </row>
        <row r="1426">
          <cell r="D1426" t="str">
            <v>306099.0</v>
          </cell>
          <cell r="E1426" t="str">
            <v>LF Other O/S</v>
          </cell>
        </row>
        <row r="1427">
          <cell r="D1427" t="str">
            <v>316000.0</v>
          </cell>
          <cell r="E1427" t="str">
            <v>LF MSW I/C</v>
          </cell>
        </row>
        <row r="1428">
          <cell r="D1428" t="str">
            <v>316002.0</v>
          </cell>
          <cell r="E1428" t="str">
            <v>LF C&amp;D I/C</v>
          </cell>
        </row>
        <row r="1429">
          <cell r="D1429" t="str">
            <v>316010.0</v>
          </cell>
          <cell r="E1429" t="str">
            <v>LF SPW - Soils I/C</v>
          </cell>
        </row>
        <row r="1430">
          <cell r="D1430" t="str">
            <v>316012.0</v>
          </cell>
          <cell r="E1430" t="str">
            <v>LF SPW - Asbstos I/C</v>
          </cell>
        </row>
        <row r="1431">
          <cell r="D1431" t="str">
            <v>316014.0</v>
          </cell>
          <cell r="E1431" t="str">
            <v>LF SPW - Indstrl I/C</v>
          </cell>
        </row>
        <row r="1432">
          <cell r="D1432" t="str">
            <v>316019.0</v>
          </cell>
          <cell r="E1432" t="str">
            <v>LF Host Fees I/C</v>
          </cell>
        </row>
        <row r="1433">
          <cell r="D1433" t="str">
            <v>316020.0</v>
          </cell>
          <cell r="E1433" t="str">
            <v>LF Hauling Charge I/C</v>
          </cell>
        </row>
        <row r="1434">
          <cell r="D1434" t="str">
            <v>316022.0</v>
          </cell>
          <cell r="E1434" t="str">
            <v>LF Gas I/C</v>
          </cell>
        </row>
        <row r="1435">
          <cell r="D1435" t="str">
            <v>316023.0</v>
          </cell>
          <cell r="E1435" t="str">
            <v>LF Electric I/C</v>
          </cell>
        </row>
        <row r="1436">
          <cell r="D1436" t="str">
            <v>316060.0</v>
          </cell>
          <cell r="E1436" t="str">
            <v>LF SOM-OCC I/C</v>
          </cell>
        </row>
        <row r="1437">
          <cell r="D1437" t="str">
            <v>316061.0</v>
          </cell>
          <cell r="E1437" t="str">
            <v>LF SOM-ONP I/C</v>
          </cell>
        </row>
        <row r="1438">
          <cell r="D1438" t="str">
            <v>316068.0</v>
          </cell>
          <cell r="E1438" t="str">
            <v>LF SOM-Other I/C</v>
          </cell>
        </row>
        <row r="1439">
          <cell r="D1439" t="str">
            <v>316068.20</v>
          </cell>
          <cell r="E1439" t="str">
            <v>LF SOM-Paper I/C</v>
          </cell>
        </row>
        <row r="1440">
          <cell r="D1440" t="str">
            <v>316068.21</v>
          </cell>
          <cell r="E1440" t="str">
            <v>LF SOM-Plastic I/C</v>
          </cell>
        </row>
        <row r="1441">
          <cell r="D1441" t="str">
            <v>316068.22</v>
          </cell>
          <cell r="E1441" t="str">
            <v>LF SOM-Aluminum I/C</v>
          </cell>
        </row>
        <row r="1442">
          <cell r="D1442" t="str">
            <v>316068.23</v>
          </cell>
          <cell r="E1442" t="str">
            <v>LF SOM-Tin I/C</v>
          </cell>
        </row>
        <row r="1443">
          <cell r="D1443" t="str">
            <v>316068.24</v>
          </cell>
          <cell r="E1443" t="str">
            <v>LF SOM-Metal I/C</v>
          </cell>
        </row>
        <row r="1444">
          <cell r="D1444" t="str">
            <v>316068.25</v>
          </cell>
          <cell r="E1444" t="str">
            <v>LF SOM-Glass I/C</v>
          </cell>
        </row>
        <row r="1445">
          <cell r="D1445" t="str">
            <v>316068.26</v>
          </cell>
          <cell r="E1445" t="str">
            <v>LF SOM-Organics I/C</v>
          </cell>
        </row>
        <row r="1446">
          <cell r="D1446" t="str">
            <v>316068.27</v>
          </cell>
          <cell r="E1446" t="str">
            <v>LF SOM-Other  I/C</v>
          </cell>
        </row>
        <row r="1447">
          <cell r="D1447" t="str">
            <v>316098.0</v>
          </cell>
          <cell r="E1447" t="str">
            <v>LF Other Rev Legacy I/C</v>
          </cell>
        </row>
        <row r="1448">
          <cell r="D1448" t="str">
            <v>316099.0</v>
          </cell>
          <cell r="E1448" t="str">
            <v>LF Other I/C</v>
          </cell>
        </row>
        <row r="1449">
          <cell r="D1449" t="str">
            <v>326000.0</v>
          </cell>
          <cell r="E1449" t="str">
            <v>LF MSW I/D</v>
          </cell>
        </row>
        <row r="1450">
          <cell r="D1450" t="str">
            <v>326002.0</v>
          </cell>
          <cell r="E1450" t="str">
            <v>LF C&amp;D I/D</v>
          </cell>
        </row>
        <row r="1451">
          <cell r="D1451" t="str">
            <v>326010.0</v>
          </cell>
          <cell r="E1451" t="str">
            <v>LF SPW - Soils I/D</v>
          </cell>
        </row>
        <row r="1452">
          <cell r="D1452" t="str">
            <v>326012.0</v>
          </cell>
          <cell r="E1452" t="str">
            <v>LF SPW - Asbstos I/D</v>
          </cell>
        </row>
        <row r="1453">
          <cell r="D1453" t="str">
            <v>326014.0</v>
          </cell>
          <cell r="E1453" t="str">
            <v>LF SPW - Indstrial I/D</v>
          </cell>
        </row>
        <row r="1454">
          <cell r="D1454" t="str">
            <v>326019.0</v>
          </cell>
          <cell r="E1454" t="str">
            <v>LF Host Fees I/D</v>
          </cell>
        </row>
        <row r="1455">
          <cell r="D1455" t="str">
            <v>326020.0</v>
          </cell>
          <cell r="E1455" t="str">
            <v>LF Hauling Chrg I/D</v>
          </cell>
        </row>
        <row r="1456">
          <cell r="D1456" t="str">
            <v>326022.0</v>
          </cell>
          <cell r="E1456" t="str">
            <v>LF Gas I/D</v>
          </cell>
        </row>
        <row r="1457">
          <cell r="D1457" t="str">
            <v>326023.0</v>
          </cell>
          <cell r="E1457" t="str">
            <v>LF Electric I/D</v>
          </cell>
        </row>
        <row r="1458">
          <cell r="D1458" t="str">
            <v>326060.0</v>
          </cell>
          <cell r="E1458" t="str">
            <v>LF SOM-OCC I/D</v>
          </cell>
        </row>
        <row r="1459">
          <cell r="D1459" t="str">
            <v>326061.0</v>
          </cell>
          <cell r="E1459" t="str">
            <v>LF SOM-ONP I/D</v>
          </cell>
        </row>
        <row r="1460">
          <cell r="D1460" t="str">
            <v>326068.0</v>
          </cell>
          <cell r="E1460" t="str">
            <v>LF SOM-Other I/D</v>
          </cell>
        </row>
        <row r="1461">
          <cell r="D1461" t="str">
            <v>326068.20</v>
          </cell>
          <cell r="E1461" t="str">
            <v>LF SOM-Paper I/D</v>
          </cell>
        </row>
        <row r="1462">
          <cell r="D1462" t="str">
            <v>326068.21</v>
          </cell>
          <cell r="E1462" t="str">
            <v>LF SOM-Plastic I/D</v>
          </cell>
        </row>
        <row r="1463">
          <cell r="D1463" t="str">
            <v>326068.22</v>
          </cell>
          <cell r="E1463" t="str">
            <v>LF SOM-Aluminum I/D</v>
          </cell>
        </row>
        <row r="1464">
          <cell r="D1464" t="str">
            <v>326068.23</v>
          </cell>
          <cell r="E1464" t="str">
            <v>LF SOM-Tin I/D</v>
          </cell>
        </row>
        <row r="1465">
          <cell r="D1465" t="str">
            <v>326068.24</v>
          </cell>
          <cell r="E1465" t="str">
            <v>LF SOM-Metal I/D</v>
          </cell>
        </row>
        <row r="1466">
          <cell r="D1466" t="str">
            <v>326068.25</v>
          </cell>
          <cell r="E1466" t="str">
            <v>LF SOM-Glass I/D</v>
          </cell>
        </row>
        <row r="1467">
          <cell r="D1467" t="str">
            <v>326068.26</v>
          </cell>
          <cell r="E1467" t="str">
            <v>LF SOM-Organics I/D</v>
          </cell>
        </row>
        <row r="1468">
          <cell r="D1468" t="str">
            <v>326068.27</v>
          </cell>
          <cell r="E1468" t="str">
            <v>LF SOM-Other  I/D</v>
          </cell>
        </row>
        <row r="1469">
          <cell r="D1469" t="str">
            <v>326099.0</v>
          </cell>
          <cell r="E1469" t="str">
            <v>LF Other Rev I/D</v>
          </cell>
        </row>
        <row r="1470">
          <cell r="D1470" t="str">
            <v>500990.0</v>
          </cell>
          <cell r="E1470" t="str">
            <v>Operating Labor-Contra</v>
          </cell>
        </row>
        <row r="1471">
          <cell r="D1471" t="str">
            <v>540990.0</v>
          </cell>
          <cell r="E1471" t="str">
            <v>Equipment Maint-Contra</v>
          </cell>
        </row>
        <row r="1472">
          <cell r="D1472" t="str">
            <v>550000.0</v>
          </cell>
          <cell r="E1472" t="str">
            <v>Closure/Post-Closure Exp</v>
          </cell>
        </row>
        <row r="1473">
          <cell r="D1473" t="str">
            <v>560010.0</v>
          </cell>
          <cell r="E1473" t="str">
            <v>Ground Water Monitoring</v>
          </cell>
        </row>
        <row r="1474">
          <cell r="D1474" t="str">
            <v>560015.0</v>
          </cell>
          <cell r="E1474" t="str">
            <v>Surface Water Monitoring</v>
          </cell>
        </row>
        <row r="1475">
          <cell r="D1475" t="str">
            <v>560020.0</v>
          </cell>
          <cell r="E1475" t="str">
            <v>Gas Monitoring</v>
          </cell>
        </row>
        <row r="1476">
          <cell r="D1476" t="str">
            <v>560022.0</v>
          </cell>
          <cell r="E1476" t="str">
            <v>Gas Maintenance</v>
          </cell>
        </row>
        <row r="1477">
          <cell r="D1477" t="str">
            <v>560025.0</v>
          </cell>
          <cell r="E1477" t="str">
            <v>Leachate Transportation</v>
          </cell>
        </row>
        <row r="1478">
          <cell r="D1478" t="str">
            <v>560030.0</v>
          </cell>
          <cell r="E1478" t="str">
            <v>Leachate Disposal</v>
          </cell>
        </row>
        <row r="1479">
          <cell r="D1479" t="str">
            <v>560035.0</v>
          </cell>
          <cell r="E1479" t="str">
            <v>LF Operating Materials</v>
          </cell>
        </row>
        <row r="1480">
          <cell r="D1480" t="str">
            <v>560040.0</v>
          </cell>
          <cell r="E1480" t="str">
            <v>Daily Cover</v>
          </cell>
        </row>
        <row r="1481">
          <cell r="D1481" t="str">
            <v>560050.0</v>
          </cell>
          <cell r="E1481" t="str">
            <v>3rd Prty Survey/Engineering</v>
          </cell>
        </row>
        <row r="1482">
          <cell r="D1482" t="str">
            <v>560060.0</v>
          </cell>
          <cell r="E1482" t="str">
            <v>Road Maintenance</v>
          </cell>
        </row>
        <row r="1483">
          <cell r="D1483" t="str">
            <v>560090.0</v>
          </cell>
          <cell r="E1483" t="str">
            <v>Other Sub-Contract</v>
          </cell>
        </row>
        <row r="1484">
          <cell r="D1484" t="str">
            <v>560998.0</v>
          </cell>
          <cell r="E1484" t="str">
            <v>LF Operating Alloc-In</v>
          </cell>
        </row>
        <row r="1485">
          <cell r="D1485" t="str">
            <v>560999.0</v>
          </cell>
          <cell r="E1485" t="str">
            <v>LF Operating Alloc-Out</v>
          </cell>
        </row>
        <row r="1486">
          <cell r="D1486" t="str">
            <v>640000.0</v>
          </cell>
          <cell r="E1486" t="str">
            <v>Depletion</v>
          </cell>
        </row>
        <row r="1487">
          <cell r="D1487" t="str">
            <v>650000.0</v>
          </cell>
          <cell r="E1487" t="str">
            <v>Amort - LF Pur Price</v>
          </cell>
        </row>
        <row r="1488">
          <cell r="D1488" t="str">
            <v>646010.0</v>
          </cell>
          <cell r="E1488" t="str">
            <v>CL/PC Asset Amortization</v>
          </cell>
        </row>
        <row r="1489">
          <cell r="D1489" t="str">
            <v>646012.0</v>
          </cell>
          <cell r="E1489" t="str">
            <v>CL/PC Asset Amort Adj</v>
          </cell>
        </row>
        <row r="1490">
          <cell r="D1490" t="str">
            <v>646020.0</v>
          </cell>
          <cell r="E1490" t="str">
            <v>Capping Asset Amortization</v>
          </cell>
        </row>
        <row r="1491">
          <cell r="D1491" t="str">
            <v>646022.0</v>
          </cell>
          <cell r="E1491" t="str">
            <v>Capping Asset Amort Adj</v>
          </cell>
        </row>
        <row r="1492">
          <cell r="D1492" t="str">
            <v>648000.0</v>
          </cell>
          <cell r="E1492" t="str">
            <v>Accretion Expense</v>
          </cell>
        </row>
        <row r="1493">
          <cell r="D1493" t="str">
            <v>406090.0</v>
          </cell>
          <cell r="E1493" t="str">
            <v>LF Host Fees  O/S</v>
          </cell>
        </row>
        <row r="1494">
          <cell r="D1494" t="str">
            <v>406091.0</v>
          </cell>
          <cell r="E1494" t="str">
            <v>LF Host Fees I/C Rev O/S</v>
          </cell>
        </row>
        <row r="1495">
          <cell r="D1495" t="str">
            <v>416020.0</v>
          </cell>
          <cell r="E1495" t="str">
            <v>Inactive -Do Not Use</v>
          </cell>
        </row>
        <row r="1496">
          <cell r="D1496" t="str">
            <v>416090.0</v>
          </cell>
          <cell r="E1496" t="str">
            <v>LF InActive Host Fees I/C</v>
          </cell>
        </row>
        <row r="1497">
          <cell r="D1497" t="str">
            <v>406097.0</v>
          </cell>
          <cell r="E1497" t="str">
            <v>LF Resale-New Assts O/S</v>
          </cell>
        </row>
        <row r="1498">
          <cell r="D1498" t="str">
            <v>406099.0</v>
          </cell>
          <cell r="E1498" t="str">
            <v>LF COGS Other O/S</v>
          </cell>
        </row>
        <row r="1499">
          <cell r="D1499" t="str">
            <v>416099.0</v>
          </cell>
          <cell r="E1499" t="str">
            <v>LF COGS Other I/C</v>
          </cell>
        </row>
        <row r="1500">
          <cell r="D1500" t="str">
            <v>426099.0</v>
          </cell>
          <cell r="E1500" t="str">
            <v>LF COGS Oth I/D</v>
          </cell>
        </row>
        <row r="1501">
          <cell r="D1501" t="str">
            <v>406000.0</v>
          </cell>
          <cell r="E1501" t="str">
            <v>LF Disposal O/S</v>
          </cell>
        </row>
        <row r="1502">
          <cell r="D1502" t="str">
            <v>416000.0</v>
          </cell>
          <cell r="E1502" t="str">
            <v>LF Disposal I/C</v>
          </cell>
        </row>
        <row r="1503">
          <cell r="D1503" t="str">
            <v>406060.0</v>
          </cell>
          <cell r="E1503" t="str">
            <v>LF COGS Rec-OCC O/S</v>
          </cell>
        </row>
        <row r="1504">
          <cell r="D1504" t="str">
            <v>416060.0</v>
          </cell>
          <cell r="E1504" t="str">
            <v>LF COGS Rec-OCC I/C</v>
          </cell>
        </row>
        <row r="1505">
          <cell r="D1505" t="str">
            <v>426060.0</v>
          </cell>
          <cell r="E1505" t="str">
            <v>Landfill COGS Rec-OCC Intra/D</v>
          </cell>
        </row>
        <row r="1506">
          <cell r="D1506" t="str">
            <v>406061.0</v>
          </cell>
          <cell r="E1506" t="str">
            <v>LF COGS Rec-ONP O/S</v>
          </cell>
        </row>
        <row r="1507">
          <cell r="D1507" t="str">
            <v>416061.0</v>
          </cell>
          <cell r="E1507" t="str">
            <v>LF COGS Rec-ONP I/C</v>
          </cell>
        </row>
        <row r="1508">
          <cell r="D1508" t="str">
            <v>426061.0</v>
          </cell>
          <cell r="E1508" t="str">
            <v>Landfill COGS Rec-ONP Intra/D</v>
          </cell>
        </row>
        <row r="1509">
          <cell r="D1509" t="str">
            <v>406068.0</v>
          </cell>
          <cell r="E1509" t="str">
            <v>LF COGS Rec O/S</v>
          </cell>
        </row>
        <row r="1510">
          <cell r="D1510" t="str">
            <v>406068.20</v>
          </cell>
          <cell r="E1510" t="str">
            <v>LF COGS Rec Paper O/S</v>
          </cell>
        </row>
        <row r="1511">
          <cell r="D1511" t="str">
            <v>406068.21</v>
          </cell>
          <cell r="E1511" t="str">
            <v>LF COGS Rec Plastic O/S</v>
          </cell>
        </row>
        <row r="1512">
          <cell r="D1512" t="str">
            <v>406068.22</v>
          </cell>
          <cell r="E1512" t="str">
            <v>LF COGS Rec Aluminum O/S</v>
          </cell>
        </row>
        <row r="1513">
          <cell r="D1513" t="str">
            <v>406068.23</v>
          </cell>
          <cell r="E1513" t="str">
            <v>LF COGS Rec Tin O/S</v>
          </cell>
        </row>
        <row r="1514">
          <cell r="D1514" t="str">
            <v>406068.24</v>
          </cell>
          <cell r="E1514" t="str">
            <v>LF COGS Rec Metal O/S</v>
          </cell>
        </row>
        <row r="1515">
          <cell r="D1515" t="str">
            <v>406068.25</v>
          </cell>
          <cell r="E1515" t="str">
            <v>LF COGS Rec Glass O/S</v>
          </cell>
        </row>
        <row r="1516">
          <cell r="D1516" t="str">
            <v>406068.26</v>
          </cell>
          <cell r="E1516" t="str">
            <v>LF COGS Rec Organics O/S</v>
          </cell>
        </row>
        <row r="1517">
          <cell r="D1517" t="str">
            <v>406068.27</v>
          </cell>
          <cell r="E1517" t="str">
            <v>LF COGS Rec Other O/S</v>
          </cell>
        </row>
        <row r="1518">
          <cell r="D1518" t="str">
            <v>406069.0</v>
          </cell>
          <cell r="E1518" t="str">
            <v>LF COGS Rec-Legacy O/S</v>
          </cell>
        </row>
        <row r="1519">
          <cell r="D1519" t="str">
            <v>416068.0</v>
          </cell>
          <cell r="E1519" t="str">
            <v>LF COGS Rec-Other I/C</v>
          </cell>
        </row>
        <row r="1520">
          <cell r="D1520" t="str">
            <v>416068.20</v>
          </cell>
          <cell r="E1520" t="str">
            <v>LF COGS Rec Paper I/C</v>
          </cell>
        </row>
        <row r="1521">
          <cell r="D1521" t="str">
            <v>416068.21</v>
          </cell>
          <cell r="E1521" t="str">
            <v>LF COGS Rec Plastic I/C</v>
          </cell>
        </row>
        <row r="1522">
          <cell r="D1522" t="str">
            <v>416068.22</v>
          </cell>
          <cell r="E1522" t="str">
            <v>LF COGS Rec Aluminum I/C</v>
          </cell>
        </row>
        <row r="1523">
          <cell r="D1523" t="str">
            <v>416068.23</v>
          </cell>
          <cell r="E1523" t="str">
            <v>LF COGS Rec Tin I/C</v>
          </cell>
        </row>
        <row r="1524">
          <cell r="D1524" t="str">
            <v>416068.24</v>
          </cell>
          <cell r="E1524" t="str">
            <v>LF COGS Rec Metal I/C</v>
          </cell>
        </row>
        <row r="1525">
          <cell r="D1525" t="str">
            <v>416068.25</v>
          </cell>
          <cell r="E1525" t="str">
            <v>LF COGS Rec Glass I/C</v>
          </cell>
        </row>
        <row r="1526">
          <cell r="D1526" t="str">
            <v>416068.26</v>
          </cell>
          <cell r="E1526" t="str">
            <v>LF COGS Rec Organics I/C</v>
          </cell>
        </row>
        <row r="1527">
          <cell r="D1527" t="str">
            <v>416068.27</v>
          </cell>
          <cell r="E1527" t="str">
            <v>LF COGS Rec Other I/C</v>
          </cell>
        </row>
        <row r="1528">
          <cell r="D1528" t="str">
            <v>426068.0</v>
          </cell>
          <cell r="E1528" t="str">
            <v>Landfill COGS Rec Intra/D</v>
          </cell>
        </row>
        <row r="1529">
          <cell r="D1529" t="str">
            <v>426068.20</v>
          </cell>
          <cell r="E1529" t="str">
            <v>Lndfll COGS Rec Intra/D OthPpr</v>
          </cell>
        </row>
        <row r="1530">
          <cell r="D1530" t="str">
            <v>426068.21</v>
          </cell>
          <cell r="E1530" t="str">
            <v>Lndfill COGS Rec Intra/D Plstc</v>
          </cell>
        </row>
        <row r="1531">
          <cell r="D1531" t="str">
            <v>426068.22</v>
          </cell>
          <cell r="E1531" t="str">
            <v>Landfill COGS Rec Intra/D Alum</v>
          </cell>
        </row>
        <row r="1532">
          <cell r="D1532" t="str">
            <v>426068.23</v>
          </cell>
          <cell r="E1532" t="str">
            <v>Landfill COGS Rec Intra/D Tin</v>
          </cell>
        </row>
        <row r="1533">
          <cell r="D1533" t="str">
            <v>426068.24</v>
          </cell>
          <cell r="E1533" t="str">
            <v>Lndfl CGS Rec Intra/D OthMetal</v>
          </cell>
        </row>
        <row r="1534">
          <cell r="D1534" t="str">
            <v>426068.25</v>
          </cell>
          <cell r="E1534" t="str">
            <v>Landfill COGS Rec Intra/D Glss</v>
          </cell>
        </row>
        <row r="1535">
          <cell r="D1535" t="str">
            <v>426068.26</v>
          </cell>
          <cell r="E1535" t="str">
            <v>Landfill COGS Rec Intra/D Org</v>
          </cell>
        </row>
        <row r="1536">
          <cell r="D1536" t="str">
            <v>426068.27</v>
          </cell>
          <cell r="E1536" t="str">
            <v>Landfill COGS Rec Intra/D Oth</v>
          </cell>
        </row>
        <row r="1537">
          <cell r="D1537" t="str">
            <v>406092.0</v>
          </cell>
          <cell r="E1537" t="str">
            <v>LF Subcontract O/S</v>
          </cell>
        </row>
        <row r="1538">
          <cell r="D1538" t="str">
            <v>416092.0</v>
          </cell>
          <cell r="E1538" t="str">
            <v>LF Subcontract I/C</v>
          </cell>
        </row>
        <row r="1539">
          <cell r="D1539" t="str">
            <v>406020.0</v>
          </cell>
          <cell r="E1539" t="str">
            <v>INACTIVE ACCT-LF Haul Chg O/S</v>
          </cell>
        </row>
        <row r="1540">
          <cell r="D1540" t="str">
            <v>406093.0</v>
          </cell>
          <cell r="E1540" t="str">
            <v>LF InActive Hauling on I/C Rev</v>
          </cell>
        </row>
        <row r="1541">
          <cell r="D1541" t="str">
            <v>406094.0</v>
          </cell>
          <cell r="E1541" t="str">
            <v>LF Hauling Charges O/S</v>
          </cell>
        </row>
        <row r="1542">
          <cell r="D1542" t="str">
            <v>416094.0</v>
          </cell>
          <cell r="E1542" t="str">
            <v>LF Hauling Charges I/C</v>
          </cell>
        </row>
        <row r="1543">
          <cell r="D1543" t="str">
            <v>600990.0</v>
          </cell>
          <cell r="E1543" t="str">
            <v>Depreciation-Contra</v>
          </cell>
        </row>
        <row r="1544">
          <cell r="D1544" t="str">
            <v>60200.0</v>
          </cell>
          <cell r="E1544" t="str">
            <v>LF-Tns MSW O/S</v>
          </cell>
        </row>
        <row r="1545">
          <cell r="D1545" t="str">
            <v>60201.0</v>
          </cell>
          <cell r="E1545" t="str">
            <v>LF-Tns MSW I/C</v>
          </cell>
        </row>
        <row r="1546">
          <cell r="D1546" t="str">
            <v>60205.0</v>
          </cell>
          <cell r="E1546" t="str">
            <v>LF-Tns C&amp;D O/S</v>
          </cell>
        </row>
        <row r="1547">
          <cell r="D1547" t="str">
            <v>60206.0</v>
          </cell>
          <cell r="E1547" t="str">
            <v>LF-Tns C&amp;D I/C</v>
          </cell>
        </row>
        <row r="1548">
          <cell r="D1548" t="str">
            <v>60210.0</v>
          </cell>
          <cell r="E1548" t="str">
            <v>LF-Tns SW-Soil O/S</v>
          </cell>
        </row>
        <row r="1549">
          <cell r="D1549" t="str">
            <v>60211.0</v>
          </cell>
          <cell r="E1549" t="str">
            <v>LF-Tns SW-Soil I/C</v>
          </cell>
        </row>
        <row r="1550">
          <cell r="D1550" t="str">
            <v>60215.0</v>
          </cell>
          <cell r="E1550" t="str">
            <v>LF-Tns SW-Ind O/S</v>
          </cell>
        </row>
        <row r="1551">
          <cell r="D1551" t="str">
            <v>60216.0</v>
          </cell>
          <cell r="E1551" t="str">
            <v>LF-Tns SW-Ind I/C</v>
          </cell>
        </row>
        <row r="1552">
          <cell r="D1552" t="str">
            <v>60220.0</v>
          </cell>
          <cell r="E1552" t="str">
            <v>LF-Tns SW-Asbestos O/S</v>
          </cell>
        </row>
        <row r="1553">
          <cell r="D1553" t="str">
            <v>60221.0</v>
          </cell>
          <cell r="E1553" t="str">
            <v>LF-Tns SW-Asbestos I/C</v>
          </cell>
        </row>
        <row r="1554">
          <cell r="D1554" t="str">
            <v>60350.0</v>
          </cell>
          <cell r="E1554" t="str">
            <v>LF-OCC Tns O/S</v>
          </cell>
        </row>
        <row r="1555">
          <cell r="D1555" t="str">
            <v>60351.0</v>
          </cell>
          <cell r="E1555" t="str">
            <v>LF-OCC Tns I/C</v>
          </cell>
        </row>
        <row r="1556">
          <cell r="D1556" t="str">
            <v>60352.0</v>
          </cell>
          <cell r="E1556" t="str">
            <v>LF-ONP Tns O/S</v>
          </cell>
        </row>
        <row r="1557">
          <cell r="D1557" t="str">
            <v>60353.0</v>
          </cell>
          <cell r="E1557" t="str">
            <v>LF-ONP Tns I/C</v>
          </cell>
        </row>
        <row r="1558">
          <cell r="D1558" t="str">
            <v>60391.0</v>
          </cell>
          <cell r="E1558" t="str">
            <v>LF-# Tns Rcy Matl-Legacy</v>
          </cell>
        </row>
        <row r="1559">
          <cell r="D1559" t="str">
            <v>60398.0</v>
          </cell>
          <cell r="E1559" t="str">
            <v>LF-Recyl Oth Tns O/S</v>
          </cell>
        </row>
        <row r="1560">
          <cell r="D1560" t="str">
            <v>60399.0</v>
          </cell>
          <cell r="E1560" t="str">
            <v>LF-Recyl Oth Tns I/C</v>
          </cell>
        </row>
        <row r="1561">
          <cell r="D1561" t="str">
            <v>60500.0</v>
          </cell>
          <cell r="E1561" t="str">
            <v>LF-Rate Increase</v>
          </cell>
        </row>
        <row r="1562">
          <cell r="D1562" t="str">
            <v>60501.0</v>
          </cell>
          <cell r="E1562" t="str">
            <v>LF-Fuel Rate Increase</v>
          </cell>
        </row>
        <row r="1563">
          <cell r="D1563" t="str">
            <v>60502.0</v>
          </cell>
          <cell r="E1563" t="str">
            <v>LF-Env Rate Increase</v>
          </cell>
        </row>
        <row r="1564">
          <cell r="D1564" t="str">
            <v>60020.0</v>
          </cell>
          <cell r="E1564" t="str">
            <v>InActive:</v>
          </cell>
        </row>
        <row r="1565">
          <cell r="D1565" t="str">
            <v>60025.0</v>
          </cell>
          <cell r="E1565" t="str">
            <v>InActive;</v>
          </cell>
        </row>
        <row r="1566">
          <cell r="D1566" t="str">
            <v>60191.0</v>
          </cell>
          <cell r="E1566" t="str">
            <v>LF-Compactors/Ave Age</v>
          </cell>
        </row>
        <row r="1567">
          <cell r="D1567" t="str">
            <v>60192.0</v>
          </cell>
          <cell r="E1567" t="str">
            <v>LF-Dozers/Ave Age</v>
          </cell>
        </row>
        <row r="1568">
          <cell r="D1568" t="str">
            <v>60193.0</v>
          </cell>
          <cell r="E1568" t="str">
            <v>LF-Excavators/Ave Age</v>
          </cell>
        </row>
        <row r="1569">
          <cell r="D1569" t="str">
            <v>60194.0</v>
          </cell>
          <cell r="E1569" t="str">
            <v>LF-Loaders/Ave Age</v>
          </cell>
        </row>
        <row r="1570">
          <cell r="D1570" t="str">
            <v>60195.0</v>
          </cell>
          <cell r="E1570" t="str">
            <v>LF-Earth Movers/Ave Age</v>
          </cell>
        </row>
        <row r="1571">
          <cell r="D1571" t="str">
            <v>60196.0</v>
          </cell>
          <cell r="E1571" t="str">
            <v>LF-Scrapers/Ave Age</v>
          </cell>
        </row>
        <row r="1572">
          <cell r="D1572" t="str">
            <v>60980.0</v>
          </cell>
          <cell r="E1572" t="str">
            <v>LF-PI Rest</v>
          </cell>
        </row>
        <row r="1573">
          <cell r="D1573" t="str">
            <v>60981.0</v>
          </cell>
          <cell r="E1573" t="str">
            <v>LF-PI Open</v>
          </cell>
        </row>
        <row r="1574">
          <cell r="D1574" t="str">
            <v>60989.0</v>
          </cell>
          <cell r="E1574" t="str">
            <v>LF-Internal PI</v>
          </cell>
        </row>
        <row r="1575">
          <cell r="D1575" t="str">
            <v>60990.0</v>
          </cell>
          <cell r="E1575" t="str">
            <v>LF-Franch/Muni PI</v>
          </cell>
        </row>
        <row r="1576">
          <cell r="D1576" t="str">
            <v>60995.10</v>
          </cell>
          <cell r="E1576" t="str">
            <v>LF-Restrict</v>
          </cell>
        </row>
        <row r="1577">
          <cell r="D1577" t="str">
            <v>60995.40</v>
          </cell>
          <cell r="E1577" t="str">
            <v>LF-w/o Restrict</v>
          </cell>
        </row>
        <row r="1578">
          <cell r="D1578" t="str">
            <v>60995.90</v>
          </cell>
          <cell r="E1578" t="str">
            <v>LF-Franch/Muni</v>
          </cell>
        </row>
        <row r="1579">
          <cell r="D1579" t="str">
            <v>60995.200</v>
          </cell>
          <cell r="E1579" t="str">
            <v>LF-Internal PI.</v>
          </cell>
        </row>
        <row r="1580">
          <cell r="D1580" t="str">
            <v>60996.10</v>
          </cell>
          <cell r="E1580" t="str">
            <v>LF-Rev Restict</v>
          </cell>
        </row>
        <row r="1581">
          <cell r="D1581" t="str">
            <v>60996.40</v>
          </cell>
          <cell r="E1581" t="str">
            <v>LF-Rev w/o Restict</v>
          </cell>
        </row>
        <row r="1582">
          <cell r="D1582" t="str">
            <v>60996.90</v>
          </cell>
          <cell r="E1582" t="str">
            <v>LF-Rev Franch/Muni</v>
          </cell>
        </row>
        <row r="1583">
          <cell r="D1583" t="str">
            <v>60000.0</v>
          </cell>
          <cell r="E1583" t="str">
            <v>LF-Workdays</v>
          </cell>
        </row>
        <row r="1584">
          <cell r="D1584" t="str">
            <v>60005.0</v>
          </cell>
          <cell r="E1584" t="str">
            <v>LF-# MSW Subtitled LF</v>
          </cell>
        </row>
        <row r="1585">
          <cell r="D1585" t="str">
            <v>60010.0</v>
          </cell>
          <cell r="E1585" t="str">
            <v>LF-# C&amp;D LF</v>
          </cell>
        </row>
        <row r="1586">
          <cell r="D1586" t="str">
            <v>60015.0</v>
          </cell>
          <cell r="E1586" t="str">
            <v>LF-Customers</v>
          </cell>
        </row>
        <row r="1587">
          <cell r="D1587" t="str">
            <v>60030.0</v>
          </cell>
          <cell r="E1587" t="str">
            <v>LF-Tns Working Face</v>
          </cell>
        </row>
        <row r="1588">
          <cell r="D1588" t="str">
            <v>60130.0</v>
          </cell>
          <cell r="E1588" t="str">
            <v>LF-Compactors</v>
          </cell>
        </row>
        <row r="1589">
          <cell r="D1589" t="str">
            <v>60132.0</v>
          </cell>
          <cell r="E1589" t="str">
            <v>LF-Dozers</v>
          </cell>
        </row>
        <row r="1590">
          <cell r="D1590" t="str">
            <v>60133.0</v>
          </cell>
          <cell r="E1590" t="str">
            <v>LF-Backhoes</v>
          </cell>
        </row>
        <row r="1591">
          <cell r="D1591" t="str">
            <v>60134.0</v>
          </cell>
          <cell r="E1591" t="str">
            <v>LF-Excavators</v>
          </cell>
        </row>
        <row r="1592">
          <cell r="D1592" t="str">
            <v>60135.0</v>
          </cell>
          <cell r="E1592" t="str">
            <v>LF-Skid Steer Loader</v>
          </cell>
        </row>
        <row r="1593">
          <cell r="D1593" t="str">
            <v>60136.0</v>
          </cell>
          <cell r="E1593" t="str">
            <v>LF-Wheel Loaders</v>
          </cell>
        </row>
        <row r="1594">
          <cell r="D1594" t="str">
            <v>60137.0</v>
          </cell>
          <cell r="E1594" t="str">
            <v>LF-Track Loaders</v>
          </cell>
        </row>
        <row r="1595">
          <cell r="D1595" t="str">
            <v>60138.0</v>
          </cell>
          <cell r="E1595" t="str">
            <v>LF-ADT</v>
          </cell>
        </row>
        <row r="1596">
          <cell r="D1596" t="str">
            <v>60139.0</v>
          </cell>
          <cell r="E1596" t="str">
            <v>LF-Dump Trucks</v>
          </cell>
        </row>
        <row r="1597">
          <cell r="D1597" t="str">
            <v>60140.0</v>
          </cell>
          <cell r="E1597" t="str">
            <v>LF-Scrapers</v>
          </cell>
        </row>
        <row r="1598">
          <cell r="D1598" t="str">
            <v>60142.0</v>
          </cell>
          <cell r="E1598" t="str">
            <v>LF-Graders</v>
          </cell>
        </row>
        <row r="1599">
          <cell r="D1599" t="str">
            <v>60125.0</v>
          </cell>
          <cell r="E1599" t="str">
            <v>LF-Tractors</v>
          </cell>
        </row>
        <row r="1600">
          <cell r="D1600" t="str">
            <v>60126.0</v>
          </cell>
          <cell r="E1600" t="str">
            <v>LF-Trailers</v>
          </cell>
        </row>
        <row r="1601">
          <cell r="D1601" t="str">
            <v>60124.0</v>
          </cell>
          <cell r="E1601" t="str">
            <v>LF-Licensed Hvy Sup Trks</v>
          </cell>
        </row>
        <row r="1602">
          <cell r="D1602" t="str">
            <v>60127.0</v>
          </cell>
          <cell r="E1602" t="str">
            <v>LF-Unlicensed Hvy Sup Trks</v>
          </cell>
        </row>
        <row r="1603">
          <cell r="D1603" t="str">
            <v>545998.0</v>
          </cell>
          <cell r="E1603" t="str">
            <v>Cont/Comp Expense Alloc-In</v>
          </cell>
        </row>
        <row r="1604">
          <cell r="D1604" t="str">
            <v>545998.710</v>
          </cell>
          <cell r="E1604" t="str">
            <v>Cont/Comp Exp Alloc-In(710 AU)</v>
          </cell>
        </row>
        <row r="1605">
          <cell r="D1605" t="str">
            <v>545998.711</v>
          </cell>
          <cell r="E1605" t="str">
            <v>Cont/Comp Exp Alloc-In(711 AU)</v>
          </cell>
        </row>
        <row r="1606">
          <cell r="D1606" t="str">
            <v>545999.0</v>
          </cell>
          <cell r="E1606" t="str">
            <v>Cont/Comp Expense Alloc-Out</v>
          </cell>
        </row>
        <row r="1607">
          <cell r="D1607" t="str">
            <v>500010.10</v>
          </cell>
          <cell r="E1607" t="str">
            <v>Drivers Straight Time</v>
          </cell>
        </row>
        <row r="1608">
          <cell r="D1608" t="str">
            <v>500010.11</v>
          </cell>
          <cell r="E1608" t="str">
            <v>Drivers Overtime</v>
          </cell>
        </row>
        <row r="1609">
          <cell r="D1609" t="str">
            <v>500020.0</v>
          </cell>
          <cell r="E1609" t="str">
            <v>Collection Helper</v>
          </cell>
        </row>
        <row r="1610">
          <cell r="D1610" t="str">
            <v>500020.10</v>
          </cell>
          <cell r="E1610" t="str">
            <v>Coll Helper Straight Time</v>
          </cell>
        </row>
        <row r="1611">
          <cell r="D1611" t="str">
            <v>500020.11</v>
          </cell>
          <cell r="E1611" t="str">
            <v>Collection Helper Overtime</v>
          </cell>
        </row>
        <row r="1612">
          <cell r="D1612" t="str">
            <v>545997.0</v>
          </cell>
          <cell r="E1612" t="str">
            <v>CShop Labor  Alloc-In</v>
          </cell>
        </row>
        <row r="1613">
          <cell r="D1613" t="str">
            <v>545997.710</v>
          </cell>
          <cell r="E1613" t="str">
            <v>CShop Labor Alloc-In (710 AU)</v>
          </cell>
        </row>
        <row r="1614">
          <cell r="D1614" t="str">
            <v>545997.711</v>
          </cell>
          <cell r="E1614" t="str">
            <v>CShop Labor Alloc-In (711 AU)</v>
          </cell>
        </row>
        <row r="1615">
          <cell r="D1615" t="str">
            <v>500010.5</v>
          </cell>
          <cell r="E1615" t="str">
            <v>Drivers Incentive Pay</v>
          </cell>
        </row>
        <row r="1616">
          <cell r="D1616" t="str">
            <v>500010.20</v>
          </cell>
          <cell r="E1616" t="str">
            <v>Drivers Auto Allowance</v>
          </cell>
        </row>
        <row r="1617">
          <cell r="D1617" t="str">
            <v>500020.5</v>
          </cell>
          <cell r="E1617" t="str">
            <v>Coll Helper Incentive Pay</v>
          </cell>
        </row>
        <row r="1618">
          <cell r="D1618" t="str">
            <v>500020.20</v>
          </cell>
          <cell r="E1618" t="str">
            <v>Coll Helper Auto Allowance</v>
          </cell>
        </row>
        <row r="1619">
          <cell r="D1619" t="str">
            <v>500050.0</v>
          </cell>
          <cell r="E1619" t="str">
            <v>Container Delivery</v>
          </cell>
        </row>
        <row r="1620">
          <cell r="D1620" t="str">
            <v>500050.10</v>
          </cell>
          <cell r="E1620" t="str">
            <v>Cont Delivery Straight Time</v>
          </cell>
        </row>
        <row r="1621">
          <cell r="D1621" t="str">
            <v>500050.11</v>
          </cell>
          <cell r="E1621" t="str">
            <v>Container Delivery Overtime</v>
          </cell>
        </row>
        <row r="1622">
          <cell r="D1622" t="str">
            <v>510998.746</v>
          </cell>
          <cell r="E1622" t="str">
            <v>Ops Supv Alloc-In (746 AU)</v>
          </cell>
        </row>
        <row r="1623">
          <cell r="D1623" t="str">
            <v>500050.5</v>
          </cell>
          <cell r="E1623" t="str">
            <v>Cont Delivery Incentive Pay</v>
          </cell>
        </row>
        <row r="1624">
          <cell r="D1624" t="str">
            <v>500050.20</v>
          </cell>
          <cell r="E1624" t="str">
            <v>Cont Delivery Auto Allow</v>
          </cell>
        </row>
        <row r="1625">
          <cell r="D1625" t="str">
            <v>545010.0</v>
          </cell>
          <cell r="E1625" t="str">
            <v>Cont/Comp Parts &amp; Matls</v>
          </cell>
        </row>
        <row r="1626">
          <cell r="D1626" t="str">
            <v>545015.0</v>
          </cell>
          <cell r="E1626" t="str">
            <v>Cont/Comp Lids</v>
          </cell>
        </row>
        <row r="1627">
          <cell r="D1627" t="str">
            <v>545020.0</v>
          </cell>
          <cell r="E1627" t="str">
            <v>Cont/Comp Paint</v>
          </cell>
        </row>
        <row r="1628">
          <cell r="D1628" t="str">
            <v>545025.0</v>
          </cell>
          <cell r="E1628" t="str">
            <v>Cont/Comp Steel</v>
          </cell>
        </row>
        <row r="1629">
          <cell r="D1629" t="str">
            <v>545030.0</v>
          </cell>
          <cell r="E1629" t="str">
            <v>Cont/Comp Casters/Wheeels</v>
          </cell>
        </row>
        <row r="1630">
          <cell r="D1630" t="str">
            <v>545035.0</v>
          </cell>
          <cell r="E1630" t="str">
            <v>Cont/Comp Supplies</v>
          </cell>
        </row>
        <row r="1631">
          <cell r="D1631" t="str">
            <v>545040.0</v>
          </cell>
          <cell r="E1631" t="str">
            <v>Cont/Comp O/S Repairs</v>
          </cell>
        </row>
        <row r="1632">
          <cell r="D1632" t="str">
            <v>545050.0</v>
          </cell>
          <cell r="E1632" t="str">
            <v>Cont/Comp Equip Rental</v>
          </cell>
        </row>
        <row r="1633">
          <cell r="D1633" t="str">
            <v>500010.0</v>
          </cell>
          <cell r="E1633" t="str">
            <v>Drivers</v>
          </cell>
        </row>
        <row r="1634">
          <cell r="D1634" t="str">
            <v>500030.0</v>
          </cell>
          <cell r="E1634" t="str">
            <v>Operators</v>
          </cell>
        </row>
        <row r="1635">
          <cell r="D1635" t="str">
            <v>500030.10</v>
          </cell>
          <cell r="E1635" t="str">
            <v>Operators Straight Time</v>
          </cell>
        </row>
        <row r="1636">
          <cell r="D1636" t="str">
            <v>500030.11</v>
          </cell>
          <cell r="E1636" t="str">
            <v>Operators Overtime</v>
          </cell>
        </row>
        <row r="1637">
          <cell r="D1637" t="str">
            <v>500040.0</v>
          </cell>
          <cell r="E1637" t="str">
            <v>Secondary</v>
          </cell>
        </row>
        <row r="1638">
          <cell r="D1638" t="str">
            <v>500040.10</v>
          </cell>
          <cell r="E1638" t="str">
            <v>Secondary Straight Time</v>
          </cell>
        </row>
        <row r="1639">
          <cell r="D1639" t="str">
            <v>500040.11</v>
          </cell>
          <cell r="E1639" t="str">
            <v>Secondary Overtime</v>
          </cell>
        </row>
        <row r="1640">
          <cell r="D1640" t="str">
            <v>500055.0</v>
          </cell>
          <cell r="E1640" t="str">
            <v>Temporary Labor</v>
          </cell>
        </row>
        <row r="1641">
          <cell r="D1641" t="str">
            <v>500060.0</v>
          </cell>
          <cell r="E1641" t="str">
            <v>Bonus Pay Non-Corp - Oper Labo</v>
          </cell>
        </row>
        <row r="1642">
          <cell r="D1642" t="str">
            <v>500061.0</v>
          </cell>
          <cell r="E1642" t="str">
            <v>Bonus Pay Corp - Oper Labor</v>
          </cell>
        </row>
        <row r="1643">
          <cell r="D1643" t="str">
            <v>500170.0</v>
          </cell>
          <cell r="E1643" t="str">
            <v>Payroll Taxes - Oper Labor</v>
          </cell>
        </row>
        <row r="1644">
          <cell r="D1644" t="str">
            <v>500172.0</v>
          </cell>
          <cell r="E1644" t="str">
            <v>Personal Time - Oper Labor</v>
          </cell>
        </row>
        <row r="1645">
          <cell r="D1645" t="str">
            <v>500173.0</v>
          </cell>
          <cell r="E1645" t="str">
            <v>Holiday Pay - Oper Labor</v>
          </cell>
        </row>
        <row r="1646">
          <cell r="D1646" t="str">
            <v>500174.0</v>
          </cell>
          <cell r="E1646" t="str">
            <v>Vacation/Sick - Oper Labor</v>
          </cell>
        </row>
        <row r="1647">
          <cell r="D1647" t="str">
            <v>500175.0</v>
          </cell>
          <cell r="E1647" t="str">
            <v>Benefits Non-Corp - Oper Labor</v>
          </cell>
        </row>
        <row r="1648">
          <cell r="D1648" t="str">
            <v>500176.0</v>
          </cell>
          <cell r="E1648" t="str">
            <v>Benefits Corp - Oper Labor</v>
          </cell>
        </row>
        <row r="1649">
          <cell r="D1649" t="str">
            <v>500186.0</v>
          </cell>
          <cell r="E1649" t="str">
            <v>Union Dues - Oper Labor</v>
          </cell>
        </row>
        <row r="1650">
          <cell r="D1650" t="str">
            <v>500188.0</v>
          </cell>
          <cell r="E1650" t="str">
            <v>Uniforms &amp; Safety - Oper Labor</v>
          </cell>
        </row>
        <row r="1651">
          <cell r="D1651" t="str">
            <v>500998.0</v>
          </cell>
          <cell r="E1651" t="str">
            <v>Oper Labor Alloc-In</v>
          </cell>
        </row>
        <row r="1652">
          <cell r="D1652" t="str">
            <v>500999.0</v>
          </cell>
          <cell r="E1652" t="str">
            <v>Oper Labor Alloc-Out</v>
          </cell>
        </row>
        <row r="1653">
          <cell r="D1653" t="str">
            <v>600020.0</v>
          </cell>
          <cell r="E1653" t="str">
            <v>Depr-Cont/Comp</v>
          </cell>
        </row>
        <row r="1654">
          <cell r="D1654" t="str">
            <v>90500.0</v>
          </cell>
          <cell r="E1654" t="str">
            <v>IG-Rate Inc Rev</v>
          </cell>
        </row>
        <row r="1655">
          <cell r="D1655" t="str">
            <v>90510.0</v>
          </cell>
          <cell r="E1655" t="str">
            <v>IG-Commodity Price Rev</v>
          </cell>
        </row>
        <row r="1656">
          <cell r="D1656" t="str">
            <v>90560.0</v>
          </cell>
          <cell r="E1656" t="str">
            <v>IG-Volume Rev</v>
          </cell>
        </row>
        <row r="1657">
          <cell r="D1657" t="str">
            <v>90562.0</v>
          </cell>
          <cell r="E1657" t="str">
            <v>IG-Tuckin Acq Rev</v>
          </cell>
        </row>
        <row r="1658">
          <cell r="D1658" t="str">
            <v>90564.0</v>
          </cell>
          <cell r="E1658" t="str">
            <v>IG-Stand Alone Acq Rev</v>
          </cell>
        </row>
        <row r="1659">
          <cell r="D1659" t="str">
            <v>90566.0</v>
          </cell>
          <cell r="E1659" t="str">
            <v>IG-Other Rev</v>
          </cell>
        </row>
        <row r="1660">
          <cell r="D1660" t="str">
            <v>90568.0</v>
          </cell>
          <cell r="E1660" t="str">
            <v>IG-Taxes</v>
          </cell>
        </row>
        <row r="1661">
          <cell r="D1661" t="str">
            <v>500030.5</v>
          </cell>
          <cell r="E1661" t="str">
            <v>Operators Incentive Pay</v>
          </cell>
        </row>
        <row r="1662">
          <cell r="D1662" t="str">
            <v>500030.20</v>
          </cell>
          <cell r="E1662" t="str">
            <v>Operators Auto Allowance</v>
          </cell>
        </row>
        <row r="1663">
          <cell r="D1663" t="str">
            <v>500040.5</v>
          </cell>
          <cell r="E1663" t="str">
            <v>Secondary Incentive Pay</v>
          </cell>
        </row>
        <row r="1664">
          <cell r="D1664" t="str">
            <v>500040.20</v>
          </cell>
          <cell r="E1664" t="str">
            <v>Secondary Auto Allowance</v>
          </cell>
        </row>
        <row r="1665">
          <cell r="D1665" t="str">
            <v>500172.1</v>
          </cell>
          <cell r="E1665" t="str">
            <v>Personal Time - PR</v>
          </cell>
        </row>
        <row r="1666">
          <cell r="D1666" t="str">
            <v>500174.1</v>
          </cell>
          <cell r="E1666" t="str">
            <v>Vacation/Sick - PR</v>
          </cell>
        </row>
        <row r="1667">
          <cell r="D1667" t="str">
            <v>500177.0</v>
          </cell>
          <cell r="E1667" t="str">
            <v>Employer 401k - Oper Labor</v>
          </cell>
        </row>
        <row r="1668">
          <cell r="D1668" t="str">
            <v>540014.0</v>
          </cell>
          <cell r="E1668" t="str">
            <v>Purchase Discounts</v>
          </cell>
        </row>
        <row r="1669">
          <cell r="D1669" t="str">
            <v>510010.0</v>
          </cell>
          <cell r="E1669" t="str">
            <v>Mgr/Supervision</v>
          </cell>
        </row>
        <row r="1670">
          <cell r="D1670" t="str">
            <v>510010.10</v>
          </cell>
          <cell r="E1670" t="str">
            <v>Oper Supervision Straight Time</v>
          </cell>
        </row>
        <row r="1671">
          <cell r="D1671" t="str">
            <v>510010.11</v>
          </cell>
          <cell r="E1671" t="str">
            <v>Oper Supervision Overtime</v>
          </cell>
        </row>
        <row r="1672">
          <cell r="D1672" t="str">
            <v>510020.0</v>
          </cell>
          <cell r="E1672" t="str">
            <v>Dispatchers</v>
          </cell>
        </row>
        <row r="1673">
          <cell r="D1673" t="str">
            <v>510020.10</v>
          </cell>
          <cell r="E1673" t="str">
            <v>Dispatchers Straight Time</v>
          </cell>
        </row>
        <row r="1674">
          <cell r="D1674" t="str">
            <v>510020.11</v>
          </cell>
          <cell r="E1674" t="str">
            <v>Dispatchers Overtime</v>
          </cell>
        </row>
        <row r="1675">
          <cell r="D1675" t="str">
            <v>510030.0</v>
          </cell>
          <cell r="E1675" t="str">
            <v>Operations Support</v>
          </cell>
        </row>
        <row r="1676">
          <cell r="D1676" t="str">
            <v>510030.10</v>
          </cell>
          <cell r="E1676" t="str">
            <v>Oper Support Straight Time</v>
          </cell>
        </row>
        <row r="1677">
          <cell r="D1677" t="str">
            <v>510030.11</v>
          </cell>
          <cell r="E1677" t="str">
            <v>Oper Support Overtime</v>
          </cell>
        </row>
        <row r="1678">
          <cell r="D1678" t="str">
            <v>510055.0</v>
          </cell>
          <cell r="E1678" t="str">
            <v>Temporary Supvisory Labor</v>
          </cell>
        </row>
        <row r="1679">
          <cell r="D1679" t="str">
            <v>510060.0</v>
          </cell>
          <cell r="E1679" t="str">
            <v>Bonus Pay Non-Corp - Sup Labor</v>
          </cell>
        </row>
        <row r="1680">
          <cell r="D1680" t="str">
            <v>510061.0</v>
          </cell>
          <cell r="E1680" t="str">
            <v>Bonus Pay Corp - Sup Labor</v>
          </cell>
        </row>
        <row r="1681">
          <cell r="D1681" t="str">
            <v>510170.0</v>
          </cell>
          <cell r="E1681" t="str">
            <v>Payroll Taxes - Sup Labor</v>
          </cell>
        </row>
        <row r="1682">
          <cell r="D1682" t="str">
            <v>510172.0</v>
          </cell>
          <cell r="E1682" t="str">
            <v>Personal Time - Sup Labor</v>
          </cell>
        </row>
        <row r="1683">
          <cell r="D1683" t="str">
            <v>510173.0</v>
          </cell>
          <cell r="E1683" t="str">
            <v>Holiday Pay - Sup Labor</v>
          </cell>
        </row>
        <row r="1684">
          <cell r="D1684" t="str">
            <v>510174.0</v>
          </cell>
          <cell r="E1684" t="str">
            <v>Vacation/Sick - Sup Labor</v>
          </cell>
        </row>
        <row r="1685">
          <cell r="D1685" t="str">
            <v>510175.0</v>
          </cell>
          <cell r="E1685" t="str">
            <v>Benefits Non-Corp - Sup Labor</v>
          </cell>
        </row>
        <row r="1686">
          <cell r="D1686" t="str">
            <v>510176.0</v>
          </cell>
          <cell r="E1686" t="str">
            <v>Benefits Corp - Sup Labor</v>
          </cell>
        </row>
        <row r="1687">
          <cell r="D1687" t="str">
            <v>510186.0</v>
          </cell>
          <cell r="E1687" t="str">
            <v>Union Dues - Sup Labor</v>
          </cell>
        </row>
        <row r="1688">
          <cell r="D1688" t="str">
            <v>510188.0</v>
          </cell>
          <cell r="E1688" t="str">
            <v>Uniforms &amp; Safety - Sup Labor</v>
          </cell>
        </row>
        <row r="1689">
          <cell r="D1689" t="str">
            <v>510998.0</v>
          </cell>
          <cell r="E1689" t="str">
            <v>Ops Supv Alloc-In</v>
          </cell>
        </row>
        <row r="1690">
          <cell r="D1690" t="str">
            <v>510998.740</v>
          </cell>
          <cell r="E1690" t="str">
            <v>Ops Supv Alloc-In (740 AU)</v>
          </cell>
        </row>
        <row r="1691">
          <cell r="D1691" t="str">
            <v>510998.741</v>
          </cell>
          <cell r="E1691" t="str">
            <v>Ops Supv Alloc-In (741 AU)</v>
          </cell>
        </row>
        <row r="1692">
          <cell r="D1692" t="str">
            <v>510998.742</v>
          </cell>
          <cell r="E1692" t="str">
            <v>Ops Supv Alloc-In (742 AU)</v>
          </cell>
        </row>
        <row r="1693">
          <cell r="D1693" t="str">
            <v>510998.743</v>
          </cell>
          <cell r="E1693" t="str">
            <v>Ops Supv Alloc-In (743 AU)</v>
          </cell>
        </row>
        <row r="1694">
          <cell r="D1694" t="str">
            <v>510998.744</v>
          </cell>
          <cell r="E1694" t="str">
            <v>Ops Supv Alloc-In (744 AU)</v>
          </cell>
        </row>
        <row r="1695">
          <cell r="D1695" t="str">
            <v>510998.745</v>
          </cell>
          <cell r="E1695" t="str">
            <v>Ops Supv Alloc-In (745 AU)</v>
          </cell>
        </row>
        <row r="1696">
          <cell r="D1696" t="str">
            <v>510999.0</v>
          </cell>
          <cell r="E1696" t="str">
            <v>Ops Supv Alloc-Out</v>
          </cell>
        </row>
        <row r="1697">
          <cell r="D1697" t="str">
            <v>510010.20</v>
          </cell>
          <cell r="E1697" t="str">
            <v>Oper Supervision Auto Allow</v>
          </cell>
        </row>
        <row r="1698">
          <cell r="D1698" t="str">
            <v>510020.20</v>
          </cell>
          <cell r="E1698" t="str">
            <v>Dispatchers Auto Allowance</v>
          </cell>
        </row>
        <row r="1699">
          <cell r="D1699" t="str">
            <v>510010.5</v>
          </cell>
          <cell r="E1699" t="str">
            <v>Oper Supervision Incentive Pay</v>
          </cell>
        </row>
        <row r="1700">
          <cell r="D1700" t="str">
            <v>510020.5</v>
          </cell>
          <cell r="E1700" t="str">
            <v>Dispatchers Incentive Pay</v>
          </cell>
        </row>
        <row r="1701">
          <cell r="D1701" t="str">
            <v>510172.1</v>
          </cell>
          <cell r="E1701" t="str">
            <v>Personal Time - PR.</v>
          </cell>
        </row>
        <row r="1702">
          <cell r="D1702" t="str">
            <v>510174.1</v>
          </cell>
          <cell r="E1702" t="str">
            <v>Vacation/Sick - PR.</v>
          </cell>
        </row>
        <row r="1703">
          <cell r="D1703" t="str">
            <v>510177.0</v>
          </cell>
          <cell r="E1703" t="str">
            <v>Employer 401k - Sup Labor</v>
          </cell>
        </row>
        <row r="1704">
          <cell r="D1704" t="str">
            <v>570000.0</v>
          </cell>
          <cell r="E1704" t="str">
            <v>Fac Maint-Parts &amp; Supplies</v>
          </cell>
        </row>
        <row r="1705">
          <cell r="D1705" t="str">
            <v>570005.0</v>
          </cell>
          <cell r="E1705" t="str">
            <v>Fac Maint-O/S Repair</v>
          </cell>
        </row>
        <row r="1706">
          <cell r="D1706" t="str">
            <v>570010.0</v>
          </cell>
          <cell r="E1706" t="str">
            <v>Security</v>
          </cell>
        </row>
        <row r="1707">
          <cell r="D1707" t="str">
            <v>570020.0</v>
          </cell>
          <cell r="E1707" t="str">
            <v>Lease/Rent</v>
          </cell>
        </row>
        <row r="1708">
          <cell r="D1708" t="str">
            <v>570030.0</v>
          </cell>
          <cell r="E1708" t="str">
            <v>Utilities</v>
          </cell>
        </row>
        <row r="1709">
          <cell r="D1709" t="str">
            <v>570040.0</v>
          </cell>
          <cell r="E1709" t="str">
            <v>Property Taxes</v>
          </cell>
        </row>
        <row r="1710">
          <cell r="D1710" t="str">
            <v>570050.0</v>
          </cell>
          <cell r="E1710" t="str">
            <v>Scale Repairs</v>
          </cell>
        </row>
        <row r="1711">
          <cell r="D1711" t="str">
            <v>570090.0</v>
          </cell>
          <cell r="E1711" t="str">
            <v>Miscellaneous Exp</v>
          </cell>
        </row>
        <row r="1712">
          <cell r="D1712" t="str">
            <v>570998.0</v>
          </cell>
          <cell r="E1712" t="str">
            <v>Facility Alloc-In</v>
          </cell>
        </row>
        <row r="1713">
          <cell r="D1713" t="str">
            <v>570998.760</v>
          </cell>
          <cell r="E1713" t="str">
            <v>Facility Alloc-In (760 AU)</v>
          </cell>
        </row>
        <row r="1714">
          <cell r="D1714" t="str">
            <v>570998.761</v>
          </cell>
          <cell r="E1714" t="str">
            <v>Facility Alloc-In (761 AU)</v>
          </cell>
        </row>
        <row r="1715">
          <cell r="D1715" t="str">
            <v>570998.762</v>
          </cell>
          <cell r="E1715" t="str">
            <v>Facility Alloc-In (762 AU)</v>
          </cell>
        </row>
        <row r="1716">
          <cell r="D1716" t="str">
            <v>570998.763</v>
          </cell>
          <cell r="E1716" t="str">
            <v>Facility Alloc-In (763 AU)</v>
          </cell>
        </row>
        <row r="1717">
          <cell r="D1717" t="str">
            <v>570998.764</v>
          </cell>
          <cell r="E1717" t="str">
            <v>Facility Alloc-In (764 AU)</v>
          </cell>
        </row>
        <row r="1718">
          <cell r="D1718" t="str">
            <v>570998.765</v>
          </cell>
          <cell r="E1718" t="str">
            <v>Facility Alloc-In (765 AU)</v>
          </cell>
        </row>
        <row r="1719">
          <cell r="D1719" t="str">
            <v>570998.766</v>
          </cell>
          <cell r="E1719" t="str">
            <v>Facility Alloc-In (766 AU)</v>
          </cell>
        </row>
        <row r="1720">
          <cell r="D1720" t="str">
            <v>570999.0</v>
          </cell>
          <cell r="E1720" t="str">
            <v>Facility Alloc-Out</v>
          </cell>
        </row>
        <row r="1721">
          <cell r="D1721" t="str">
            <v>711998.0</v>
          </cell>
          <cell r="E1721" t="str">
            <v>Sales &amp; Mkting - Allocation In</v>
          </cell>
        </row>
        <row r="1722">
          <cell r="D1722" t="str">
            <v>711999.0</v>
          </cell>
          <cell r="E1722" t="str">
            <v>Sales &amp; Mkting-Allocation Out</v>
          </cell>
        </row>
        <row r="1723">
          <cell r="D1723" t="str">
            <v>755998.0</v>
          </cell>
          <cell r="E1723" t="str">
            <v>G&amp;A Alloc-In</v>
          </cell>
        </row>
        <row r="1724">
          <cell r="D1724" t="str">
            <v>755999.0</v>
          </cell>
          <cell r="E1724" t="str">
            <v>G&amp;A Alloc-Out</v>
          </cell>
        </row>
        <row r="1725">
          <cell r="D1725" t="str">
            <v>530010.0</v>
          </cell>
          <cell r="E1725" t="str">
            <v>Fuel</v>
          </cell>
        </row>
        <row r="1726">
          <cell r="D1726" t="str">
            <v>530015.0</v>
          </cell>
          <cell r="E1726" t="str">
            <v>Oil/Lubricants</v>
          </cell>
        </row>
        <row r="1727">
          <cell r="D1727" t="str">
            <v>530030.0</v>
          </cell>
          <cell r="E1727" t="str">
            <v>Truck/Equip Licenses</v>
          </cell>
        </row>
        <row r="1728">
          <cell r="D1728" t="str">
            <v>530050.0</v>
          </cell>
          <cell r="E1728" t="str">
            <v>Tolls</v>
          </cell>
        </row>
        <row r="1729">
          <cell r="D1729" t="str">
            <v>530060.0</v>
          </cell>
          <cell r="E1729" t="str">
            <v>Equip Rental-3rd Party</v>
          </cell>
        </row>
        <row r="1730">
          <cell r="D1730" t="str">
            <v>530061.0</v>
          </cell>
          <cell r="E1730" t="str">
            <v>Equip Rental-Interco</v>
          </cell>
        </row>
        <row r="1731">
          <cell r="D1731" t="str">
            <v>530070.0</v>
          </cell>
          <cell r="E1731" t="str">
            <v>Operating Taxes</v>
          </cell>
        </row>
        <row r="1732">
          <cell r="D1732" t="str">
            <v>530095.0</v>
          </cell>
          <cell r="E1732" t="str">
            <v>Other Equipment Legacy</v>
          </cell>
        </row>
        <row r="1733">
          <cell r="D1733" t="str">
            <v>530998.0</v>
          </cell>
          <cell r="E1733" t="str">
            <v>Operating Alloc-In</v>
          </cell>
        </row>
        <row r="1734">
          <cell r="D1734" t="str">
            <v>530998.700</v>
          </cell>
          <cell r="E1734" t="str">
            <v>Operating Alloc-In (700 AU)</v>
          </cell>
        </row>
        <row r="1735">
          <cell r="D1735" t="str">
            <v>530998.701</v>
          </cell>
          <cell r="E1735" t="str">
            <v>Operating Alloc-In (701 AU)</v>
          </cell>
        </row>
        <row r="1736">
          <cell r="D1736" t="str">
            <v>530998.702</v>
          </cell>
          <cell r="E1736" t="str">
            <v>Operating Alloc-In (702 AU)</v>
          </cell>
        </row>
        <row r="1737">
          <cell r="D1737" t="str">
            <v>530998.703</v>
          </cell>
          <cell r="E1737" t="str">
            <v>Operating Alloc-In (710 AU)</v>
          </cell>
        </row>
        <row r="1738">
          <cell r="D1738" t="str">
            <v>530998.704</v>
          </cell>
          <cell r="E1738" t="str">
            <v>Operating Alloc-In (711 AU)</v>
          </cell>
        </row>
        <row r="1739">
          <cell r="D1739" t="str">
            <v>530998.705</v>
          </cell>
          <cell r="E1739" t="str">
            <v>Operating Alloc-In (705 AU)</v>
          </cell>
        </row>
        <row r="1740">
          <cell r="D1740" t="str">
            <v>530998.706</v>
          </cell>
          <cell r="E1740" t="str">
            <v>Operating Alloc-In (706 AU)</v>
          </cell>
        </row>
        <row r="1741">
          <cell r="D1741" t="str">
            <v>530998.707</v>
          </cell>
          <cell r="E1741" t="str">
            <v>Operating Alloc-In (707 AU)</v>
          </cell>
        </row>
        <row r="1742">
          <cell r="D1742" t="str">
            <v>530998.710</v>
          </cell>
          <cell r="E1742" t="str">
            <v>Operating Alloc-In (710  AU)</v>
          </cell>
        </row>
        <row r="1743">
          <cell r="D1743" t="str">
            <v>530998.711</v>
          </cell>
          <cell r="E1743" t="str">
            <v>Operating Alloc-In (711  AU)</v>
          </cell>
        </row>
        <row r="1744">
          <cell r="D1744" t="str">
            <v>530998.712</v>
          </cell>
          <cell r="E1744" t="str">
            <v>Operating Alloc-In (740 AU)</v>
          </cell>
        </row>
        <row r="1745">
          <cell r="D1745" t="str">
            <v>530998.713</v>
          </cell>
          <cell r="E1745" t="str">
            <v>Operating Alloc-In (741 AU)</v>
          </cell>
        </row>
        <row r="1746">
          <cell r="D1746" t="str">
            <v>530998.714</v>
          </cell>
          <cell r="E1746" t="str">
            <v>Operating Alloc-In (741  AU)</v>
          </cell>
        </row>
        <row r="1747">
          <cell r="D1747" t="str">
            <v>530998.715</v>
          </cell>
          <cell r="E1747" t="str">
            <v>Operating Alloc-In (714 AU)</v>
          </cell>
        </row>
        <row r="1748">
          <cell r="D1748" t="str">
            <v>530998.740</v>
          </cell>
          <cell r="E1748" t="str">
            <v>Operating Alloc-In (740  AU)</v>
          </cell>
        </row>
        <row r="1749">
          <cell r="D1749" t="str">
            <v>530998.741</v>
          </cell>
          <cell r="E1749" t="str">
            <v>Operating Alloc-In ( 741  AU)</v>
          </cell>
        </row>
        <row r="1750">
          <cell r="D1750" t="str">
            <v>530998.742</v>
          </cell>
          <cell r="E1750" t="str">
            <v>Operating Alloc-In (742 AU)</v>
          </cell>
        </row>
        <row r="1751">
          <cell r="D1751" t="str">
            <v>530998.743</v>
          </cell>
          <cell r="E1751" t="str">
            <v>Operating Alloc-In (743 AU)</v>
          </cell>
        </row>
        <row r="1752">
          <cell r="D1752" t="str">
            <v>530998.744</v>
          </cell>
          <cell r="E1752" t="str">
            <v>Operating Alloc-In (744 AU)</v>
          </cell>
        </row>
        <row r="1753">
          <cell r="D1753" t="str">
            <v>530998.745</v>
          </cell>
          <cell r="E1753" t="str">
            <v>Operating Alloc-In (745 AU)</v>
          </cell>
        </row>
        <row r="1754">
          <cell r="D1754" t="str">
            <v>530998.746</v>
          </cell>
          <cell r="E1754" t="str">
            <v>Operating Alloc-In (746 AU)</v>
          </cell>
        </row>
        <row r="1755">
          <cell r="D1755" t="str">
            <v>530998.760</v>
          </cell>
          <cell r="E1755" t="str">
            <v>Operating Alloc-In (760 AU)</v>
          </cell>
        </row>
        <row r="1756">
          <cell r="D1756" t="str">
            <v>530998.764</v>
          </cell>
          <cell r="E1756" t="str">
            <v>Operating Alloc-In (764 AU)</v>
          </cell>
        </row>
        <row r="1757">
          <cell r="D1757" t="str">
            <v>530998.765</v>
          </cell>
          <cell r="E1757" t="str">
            <v>Operating Alloc-In (765 AU)</v>
          </cell>
        </row>
        <row r="1758">
          <cell r="D1758" t="str">
            <v>530998.766</v>
          </cell>
          <cell r="E1758" t="str">
            <v>Operating Alloc-In (766 AU)</v>
          </cell>
        </row>
        <row r="1759">
          <cell r="D1759" t="str">
            <v>530999.0</v>
          </cell>
          <cell r="E1759" t="str">
            <v>Operating Alloc-Out</v>
          </cell>
        </row>
        <row r="1760">
          <cell r="D1760" t="str">
            <v>540010.0</v>
          </cell>
          <cell r="E1760" t="str">
            <v>Parts &amp; Matls</v>
          </cell>
        </row>
        <row r="1761">
          <cell r="D1761" t="str">
            <v>540020.0</v>
          </cell>
          <cell r="E1761" t="str">
            <v>Supplies</v>
          </cell>
        </row>
        <row r="1762">
          <cell r="D1762" t="str">
            <v>540030.0</v>
          </cell>
          <cell r="E1762" t="str">
            <v>Tires/Wheels</v>
          </cell>
        </row>
        <row r="1763">
          <cell r="D1763" t="str">
            <v>540040.0</v>
          </cell>
          <cell r="E1763" t="str">
            <v>O/S Repair-Coll Equip</v>
          </cell>
        </row>
        <row r="1764">
          <cell r="D1764" t="str">
            <v>540050.0</v>
          </cell>
          <cell r="E1764" t="str">
            <v>Towing</v>
          </cell>
        </row>
        <row r="1765">
          <cell r="D1765" t="str">
            <v>540060.0</v>
          </cell>
          <cell r="E1765" t="str">
            <v>O/S Repair-Heavy Equip</v>
          </cell>
        </row>
        <row r="1766">
          <cell r="D1766" t="str">
            <v>540070.0</v>
          </cell>
          <cell r="E1766" t="str">
            <v>O/S Repair-Proc Equip</v>
          </cell>
        </row>
        <row r="1767">
          <cell r="D1767" t="str">
            <v>540090.0</v>
          </cell>
          <cell r="E1767" t="str">
            <v>Truck &amp; Equip Washing</v>
          </cell>
        </row>
        <row r="1768">
          <cell r="D1768" t="str">
            <v>540095.0</v>
          </cell>
          <cell r="E1768" t="str">
            <v>Other Maintenance Legacy</v>
          </cell>
        </row>
        <row r="1769">
          <cell r="D1769" t="str">
            <v>540997.0</v>
          </cell>
          <cell r="E1769" t="str">
            <v>TShop Labor Alloc-In.</v>
          </cell>
        </row>
        <row r="1770">
          <cell r="D1770" t="str">
            <v>540997.700</v>
          </cell>
          <cell r="E1770" t="str">
            <v>TShop Labor Alloc-In(700 AU)</v>
          </cell>
        </row>
        <row r="1771">
          <cell r="D1771" t="str">
            <v>540997.701</v>
          </cell>
          <cell r="E1771" t="str">
            <v>TShop Labor Alloc-In(701 AU)</v>
          </cell>
        </row>
        <row r="1772">
          <cell r="D1772" t="str">
            <v>540997.702</v>
          </cell>
          <cell r="E1772" t="str">
            <v>TShop Labor Alloc-In(702 AU)</v>
          </cell>
        </row>
        <row r="1773">
          <cell r="D1773" t="str">
            <v>540997.703</v>
          </cell>
          <cell r="E1773" t="str">
            <v>TShop Labor Alloc-In(703 AU)</v>
          </cell>
        </row>
        <row r="1774">
          <cell r="D1774" t="str">
            <v>540997.704</v>
          </cell>
          <cell r="E1774" t="str">
            <v>TShop Labor Alloc-In(704 AU)</v>
          </cell>
        </row>
        <row r="1775">
          <cell r="D1775" t="str">
            <v>540997.705</v>
          </cell>
          <cell r="E1775" t="str">
            <v>TShop Labor Alloc-In(705 AU)</v>
          </cell>
        </row>
        <row r="1776">
          <cell r="D1776" t="str">
            <v>540997.706</v>
          </cell>
          <cell r="E1776" t="str">
            <v>TShop Labor Alloc-In(706 AU)</v>
          </cell>
        </row>
        <row r="1777">
          <cell r="D1777" t="str">
            <v>540997.707</v>
          </cell>
          <cell r="E1777" t="str">
            <v>TShop Labor Alloc-In(707 AU)</v>
          </cell>
        </row>
        <row r="1778">
          <cell r="D1778" t="str">
            <v>540998.0</v>
          </cell>
          <cell r="E1778" t="str">
            <v>Trk/Equip Expense Alloc-In</v>
          </cell>
        </row>
        <row r="1779">
          <cell r="D1779" t="str">
            <v>540998.700</v>
          </cell>
          <cell r="E1779" t="str">
            <v>Trk/Equip Exp Alloc-In(700 AU)</v>
          </cell>
        </row>
        <row r="1780">
          <cell r="D1780" t="str">
            <v>540998.701</v>
          </cell>
          <cell r="E1780" t="str">
            <v>Trk/Equip Exp Alloc-In(701 AU)</v>
          </cell>
        </row>
        <row r="1781">
          <cell r="D1781" t="str">
            <v>540998.702</v>
          </cell>
          <cell r="E1781" t="str">
            <v>Trk/Equip Exp Alloc-In(702 AU)</v>
          </cell>
        </row>
        <row r="1782">
          <cell r="D1782" t="str">
            <v>540998.703</v>
          </cell>
          <cell r="E1782" t="str">
            <v>Trk/Equip Exp Alloc-In(703 AU</v>
          </cell>
        </row>
        <row r="1783">
          <cell r="D1783" t="str">
            <v>540998.704</v>
          </cell>
          <cell r="E1783" t="str">
            <v>Trk/Equip Exp Alloc-In(704 AU</v>
          </cell>
        </row>
        <row r="1784">
          <cell r="D1784" t="str">
            <v>540998.705</v>
          </cell>
          <cell r="E1784" t="str">
            <v>Trk/Equip Exp Alloc-In(705 AU</v>
          </cell>
        </row>
        <row r="1785">
          <cell r="D1785" t="str">
            <v>540998.706</v>
          </cell>
          <cell r="E1785" t="str">
            <v>Trk/Equip Exp Alloc-In(706 AU</v>
          </cell>
        </row>
        <row r="1786">
          <cell r="D1786" t="str">
            <v>540998.707</v>
          </cell>
          <cell r="E1786" t="str">
            <v>Trk/Equip Exp Alloc-In(707 AU</v>
          </cell>
        </row>
        <row r="1787">
          <cell r="D1787" t="str">
            <v>540998.710</v>
          </cell>
          <cell r="E1787" t="str">
            <v>Trk/Equip Exp Alloc-In(710 AU)</v>
          </cell>
        </row>
        <row r="1788">
          <cell r="D1788" t="str">
            <v>540998.711</v>
          </cell>
          <cell r="E1788" t="str">
            <v>Trk/Equip Exp Alloc-In(711 AU)</v>
          </cell>
        </row>
        <row r="1789">
          <cell r="D1789" t="str">
            <v>540998.712</v>
          </cell>
          <cell r="E1789" t="str">
            <v>Trk/Equip Exp Alloc-In(710  AU</v>
          </cell>
        </row>
        <row r="1790">
          <cell r="D1790" t="str">
            <v>540998.713</v>
          </cell>
          <cell r="E1790" t="str">
            <v>Trk/Equip Exp Alloc-In(713 AU</v>
          </cell>
        </row>
        <row r="1791">
          <cell r="D1791" t="str">
            <v>540998.714</v>
          </cell>
          <cell r="E1791" t="str">
            <v>Trk/Equip Exp Alloc-In(714 AU</v>
          </cell>
        </row>
        <row r="1792">
          <cell r="D1792" t="str">
            <v>540998.715</v>
          </cell>
          <cell r="E1792" t="str">
            <v>Trk/Equip Exp Alloc-In(715 AU)</v>
          </cell>
        </row>
        <row r="1793">
          <cell r="D1793" t="str">
            <v>540998.740</v>
          </cell>
          <cell r="E1793" t="str">
            <v>Trk/Equip Exp Alloc-In(740 AU)</v>
          </cell>
        </row>
        <row r="1794">
          <cell r="D1794" t="str">
            <v>540998.741</v>
          </cell>
          <cell r="E1794" t="str">
            <v>Trk/Equip Exp Alloc-In(741 AU)</v>
          </cell>
        </row>
        <row r="1795">
          <cell r="D1795" t="str">
            <v>540998.742</v>
          </cell>
          <cell r="E1795" t="str">
            <v>Trk/Equip Exp Alloc-In(742 AU)</v>
          </cell>
        </row>
        <row r="1796">
          <cell r="D1796" t="str">
            <v>540998.743</v>
          </cell>
          <cell r="E1796" t="str">
            <v>Trk/Equip Exp Alloc-In(743 AU)</v>
          </cell>
        </row>
        <row r="1797">
          <cell r="D1797" t="str">
            <v>540998.744</v>
          </cell>
          <cell r="E1797" t="str">
            <v>Trk/Equip Exp Alloc-In(744 AU)</v>
          </cell>
        </row>
        <row r="1798">
          <cell r="D1798" t="str">
            <v>540998.745</v>
          </cell>
          <cell r="E1798" t="str">
            <v>Trk/Equip Exp Alloc-In(745 AU)</v>
          </cell>
        </row>
        <row r="1799">
          <cell r="D1799" t="str">
            <v>540998.746</v>
          </cell>
          <cell r="E1799" t="str">
            <v>Trk/Equip Exp Alloc-In(746 AU)</v>
          </cell>
        </row>
        <row r="1800">
          <cell r="D1800" t="str">
            <v>540999.0</v>
          </cell>
          <cell r="E1800" t="str">
            <v>Trk/Equip Expense Alloc-Out</v>
          </cell>
        </row>
        <row r="1801">
          <cell r="D1801" t="str">
            <v>545997.712</v>
          </cell>
          <cell r="E1801" t="str">
            <v>CShop Labor Alloc-In (712 AU)</v>
          </cell>
        </row>
        <row r="1802">
          <cell r="D1802" t="str">
            <v>545997.713</v>
          </cell>
          <cell r="E1802" t="str">
            <v>CShop Labor Alloc-In (713 AU)</v>
          </cell>
        </row>
        <row r="1803">
          <cell r="D1803" t="str">
            <v>545997.714</v>
          </cell>
          <cell r="E1803" t="str">
            <v>CShop Labor Alloc-In (714 AU)</v>
          </cell>
        </row>
        <row r="1804">
          <cell r="D1804" t="str">
            <v>545997.715</v>
          </cell>
          <cell r="E1804" t="str">
            <v>CShop Labor Alloc-In (715 AU)</v>
          </cell>
        </row>
        <row r="1805">
          <cell r="D1805" t="str">
            <v>545998.712</v>
          </cell>
          <cell r="E1805" t="str">
            <v>Cont/Comp Exp Alloc-In(712 AU</v>
          </cell>
        </row>
        <row r="1806">
          <cell r="D1806" t="str">
            <v>545998.713</v>
          </cell>
          <cell r="E1806" t="str">
            <v>Cont/Comp Exp Alloc-In(713 AU)</v>
          </cell>
        </row>
        <row r="1807">
          <cell r="D1807" t="str">
            <v>545998.714</v>
          </cell>
          <cell r="E1807" t="str">
            <v>Cont/Comp Exp Alloc-In(714 AU</v>
          </cell>
        </row>
        <row r="1808">
          <cell r="D1808" t="str">
            <v>545998.715</v>
          </cell>
          <cell r="E1808" t="str">
            <v>Cont/Comp Exp Alloc-In(715 AU</v>
          </cell>
        </row>
        <row r="1809">
          <cell r="D1809" t="str">
            <v>565000.0</v>
          </cell>
          <cell r="E1809" t="str">
            <v>Corp Ins-Fixed W/C</v>
          </cell>
        </row>
        <row r="1810">
          <cell r="D1810" t="str">
            <v>565002.0</v>
          </cell>
          <cell r="E1810" t="str">
            <v>Corp Ins-Fixed AL/GL</v>
          </cell>
        </row>
        <row r="1811">
          <cell r="D1811" t="str">
            <v>565008.0</v>
          </cell>
          <cell r="E1811" t="str">
            <v>Corp Ins-Fixed Other</v>
          </cell>
        </row>
        <row r="1812">
          <cell r="D1812" t="str">
            <v>565009.0</v>
          </cell>
          <cell r="E1812" t="str">
            <v>Corp Ins-Fixed LF</v>
          </cell>
        </row>
        <row r="1813">
          <cell r="D1813" t="str">
            <v>565010.0</v>
          </cell>
          <cell r="E1813" t="str">
            <v>Corp Ins-Occur W/C</v>
          </cell>
        </row>
        <row r="1814">
          <cell r="D1814" t="str">
            <v>565012.0</v>
          </cell>
          <cell r="E1814" t="str">
            <v>Corp Ins-Occur AL/GL</v>
          </cell>
        </row>
        <row r="1815">
          <cell r="D1815" t="str">
            <v>565025.0</v>
          </cell>
          <cell r="E1815" t="str">
            <v>Corp Ins-Mgt Fee</v>
          </cell>
        </row>
        <row r="1816">
          <cell r="D1816" t="str">
            <v>565030.0</v>
          </cell>
          <cell r="E1816" t="str">
            <v>Non-Corp Ins-W/C</v>
          </cell>
        </row>
        <row r="1817">
          <cell r="D1817" t="str">
            <v>565032.0</v>
          </cell>
          <cell r="E1817" t="str">
            <v>Non-Corp Ins-AL/GL</v>
          </cell>
        </row>
        <row r="1818">
          <cell r="D1818" t="str">
            <v>565040.0</v>
          </cell>
          <cell r="E1818" t="str">
            <v>Damage-RSG Prop Non-AM</v>
          </cell>
        </row>
        <row r="1819">
          <cell r="D1819" t="str">
            <v>565041.0</v>
          </cell>
          <cell r="E1819" t="str">
            <v>Damage-RSG Prop AM</v>
          </cell>
        </row>
        <row r="1820">
          <cell r="D1820" t="str">
            <v>565042.0</v>
          </cell>
          <cell r="E1820" t="str">
            <v>Damage-3rd Party Property</v>
          </cell>
        </row>
        <row r="1821">
          <cell r="D1821" t="str">
            <v>565045.0</v>
          </cell>
          <cell r="E1821" t="str">
            <v>Surety Cost</v>
          </cell>
        </row>
        <row r="1822">
          <cell r="D1822" t="str">
            <v>565080.0</v>
          </cell>
          <cell r="E1822" t="str">
            <v>Hiring Training &amp; Safety</v>
          </cell>
        </row>
        <row r="1823">
          <cell r="D1823" t="str">
            <v>565094.0</v>
          </cell>
          <cell r="E1823" t="str">
            <v>Ins Corp Charge-Legacy</v>
          </cell>
        </row>
        <row r="1824">
          <cell r="D1824" t="str">
            <v>565095.0</v>
          </cell>
          <cell r="E1824" t="str">
            <v>Ins Non-Corp Charge-Legacy</v>
          </cell>
        </row>
        <row r="1825">
          <cell r="D1825" t="str">
            <v>565998.0</v>
          </cell>
          <cell r="E1825" t="str">
            <v>Insurance Alloc-In</v>
          </cell>
        </row>
        <row r="1826">
          <cell r="D1826" t="str">
            <v>565998.700</v>
          </cell>
          <cell r="E1826" t="str">
            <v>Insurance Alloc-In (700 AU)</v>
          </cell>
        </row>
        <row r="1827">
          <cell r="D1827" t="str">
            <v>565998.701</v>
          </cell>
          <cell r="E1827" t="str">
            <v>Insurance Alloc-In (701 AU)</v>
          </cell>
        </row>
        <row r="1828">
          <cell r="D1828" t="str">
            <v>565998.702</v>
          </cell>
          <cell r="E1828" t="str">
            <v>Insurance Alloc-In (702 AU)</v>
          </cell>
        </row>
        <row r="1829">
          <cell r="D1829" t="str">
            <v>565998.703</v>
          </cell>
          <cell r="E1829" t="str">
            <v>Insurance Alloc-In (703 AU)</v>
          </cell>
        </row>
        <row r="1830">
          <cell r="D1830" t="str">
            <v>565998.704</v>
          </cell>
          <cell r="E1830" t="str">
            <v>Insurance Alloc-In (704 AU)</v>
          </cell>
        </row>
        <row r="1831">
          <cell r="D1831" t="str">
            <v>565998.705</v>
          </cell>
          <cell r="E1831" t="str">
            <v>Insurance Alloc-In (705 AU)</v>
          </cell>
        </row>
        <row r="1832">
          <cell r="D1832" t="str">
            <v>565998.706</v>
          </cell>
          <cell r="E1832" t="str">
            <v>Insurance Alloc-In (706 AU)</v>
          </cell>
        </row>
        <row r="1833">
          <cell r="D1833" t="str">
            <v>565998.707</v>
          </cell>
          <cell r="E1833" t="str">
            <v>Insurance Alloc-In (707 AU)</v>
          </cell>
        </row>
        <row r="1834">
          <cell r="D1834" t="str">
            <v>565998.710</v>
          </cell>
          <cell r="E1834" t="str">
            <v>Insurance Alloc-In (710 AU)</v>
          </cell>
        </row>
        <row r="1835">
          <cell r="D1835" t="str">
            <v>565998.711</v>
          </cell>
          <cell r="E1835" t="str">
            <v>Insurance Alloc-In (711 AU)</v>
          </cell>
        </row>
        <row r="1836">
          <cell r="D1836" t="str">
            <v>565998.712</v>
          </cell>
          <cell r="E1836" t="str">
            <v>Insurance Alloc-In (712 AU)</v>
          </cell>
        </row>
        <row r="1837">
          <cell r="D1837" t="str">
            <v>565998.713</v>
          </cell>
          <cell r="E1837" t="str">
            <v>Insurance Alloc-In (713 AU)</v>
          </cell>
        </row>
        <row r="1838">
          <cell r="D1838" t="str">
            <v>565998.714</v>
          </cell>
          <cell r="E1838" t="str">
            <v>Insurance Alloc-In (714 AU)</v>
          </cell>
        </row>
        <row r="1839">
          <cell r="D1839" t="str">
            <v>565998.715</v>
          </cell>
          <cell r="E1839" t="str">
            <v>Insurance Alloc-In (715 AU)</v>
          </cell>
        </row>
        <row r="1840">
          <cell r="D1840" t="str">
            <v>565998.740</v>
          </cell>
          <cell r="E1840" t="str">
            <v>Insurance Alloc-In (740 AU)</v>
          </cell>
        </row>
        <row r="1841">
          <cell r="D1841" t="str">
            <v>565998.741</v>
          </cell>
          <cell r="E1841" t="str">
            <v>Insurance Alloc-In (741 AU)</v>
          </cell>
        </row>
        <row r="1842">
          <cell r="D1842" t="str">
            <v>565998.742</v>
          </cell>
          <cell r="E1842" t="str">
            <v>Insurance Alloc-In (742 AU)</v>
          </cell>
        </row>
        <row r="1843">
          <cell r="D1843" t="str">
            <v>565998.743</v>
          </cell>
          <cell r="E1843" t="str">
            <v>Insurance Alloc-In (743 AU)</v>
          </cell>
        </row>
        <row r="1844">
          <cell r="D1844" t="str">
            <v>565998.744</v>
          </cell>
          <cell r="E1844" t="str">
            <v>Insurance Alloc-In (744 AU)</v>
          </cell>
        </row>
        <row r="1845">
          <cell r="D1845" t="str">
            <v>565998.745</v>
          </cell>
          <cell r="E1845" t="str">
            <v>Insurance Alloc-In (745 AU)</v>
          </cell>
        </row>
        <row r="1846">
          <cell r="D1846" t="str">
            <v>565998.746</v>
          </cell>
          <cell r="E1846" t="str">
            <v>Insurance Alloc-In (746 AU)</v>
          </cell>
        </row>
        <row r="1847">
          <cell r="D1847" t="str">
            <v>565999.0</v>
          </cell>
          <cell r="E1847" t="str">
            <v>Insurance Alloc-Out</v>
          </cell>
        </row>
        <row r="1848">
          <cell r="D1848" t="str">
            <v>90630.0</v>
          </cell>
          <cell r="E1848" t="str">
            <v>INACTIVE-Do Not Use</v>
          </cell>
        </row>
        <row r="1849">
          <cell r="D1849" t="str">
            <v>90635.0</v>
          </cell>
          <cell r="E1849" t="str">
            <v>INACTIVE6</v>
          </cell>
        </row>
        <row r="1850">
          <cell r="D1850" t="str">
            <v>90631.0</v>
          </cell>
          <cell r="E1850" t="str">
            <v>WC-Occurrences</v>
          </cell>
        </row>
        <row r="1851">
          <cell r="D1851" t="str">
            <v>90636.0</v>
          </cell>
          <cell r="E1851" t="str">
            <v>AL/GL-Occurrences</v>
          </cell>
        </row>
        <row r="1852">
          <cell r="D1852" t="str">
            <v>87403.0</v>
          </cell>
          <cell r="E1852" t="str">
            <v>Safety Managers</v>
          </cell>
        </row>
        <row r="1853">
          <cell r="D1853" t="str">
            <v>90010.0</v>
          </cell>
          <cell r="E1853" t="str">
            <v>Fuel Gallons</v>
          </cell>
        </row>
        <row r="1854">
          <cell r="D1854" t="str">
            <v>87400.0</v>
          </cell>
          <cell r="E1854" t="str">
            <v>Ops Mgrs</v>
          </cell>
        </row>
        <row r="1855">
          <cell r="D1855" t="str">
            <v>87401.0</v>
          </cell>
          <cell r="E1855" t="str">
            <v>Ops Supv</v>
          </cell>
        </row>
        <row r="1856">
          <cell r="D1856" t="str">
            <v>87402.0</v>
          </cell>
          <cell r="E1856" t="str">
            <v>Ops Dispatch</v>
          </cell>
        </row>
        <row r="1857">
          <cell r="D1857" t="str">
            <v>87404.0</v>
          </cell>
          <cell r="E1857" t="str">
            <v>Safety Staff</v>
          </cell>
        </row>
        <row r="1858">
          <cell r="D1858" t="str">
            <v>87405.0</v>
          </cell>
          <cell r="E1858" t="str">
            <v>Supv Labor</v>
          </cell>
        </row>
        <row r="1859">
          <cell r="D1859" t="str">
            <v>87410.0</v>
          </cell>
          <cell r="E1859" t="str">
            <v>Ops Labor-LOB</v>
          </cell>
        </row>
        <row r="1860">
          <cell r="D1860" t="str">
            <v>87411.0</v>
          </cell>
          <cell r="E1860" t="str">
            <v>Operator-LOB</v>
          </cell>
        </row>
        <row r="1861">
          <cell r="D1861" t="str">
            <v>595010.0</v>
          </cell>
          <cell r="E1861" t="str">
            <v>Permit Fees</v>
          </cell>
        </row>
        <row r="1862">
          <cell r="D1862" t="str">
            <v>595015.0</v>
          </cell>
          <cell r="E1862" t="str">
            <v>Overweight Fine/Othr Penalty</v>
          </cell>
        </row>
        <row r="1863">
          <cell r="D1863" t="str">
            <v>595020.0</v>
          </cell>
          <cell r="E1863" t="str">
            <v>Operations Communications Cost</v>
          </cell>
        </row>
        <row r="1864">
          <cell r="D1864" t="str">
            <v>595025.0</v>
          </cell>
          <cell r="E1864" t="str">
            <v>Royalties</v>
          </cell>
        </row>
        <row r="1865">
          <cell r="D1865" t="str">
            <v>595030.0</v>
          </cell>
          <cell r="E1865" t="str">
            <v>Container Property Taxes</v>
          </cell>
        </row>
        <row r="1866">
          <cell r="D1866" t="str">
            <v>595080.0</v>
          </cell>
          <cell r="E1866" t="str">
            <v>Towing Non-Maintenance</v>
          </cell>
        </row>
        <row r="1867">
          <cell r="D1867" t="str">
            <v>595090.0</v>
          </cell>
          <cell r="E1867" t="str">
            <v>Other Operating Misc</v>
          </cell>
        </row>
        <row r="1868">
          <cell r="D1868" t="str">
            <v>595106.0</v>
          </cell>
          <cell r="E1868" t="str">
            <v>GOE Travel Expenses</v>
          </cell>
        </row>
        <row r="1869">
          <cell r="D1869" t="str">
            <v>595108.0</v>
          </cell>
          <cell r="E1869" t="str">
            <v>GOE Meals &amp; Entertainmnt(100%)</v>
          </cell>
        </row>
        <row r="1870">
          <cell r="D1870" t="str">
            <v>595109.0</v>
          </cell>
          <cell r="E1870" t="str">
            <v>GOE Meals &amp; Entertainment(50%)</v>
          </cell>
        </row>
        <row r="1871">
          <cell r="D1871" t="str">
            <v>595998.0</v>
          </cell>
          <cell r="E1871" t="str">
            <v>Other Operating Alloc-In</v>
          </cell>
        </row>
        <row r="1872">
          <cell r="D1872" t="str">
            <v>595998.700</v>
          </cell>
          <cell r="E1872" t="str">
            <v>Other Oper Alloc-In (700 AU)</v>
          </cell>
        </row>
        <row r="1873">
          <cell r="D1873" t="str">
            <v>595998.701</v>
          </cell>
          <cell r="E1873" t="str">
            <v>Other Oper Alloc-In (701 AU)</v>
          </cell>
        </row>
        <row r="1874">
          <cell r="D1874" t="str">
            <v>595998.702</v>
          </cell>
          <cell r="E1874" t="str">
            <v>Other Oper Alloc-In (702 AU)</v>
          </cell>
        </row>
        <row r="1875">
          <cell r="D1875" t="str">
            <v>595998.703</v>
          </cell>
          <cell r="E1875" t="str">
            <v>Other Oper Alloc-In (703 AU)</v>
          </cell>
        </row>
        <row r="1876">
          <cell r="D1876" t="str">
            <v>595998.704</v>
          </cell>
          <cell r="E1876" t="str">
            <v>Other Oper Alloc-In (704 AU)</v>
          </cell>
        </row>
        <row r="1877">
          <cell r="D1877" t="str">
            <v>595998.710</v>
          </cell>
          <cell r="E1877" t="str">
            <v>Other Oper Alloc-In (710 AU)</v>
          </cell>
        </row>
        <row r="1878">
          <cell r="D1878" t="str">
            <v>595998.711</v>
          </cell>
          <cell r="E1878" t="str">
            <v>Other Oper Alloc-In (711 AU)</v>
          </cell>
        </row>
        <row r="1879">
          <cell r="D1879" t="str">
            <v>595998.712</v>
          </cell>
          <cell r="E1879" t="str">
            <v>Other Oper Alloc-In (712 AU)</v>
          </cell>
        </row>
        <row r="1880">
          <cell r="D1880" t="str">
            <v>595998.713</v>
          </cell>
          <cell r="E1880" t="str">
            <v>Other Oper Alloc-In (713 AU)</v>
          </cell>
        </row>
        <row r="1881">
          <cell r="D1881" t="str">
            <v>595998.714</v>
          </cell>
          <cell r="E1881" t="str">
            <v>Other Oper Alloc-In (714 AU)</v>
          </cell>
        </row>
        <row r="1882">
          <cell r="D1882" t="str">
            <v>595998.740</v>
          </cell>
          <cell r="E1882" t="str">
            <v>Other Oper Alloc-In (740 AU)</v>
          </cell>
        </row>
        <row r="1883">
          <cell r="D1883" t="str">
            <v>595998.741</v>
          </cell>
          <cell r="E1883" t="str">
            <v>Other Oper Alloc-In (741 AU)</v>
          </cell>
        </row>
        <row r="1884">
          <cell r="D1884" t="str">
            <v>595998.742</v>
          </cell>
          <cell r="E1884" t="str">
            <v>Other Oper Alloc-In (742 AU)</v>
          </cell>
        </row>
        <row r="1885">
          <cell r="D1885" t="str">
            <v>595998.743</v>
          </cell>
          <cell r="E1885" t="str">
            <v>Other Oper Alloc-In (743 AU)</v>
          </cell>
        </row>
        <row r="1886">
          <cell r="D1886" t="str">
            <v>595998.744</v>
          </cell>
          <cell r="E1886" t="str">
            <v>Other Oper Alloc-In (744 AU)</v>
          </cell>
        </row>
        <row r="1887">
          <cell r="D1887" t="str">
            <v>595998.760</v>
          </cell>
          <cell r="E1887" t="str">
            <v>Other Oper Alloc-In (760 AU)</v>
          </cell>
        </row>
        <row r="1888">
          <cell r="D1888" t="str">
            <v>595998.761</v>
          </cell>
          <cell r="E1888" t="str">
            <v>Other Oper Alloc-In (761 AU)</v>
          </cell>
        </row>
        <row r="1889">
          <cell r="D1889" t="str">
            <v>595998.762</v>
          </cell>
          <cell r="E1889" t="str">
            <v>Other Oper Alloc-In (762 AU)</v>
          </cell>
        </row>
        <row r="1890">
          <cell r="D1890" t="str">
            <v>595998.763</v>
          </cell>
          <cell r="E1890" t="str">
            <v>Other Oper Alloc-In (763 AU)</v>
          </cell>
        </row>
        <row r="1891">
          <cell r="D1891" t="str">
            <v>595998.764</v>
          </cell>
          <cell r="E1891" t="str">
            <v>Other Oper Alloc-In (764 AU)</v>
          </cell>
        </row>
        <row r="1892">
          <cell r="D1892" t="str">
            <v>595999.0</v>
          </cell>
          <cell r="E1892" t="str">
            <v>Other Operating Alloc-Out</v>
          </cell>
        </row>
        <row r="1893">
          <cell r="D1893" t="str">
            <v>595040.0</v>
          </cell>
          <cell r="E1893" t="str">
            <v>State Franchise Tax</v>
          </cell>
        </row>
        <row r="1894">
          <cell r="D1894" t="str">
            <v>595998.705</v>
          </cell>
          <cell r="E1894" t="str">
            <v>Other Oper Alloc-In (705 AU)</v>
          </cell>
        </row>
        <row r="1895">
          <cell r="D1895" t="str">
            <v>595998.706</v>
          </cell>
          <cell r="E1895" t="str">
            <v>Other Oper Alloc-In (706 AU)</v>
          </cell>
        </row>
        <row r="1896">
          <cell r="D1896" t="str">
            <v>595998.707</v>
          </cell>
          <cell r="E1896" t="str">
            <v>Other Oper Alloc-In (707 AU)</v>
          </cell>
        </row>
        <row r="1897">
          <cell r="D1897" t="str">
            <v>595998.715</v>
          </cell>
          <cell r="E1897" t="str">
            <v>Other Oper Alloc-In (715 AU)</v>
          </cell>
        </row>
        <row r="1898">
          <cell r="D1898" t="str">
            <v>595998.745</v>
          </cell>
          <cell r="E1898" t="str">
            <v>Other Oper Alloc-In (745 AU)</v>
          </cell>
        </row>
        <row r="1899">
          <cell r="D1899" t="str">
            <v>595998.746</v>
          </cell>
          <cell r="E1899" t="str">
            <v>Other Oper Alloc-In (746 AU)</v>
          </cell>
        </row>
        <row r="1900">
          <cell r="D1900" t="str">
            <v>595998.765</v>
          </cell>
          <cell r="E1900" t="str">
            <v>Other Oper Alloc-In (765 AU)</v>
          </cell>
        </row>
        <row r="1901">
          <cell r="D1901" t="str">
            <v>595998.766</v>
          </cell>
          <cell r="E1901" t="str">
            <v>Other Oper Alloc-In (766 AU)</v>
          </cell>
        </row>
        <row r="1902">
          <cell r="D1902" t="str">
            <v>600000.0</v>
          </cell>
          <cell r="E1902" t="str">
            <v>Depr-Default</v>
          </cell>
        </row>
        <row r="1903">
          <cell r="D1903" t="str">
            <v>600010.0</v>
          </cell>
          <cell r="E1903" t="str">
            <v>Depr-Vehicles</v>
          </cell>
        </row>
        <row r="1904">
          <cell r="D1904" t="str">
            <v>600998.0</v>
          </cell>
          <cell r="E1904" t="str">
            <v>Depr Alloc-In</v>
          </cell>
        </row>
        <row r="1905">
          <cell r="D1905" t="str">
            <v>600998.700</v>
          </cell>
          <cell r="E1905" t="str">
            <v>Depr Alloc-In (700 AU)</v>
          </cell>
        </row>
        <row r="1906">
          <cell r="D1906" t="str">
            <v>600998.701</v>
          </cell>
          <cell r="E1906" t="str">
            <v>Depr Alloc-In (701 AU)</v>
          </cell>
        </row>
        <row r="1907">
          <cell r="D1907" t="str">
            <v>600998.702</v>
          </cell>
          <cell r="E1907" t="str">
            <v>Depr Alloc-In (702 AU)</v>
          </cell>
        </row>
        <row r="1908">
          <cell r="D1908" t="str">
            <v>600998.703</v>
          </cell>
          <cell r="E1908" t="str">
            <v>Depr Alloc-In (703 AU)</v>
          </cell>
        </row>
        <row r="1909">
          <cell r="D1909" t="str">
            <v>600998.704</v>
          </cell>
          <cell r="E1909" t="str">
            <v>Depr Alloc-In (704 AU)</v>
          </cell>
        </row>
        <row r="1910">
          <cell r="D1910" t="str">
            <v>600998.705</v>
          </cell>
          <cell r="E1910" t="str">
            <v>Depr Alloc-In (705 AU)</v>
          </cell>
        </row>
        <row r="1911">
          <cell r="D1911" t="str">
            <v>600998.706</v>
          </cell>
          <cell r="E1911" t="str">
            <v>Depr Alloc-In (706 AU)</v>
          </cell>
        </row>
        <row r="1912">
          <cell r="D1912" t="str">
            <v>600998.707</v>
          </cell>
          <cell r="E1912" t="str">
            <v>Depr Alloc-In (707 AU)</v>
          </cell>
        </row>
        <row r="1913">
          <cell r="D1913" t="str">
            <v>600998.710</v>
          </cell>
          <cell r="E1913" t="str">
            <v>Depr Alloc-In (710 AU)</v>
          </cell>
        </row>
        <row r="1914">
          <cell r="D1914" t="str">
            <v>600998.711</v>
          </cell>
          <cell r="E1914" t="str">
            <v>Depr Alloc-In (711 AU)</v>
          </cell>
        </row>
        <row r="1915">
          <cell r="D1915" t="str">
            <v>600998.712</v>
          </cell>
          <cell r="E1915" t="str">
            <v>Depr Alloc-In (712 AU)</v>
          </cell>
        </row>
        <row r="1916">
          <cell r="D1916" t="str">
            <v>600998.713</v>
          </cell>
          <cell r="E1916" t="str">
            <v>Depr Alloc-In (713 AU)</v>
          </cell>
        </row>
        <row r="1917">
          <cell r="D1917" t="str">
            <v>600998.714</v>
          </cell>
          <cell r="E1917" t="str">
            <v>Depr Alloc-In (714 AU)</v>
          </cell>
        </row>
        <row r="1918">
          <cell r="D1918" t="str">
            <v>600998.715</v>
          </cell>
          <cell r="E1918" t="str">
            <v>Depr Alloc-In (715 AU)</v>
          </cell>
        </row>
        <row r="1919">
          <cell r="D1919" t="str">
            <v>600998.740</v>
          </cell>
          <cell r="E1919" t="str">
            <v>Depr Alloc-In (740 AU)</v>
          </cell>
        </row>
        <row r="1920">
          <cell r="D1920" t="str">
            <v>600998.741</v>
          </cell>
          <cell r="E1920" t="str">
            <v>Depr Alloc-In (741 AU)</v>
          </cell>
        </row>
        <row r="1921">
          <cell r="D1921" t="str">
            <v>600998.742</v>
          </cell>
          <cell r="E1921" t="str">
            <v>Depr Alloc-In (742 AU)</v>
          </cell>
        </row>
        <row r="1922">
          <cell r="D1922" t="str">
            <v>600998.743</v>
          </cell>
          <cell r="E1922" t="str">
            <v>Depr Alloc-In (743 AU)</v>
          </cell>
        </row>
        <row r="1923">
          <cell r="D1923" t="str">
            <v>600998.744</v>
          </cell>
          <cell r="E1923" t="str">
            <v>Depr Alloc-In (744 AU)</v>
          </cell>
        </row>
        <row r="1924">
          <cell r="D1924" t="str">
            <v>600998.745</v>
          </cell>
          <cell r="E1924" t="str">
            <v>Depr Alloc-In (744  AU)</v>
          </cell>
        </row>
        <row r="1925">
          <cell r="D1925" t="str">
            <v>600998.746</v>
          </cell>
          <cell r="E1925" t="str">
            <v>Depr Alloc-In (743  AU)</v>
          </cell>
        </row>
        <row r="1926">
          <cell r="D1926" t="str">
            <v>600998.760</v>
          </cell>
          <cell r="E1926" t="str">
            <v>Depr Alloc-In (760 AU)</v>
          </cell>
        </row>
        <row r="1927">
          <cell r="D1927" t="str">
            <v>600998.761</v>
          </cell>
          <cell r="E1927" t="str">
            <v>Depr Alloc-In (761 AU)</v>
          </cell>
        </row>
        <row r="1928">
          <cell r="D1928" t="str">
            <v>600998.762</v>
          </cell>
          <cell r="E1928" t="str">
            <v>Depr Alloc-In (762 AU)</v>
          </cell>
        </row>
        <row r="1929">
          <cell r="D1929" t="str">
            <v>600998.763</v>
          </cell>
          <cell r="E1929" t="str">
            <v>Depr Alloc-In (763 AU)</v>
          </cell>
        </row>
        <row r="1930">
          <cell r="D1930" t="str">
            <v>600998.764</v>
          </cell>
          <cell r="E1930" t="str">
            <v>Depr Alloc-In (764 AU)</v>
          </cell>
        </row>
        <row r="1931">
          <cell r="D1931" t="str">
            <v>600998.765</v>
          </cell>
          <cell r="E1931" t="str">
            <v>Depr Alloc-In (765 AU)</v>
          </cell>
        </row>
        <row r="1932">
          <cell r="D1932" t="str">
            <v>600998.766</v>
          </cell>
          <cell r="E1932" t="str">
            <v>Depr Alloc-In (766 AU)</v>
          </cell>
        </row>
        <row r="1933">
          <cell r="D1933" t="str">
            <v>600999.0</v>
          </cell>
          <cell r="E1933" t="str">
            <v>Depr Alloc-Out</v>
          </cell>
        </row>
        <row r="1934">
          <cell r="D1934" t="str">
            <v>660000.0</v>
          </cell>
          <cell r="E1934" t="str">
            <v>Amort-Default</v>
          </cell>
        </row>
        <row r="1935">
          <cell r="D1935" t="str">
            <v>660010.0</v>
          </cell>
          <cell r="E1935" t="str">
            <v>Amort-Goodwill</v>
          </cell>
        </row>
        <row r="1936">
          <cell r="D1936" t="str">
            <v>660020.0</v>
          </cell>
          <cell r="E1936" t="str">
            <v>Amort-Non Competes</v>
          </cell>
        </row>
        <row r="1937">
          <cell r="D1937" t="str">
            <v>660030.0</v>
          </cell>
          <cell r="E1937" t="str">
            <v>Amort-Customer Lists</v>
          </cell>
        </row>
        <row r="1938">
          <cell r="D1938" t="str">
            <v>660080.0</v>
          </cell>
          <cell r="E1938" t="str">
            <v>Amort-Othr Intang Assets</v>
          </cell>
        </row>
        <row r="1939">
          <cell r="D1939" t="str">
            <v>660090.0</v>
          </cell>
          <cell r="E1939" t="str">
            <v>Amort-Othr Assets</v>
          </cell>
        </row>
        <row r="1940">
          <cell r="D1940" t="str">
            <v>660998.0</v>
          </cell>
          <cell r="E1940" t="str">
            <v>Amort Alloc-In</v>
          </cell>
        </row>
        <row r="1941">
          <cell r="D1941" t="str">
            <v>660999.0</v>
          </cell>
          <cell r="E1941" t="str">
            <v>Amort Alloc-Out</v>
          </cell>
        </row>
        <row r="1942">
          <cell r="D1942" t="str">
            <v>810000.0</v>
          </cell>
          <cell r="E1942" t="str">
            <v>Gain/Loss Assets-Man</v>
          </cell>
        </row>
        <row r="1943">
          <cell r="D1943" t="str">
            <v>810000.1</v>
          </cell>
          <cell r="E1943" t="str">
            <v>Gain/Loss Assets-AM</v>
          </cell>
        </row>
        <row r="1944">
          <cell r="D1944" t="str">
            <v>810000.2</v>
          </cell>
          <cell r="E1944" t="str">
            <v>Gain/Loss Assets-AM Intang</v>
          </cell>
        </row>
        <row r="1945">
          <cell r="D1945" t="str">
            <v>850020.0</v>
          </cell>
          <cell r="E1945" t="str">
            <v>Temper Impact (Bud Only)</v>
          </cell>
        </row>
        <row r="1946">
          <cell r="D1946" t="str">
            <v>90600.0</v>
          </cell>
          <cell r="E1946" t="str">
            <v>In-House Claims</v>
          </cell>
        </row>
        <row r="1947">
          <cell r="D1947" t="str">
            <v>90610.0</v>
          </cell>
          <cell r="E1947" t="str">
            <v>OSHA Payroll Hours</v>
          </cell>
        </row>
        <row r="1948">
          <cell r="D1948" t="str">
            <v>90620.0</v>
          </cell>
          <cell r="E1948" t="str">
            <v>OSHA Recordable Inj</v>
          </cell>
        </row>
        <row r="1949">
          <cell r="D1949" t="str">
            <v>850020.30</v>
          </cell>
          <cell r="E1949" t="str">
            <v>Temper Rev</v>
          </cell>
        </row>
        <row r="1950">
          <cell r="D1950" t="str">
            <v>850020.50</v>
          </cell>
          <cell r="E1950" t="str">
            <v>Temper Op Exp</v>
          </cell>
        </row>
        <row r="1951">
          <cell r="D1951" t="str">
            <v>850020.60</v>
          </cell>
          <cell r="E1951" t="str">
            <v>Temper DD&amp;A</v>
          </cell>
        </row>
        <row r="1952">
          <cell r="D1952" t="str">
            <v>850020.70</v>
          </cell>
          <cell r="E1952" t="str">
            <v>Temper SG&amp;A</v>
          </cell>
        </row>
        <row r="1953">
          <cell r="D1953" t="str">
            <v>90197.10</v>
          </cell>
          <cell r="E1953" t="str">
            <v>Vehicles Fcst New</v>
          </cell>
        </row>
        <row r="1954">
          <cell r="D1954" t="str">
            <v>90197.20</v>
          </cell>
          <cell r="E1954" t="str">
            <v>Vehicles Fcst Replace</v>
          </cell>
        </row>
        <row r="1955">
          <cell r="D1955" t="str">
            <v>90197.30</v>
          </cell>
          <cell r="E1955" t="str">
            <v>Vehicles Fcst Other</v>
          </cell>
        </row>
        <row r="1956">
          <cell r="D1956" t="str">
            <v>90198.10</v>
          </cell>
          <cell r="E1956" t="str">
            <v>Cont &amp; Comp Fcst New</v>
          </cell>
        </row>
        <row r="1957">
          <cell r="D1957" t="str">
            <v>90198.20</v>
          </cell>
          <cell r="E1957" t="str">
            <v>Cont &amp; Comp Fcst Replace</v>
          </cell>
        </row>
        <row r="1958">
          <cell r="D1958" t="str">
            <v>90198.30</v>
          </cell>
          <cell r="E1958" t="str">
            <v>Cont &amp; Comp Fcst Other</v>
          </cell>
        </row>
        <row r="1959">
          <cell r="D1959" t="str">
            <v>90199.10</v>
          </cell>
          <cell r="E1959" t="str">
            <v>Mach &amp; Equip Fcst New</v>
          </cell>
        </row>
        <row r="1960">
          <cell r="D1960" t="str">
            <v>90199.20</v>
          </cell>
          <cell r="E1960" t="str">
            <v>Mach &amp; Equip Fcst Replace</v>
          </cell>
        </row>
        <row r="1961">
          <cell r="D1961" t="str">
            <v>90199.30</v>
          </cell>
          <cell r="E1961" t="str">
            <v>Mach &amp; Equip Fcst Other</v>
          </cell>
        </row>
        <row r="1962">
          <cell r="D1962" t="str">
            <v>87420.0</v>
          </cell>
          <cell r="E1962" t="str">
            <v>Engineers</v>
          </cell>
        </row>
        <row r="1963">
          <cell r="D1963" t="str">
            <v>87412.0</v>
          </cell>
          <cell r="E1963" t="str">
            <v>Gate Personnel</v>
          </cell>
        </row>
        <row r="1964">
          <cell r="D1964" t="str">
            <v>600080.0</v>
          </cell>
          <cell r="E1964" t="str">
            <v>Depr-Furn &amp; Fixtures</v>
          </cell>
        </row>
        <row r="1965">
          <cell r="D1965" t="str">
            <v>530040.0</v>
          </cell>
          <cell r="E1965" t="str">
            <v>Bailing Wire</v>
          </cell>
        </row>
        <row r="1966">
          <cell r="D1966" t="str">
            <v>600040.0</v>
          </cell>
          <cell r="E1966" t="str">
            <v>Depr-Shop Equip</v>
          </cell>
        </row>
        <row r="1967">
          <cell r="D1967" t="str">
            <v>87108.0</v>
          </cell>
          <cell r="E1967" t="str">
            <v>Container Delivery.</v>
          </cell>
        </row>
        <row r="1968">
          <cell r="D1968" t="str">
            <v>90990.0</v>
          </cell>
          <cell r="E1968" t="str">
            <v>Coll Tns to O/S LF</v>
          </cell>
        </row>
        <row r="1969">
          <cell r="D1969" t="str">
            <v>90991.0</v>
          </cell>
          <cell r="E1969" t="str">
            <v>Coll Tns to I/C LF</v>
          </cell>
        </row>
        <row r="1970">
          <cell r="D1970" t="str">
            <v>90992.0</v>
          </cell>
          <cell r="E1970" t="str">
            <v>Coll Tns to O/S TS</v>
          </cell>
        </row>
        <row r="1971">
          <cell r="D1971" t="str">
            <v>90993.0</v>
          </cell>
          <cell r="E1971" t="str">
            <v>Coll Tns to I/C TS</v>
          </cell>
        </row>
        <row r="1972">
          <cell r="D1972" t="str">
            <v>90994.0</v>
          </cell>
          <cell r="E1972" t="str">
            <v>Coll Tns to O/S MRF</v>
          </cell>
        </row>
        <row r="1973">
          <cell r="D1973" t="str">
            <v>90995.0</v>
          </cell>
          <cell r="E1973" t="str">
            <v>Coll Tns to I/C MRF</v>
          </cell>
        </row>
        <row r="1974">
          <cell r="D1974" t="str">
            <v>600030.0</v>
          </cell>
          <cell r="E1974" t="str">
            <v>Depr-Heavy Mach &amp; Equip</v>
          </cell>
        </row>
        <row r="1975">
          <cell r="D1975" t="str">
            <v>600070.0</v>
          </cell>
          <cell r="E1975" t="str">
            <v>Depr-Bldg &amp; Imp</v>
          </cell>
        </row>
        <row r="1976">
          <cell r="D1976" t="str">
            <v>306400.0</v>
          </cell>
          <cell r="E1976" t="str">
            <v>MRF Tip Fees  O/S</v>
          </cell>
        </row>
        <row r="1977">
          <cell r="D1977" t="str">
            <v>306460.0</v>
          </cell>
          <cell r="E1977" t="str">
            <v>MRF SOM-OCC O/S</v>
          </cell>
        </row>
        <row r="1978">
          <cell r="D1978" t="str">
            <v>306461.0</v>
          </cell>
          <cell r="E1978" t="str">
            <v>MRF SOM-ONP O/S</v>
          </cell>
        </row>
        <row r="1979">
          <cell r="D1979" t="str">
            <v>306468.0</v>
          </cell>
          <cell r="E1979" t="str">
            <v>MRF SOM-Othr O/S</v>
          </cell>
        </row>
        <row r="1980">
          <cell r="D1980" t="str">
            <v>306468.20</v>
          </cell>
          <cell r="E1980" t="str">
            <v>MRF SOM-Paper O/S</v>
          </cell>
        </row>
        <row r="1981">
          <cell r="D1981" t="str">
            <v>306468.21</v>
          </cell>
          <cell r="E1981" t="str">
            <v>MRF SOM-Plastic O/S</v>
          </cell>
        </row>
        <row r="1982">
          <cell r="D1982" t="str">
            <v>306468.22</v>
          </cell>
          <cell r="E1982" t="str">
            <v>MRF SOM-Aluminum O/S</v>
          </cell>
        </row>
        <row r="1983">
          <cell r="D1983" t="str">
            <v>306468.23</v>
          </cell>
          <cell r="E1983" t="str">
            <v>MRF SOM-Tin O/S</v>
          </cell>
        </row>
        <row r="1984">
          <cell r="D1984" t="str">
            <v>306468.24</v>
          </cell>
          <cell r="E1984" t="str">
            <v>MRF SOM-Metal O/S</v>
          </cell>
        </row>
        <row r="1985">
          <cell r="D1985" t="str">
            <v>306468.25</v>
          </cell>
          <cell r="E1985" t="str">
            <v>MRF SOM-Glass O/S</v>
          </cell>
        </row>
        <row r="1986">
          <cell r="D1986" t="str">
            <v>306468.26</v>
          </cell>
          <cell r="E1986" t="str">
            <v>MRF SOM-Organics O/S</v>
          </cell>
        </row>
        <row r="1987">
          <cell r="D1987" t="str">
            <v>306468.27</v>
          </cell>
          <cell r="E1987" t="str">
            <v>MRF SOM-Other O/S</v>
          </cell>
        </row>
        <row r="1988">
          <cell r="D1988" t="str">
            <v>306469.0</v>
          </cell>
          <cell r="E1988" t="str">
            <v>MRF SOM-Legacy O/S</v>
          </cell>
        </row>
        <row r="1989">
          <cell r="D1989" t="str">
            <v>306470.0</v>
          </cell>
          <cell r="E1989" t="str">
            <v>MRF Tip Fee-OCC O/S</v>
          </cell>
        </row>
        <row r="1990">
          <cell r="D1990" t="str">
            <v>306471.0</v>
          </cell>
          <cell r="E1990" t="str">
            <v>MRF Tip Fee-ONP O/S</v>
          </cell>
        </row>
        <row r="1991">
          <cell r="D1991" t="str">
            <v>306478.0</v>
          </cell>
          <cell r="E1991" t="str">
            <v>MRF Tip Fee-Other O/S</v>
          </cell>
        </row>
        <row r="1992">
          <cell r="D1992" t="str">
            <v>306478.20</v>
          </cell>
          <cell r="E1992" t="str">
            <v>MRF Tip Fee-Paper O/S</v>
          </cell>
        </row>
        <row r="1993">
          <cell r="D1993" t="str">
            <v>306478.21</v>
          </cell>
          <cell r="E1993" t="str">
            <v>MRF Tip Fee-Plastic O/S</v>
          </cell>
        </row>
        <row r="1994">
          <cell r="D1994" t="str">
            <v>306478.22</v>
          </cell>
          <cell r="E1994" t="str">
            <v>MRF Tip Fee-Aluminum O/S</v>
          </cell>
        </row>
        <row r="1995">
          <cell r="D1995" t="str">
            <v>306478.23</v>
          </cell>
          <cell r="E1995" t="str">
            <v>MRF Tip Fee-Tin O/S</v>
          </cell>
        </row>
        <row r="1996">
          <cell r="D1996" t="str">
            <v>306478.24</v>
          </cell>
          <cell r="E1996" t="str">
            <v>MRF Tip Fee-Metal O/S</v>
          </cell>
        </row>
        <row r="1997">
          <cell r="D1997" t="str">
            <v>306478.25</v>
          </cell>
          <cell r="E1997" t="str">
            <v>MRF Tip Fee-Glass O/S</v>
          </cell>
        </row>
        <row r="1998">
          <cell r="D1998" t="str">
            <v>306478.26</v>
          </cell>
          <cell r="E1998" t="str">
            <v>MRF Tip Fee-Organics O/S</v>
          </cell>
        </row>
        <row r="1999">
          <cell r="D1999" t="str">
            <v>306478.27</v>
          </cell>
          <cell r="E1999" t="str">
            <v>MRF Tip Fee- Other O/S</v>
          </cell>
        </row>
        <row r="2000">
          <cell r="D2000" t="str">
            <v>306479.0</v>
          </cell>
          <cell r="E2000" t="str">
            <v>MRF Tip Fee-Legacy O/S</v>
          </cell>
        </row>
        <row r="2001">
          <cell r="D2001" t="str">
            <v>306490.0</v>
          </cell>
          <cell r="E2001" t="str">
            <v>MRF Fr Fee Pass Thru O/S</v>
          </cell>
        </row>
        <row r="2002">
          <cell r="D2002" t="str">
            <v>306495.0</v>
          </cell>
          <cell r="E2002" t="str">
            <v>MRF Env Fee O/S</v>
          </cell>
        </row>
        <row r="2003">
          <cell r="D2003" t="str">
            <v>306496.0</v>
          </cell>
          <cell r="E2003" t="str">
            <v>MRF Fuel Fee O/S</v>
          </cell>
        </row>
        <row r="2004">
          <cell r="D2004" t="str">
            <v>306497.0</v>
          </cell>
          <cell r="E2004" t="str">
            <v>MRF Resale-NewAssets O/S</v>
          </cell>
        </row>
        <row r="2005">
          <cell r="D2005" t="str">
            <v>306498.0</v>
          </cell>
          <cell r="E2005" t="str">
            <v>MRF Donated Services</v>
          </cell>
        </row>
        <row r="2006">
          <cell r="D2006" t="str">
            <v>306499.0</v>
          </cell>
          <cell r="E2006" t="str">
            <v>MRF Other O/S</v>
          </cell>
        </row>
        <row r="2007">
          <cell r="D2007" t="str">
            <v>316400.0</v>
          </cell>
          <cell r="E2007" t="str">
            <v>MRF Tip Fees  I/C</v>
          </cell>
        </row>
        <row r="2008">
          <cell r="D2008" t="str">
            <v>316460.0</v>
          </cell>
          <cell r="E2008" t="str">
            <v>MRF SOM-OCC I/C</v>
          </cell>
        </row>
        <row r="2009">
          <cell r="D2009" t="str">
            <v>316461.0</v>
          </cell>
          <cell r="E2009" t="str">
            <v>MRF SOM-ONP I/C</v>
          </cell>
        </row>
        <row r="2010">
          <cell r="D2010" t="str">
            <v>316468.0</v>
          </cell>
          <cell r="E2010" t="str">
            <v>MRF SOM-Other I/C</v>
          </cell>
        </row>
        <row r="2011">
          <cell r="D2011" t="str">
            <v>316468.20</v>
          </cell>
          <cell r="E2011" t="str">
            <v>MRF SOM-Paper I/C</v>
          </cell>
        </row>
        <row r="2012">
          <cell r="D2012" t="str">
            <v>316468.21</v>
          </cell>
          <cell r="E2012" t="str">
            <v>MRF SOM-Plastic I/C</v>
          </cell>
        </row>
        <row r="2013">
          <cell r="D2013" t="str">
            <v>316468.22</v>
          </cell>
          <cell r="E2013" t="str">
            <v>MRF SOM-Aluminum I/C</v>
          </cell>
        </row>
        <row r="2014">
          <cell r="D2014" t="str">
            <v>316468.23</v>
          </cell>
          <cell r="E2014" t="str">
            <v>MRF SOM-Tin I/C</v>
          </cell>
        </row>
        <row r="2015">
          <cell r="D2015" t="str">
            <v>316468.24</v>
          </cell>
          <cell r="E2015" t="str">
            <v>MRF SOM-Metal I/C</v>
          </cell>
        </row>
        <row r="2016">
          <cell r="D2016" t="str">
            <v>316468.25</v>
          </cell>
          <cell r="E2016" t="str">
            <v>MRF SOM-Glass I/C</v>
          </cell>
        </row>
        <row r="2017">
          <cell r="D2017" t="str">
            <v>316468.26</v>
          </cell>
          <cell r="E2017" t="str">
            <v>MRF SOM-Organics I/C</v>
          </cell>
        </row>
        <row r="2018">
          <cell r="D2018" t="str">
            <v>316468.27</v>
          </cell>
          <cell r="E2018" t="str">
            <v>MRF SOM-Other  I/C</v>
          </cell>
        </row>
        <row r="2019">
          <cell r="D2019" t="str">
            <v>316470.0</v>
          </cell>
          <cell r="E2019" t="str">
            <v>MRF Tip Fee-OCC I/C</v>
          </cell>
        </row>
        <row r="2020">
          <cell r="D2020" t="str">
            <v>316471.0</v>
          </cell>
          <cell r="E2020" t="str">
            <v>MRF Tip Fee-ONP I/C</v>
          </cell>
        </row>
        <row r="2021">
          <cell r="D2021" t="str">
            <v>316478.0</v>
          </cell>
          <cell r="E2021" t="str">
            <v>MRF Tip Fee-Other I/C</v>
          </cell>
        </row>
        <row r="2022">
          <cell r="D2022" t="str">
            <v>316478.20</v>
          </cell>
          <cell r="E2022" t="str">
            <v>MRF Tip Fee-Paper I/C</v>
          </cell>
        </row>
        <row r="2023">
          <cell r="D2023" t="str">
            <v>316478.21</v>
          </cell>
          <cell r="E2023" t="str">
            <v>MRF Tip Fee-Plastic I/C</v>
          </cell>
        </row>
        <row r="2024">
          <cell r="D2024" t="str">
            <v>316478.22</v>
          </cell>
          <cell r="E2024" t="str">
            <v>MRF Tip Fee-Aluminum I/C</v>
          </cell>
        </row>
        <row r="2025">
          <cell r="D2025" t="str">
            <v>316478.23</v>
          </cell>
          <cell r="E2025" t="str">
            <v>MRF Tip Fee-Tin I/C</v>
          </cell>
        </row>
        <row r="2026">
          <cell r="D2026" t="str">
            <v>316478.24</v>
          </cell>
          <cell r="E2026" t="str">
            <v>MRF Tip Fee-Metal I/C</v>
          </cell>
        </row>
        <row r="2027">
          <cell r="D2027" t="str">
            <v>316478.25</v>
          </cell>
          <cell r="E2027" t="str">
            <v>MRF Tip Fee-Glass I/C</v>
          </cell>
        </row>
        <row r="2028">
          <cell r="D2028" t="str">
            <v>316478.26</v>
          </cell>
          <cell r="E2028" t="str">
            <v>MRF Tip Fee-Oragnics I/C</v>
          </cell>
        </row>
        <row r="2029">
          <cell r="D2029" t="str">
            <v>316478.27</v>
          </cell>
          <cell r="E2029" t="str">
            <v>MRF Tip Fee-Other  I/C</v>
          </cell>
        </row>
        <row r="2030">
          <cell r="D2030" t="str">
            <v>316479.0</v>
          </cell>
          <cell r="E2030" t="str">
            <v>MRF Tip Fee-Legacy I/C</v>
          </cell>
        </row>
        <row r="2031">
          <cell r="D2031" t="str">
            <v>316498.0</v>
          </cell>
          <cell r="E2031" t="str">
            <v>MRF Oth Rev Legacy I/C</v>
          </cell>
        </row>
        <row r="2032">
          <cell r="D2032" t="str">
            <v>316499.0</v>
          </cell>
          <cell r="E2032" t="str">
            <v>MRF Other I/C</v>
          </cell>
        </row>
        <row r="2033">
          <cell r="D2033" t="str">
            <v>326400.0</v>
          </cell>
          <cell r="E2033" t="str">
            <v>MRF Tip Fees  I/D</v>
          </cell>
        </row>
        <row r="2034">
          <cell r="D2034" t="str">
            <v>326460.0</v>
          </cell>
          <cell r="E2034" t="str">
            <v>MRF SOM-OCC I/D</v>
          </cell>
        </row>
        <row r="2035">
          <cell r="D2035" t="str">
            <v>326461.0</v>
          </cell>
          <cell r="E2035" t="str">
            <v>MRF SOM-ONP I/D</v>
          </cell>
        </row>
        <row r="2036">
          <cell r="D2036" t="str">
            <v>326468.0</v>
          </cell>
          <cell r="E2036" t="str">
            <v>MRF SOM-Other I/D</v>
          </cell>
        </row>
        <row r="2037">
          <cell r="D2037" t="str">
            <v>326468.20</v>
          </cell>
          <cell r="E2037" t="str">
            <v>MRF SOM-Paper I/D</v>
          </cell>
        </row>
        <row r="2038">
          <cell r="D2038" t="str">
            <v>326468.21</v>
          </cell>
          <cell r="E2038" t="str">
            <v>MRF SOM-Plastic I/D</v>
          </cell>
        </row>
        <row r="2039">
          <cell r="D2039" t="str">
            <v>326468.22</v>
          </cell>
          <cell r="E2039" t="str">
            <v>MRF SOM-Aluminum I/D</v>
          </cell>
        </row>
        <row r="2040">
          <cell r="D2040" t="str">
            <v>326468.23</v>
          </cell>
          <cell r="E2040" t="str">
            <v>MRF SOM-Tin I/D</v>
          </cell>
        </row>
        <row r="2041">
          <cell r="D2041" t="str">
            <v>326468.24</v>
          </cell>
          <cell r="E2041" t="str">
            <v>MRF SOM-Metal I/D</v>
          </cell>
        </row>
        <row r="2042">
          <cell r="D2042" t="str">
            <v>326468.25</v>
          </cell>
          <cell r="E2042" t="str">
            <v>MRF SOM-Glass I/D</v>
          </cell>
        </row>
        <row r="2043">
          <cell r="D2043" t="str">
            <v>326468.26</v>
          </cell>
          <cell r="E2043" t="str">
            <v>MRF SOM-Organics I/D</v>
          </cell>
        </row>
        <row r="2044">
          <cell r="D2044" t="str">
            <v>326468.27</v>
          </cell>
          <cell r="E2044" t="str">
            <v>MRF SOM-Other  I/D</v>
          </cell>
        </row>
        <row r="2045">
          <cell r="D2045" t="str">
            <v>326470.0</v>
          </cell>
          <cell r="E2045" t="str">
            <v>MRF Tip Fee-OCC I/D</v>
          </cell>
        </row>
        <row r="2046">
          <cell r="D2046" t="str">
            <v>326471.0</v>
          </cell>
          <cell r="E2046" t="str">
            <v>MRF Tip Fee-ONP I/D</v>
          </cell>
        </row>
        <row r="2047">
          <cell r="D2047" t="str">
            <v>326478.0</v>
          </cell>
          <cell r="E2047" t="str">
            <v>MRF Tip Fee-Other I/D</v>
          </cell>
        </row>
        <row r="2048">
          <cell r="D2048" t="str">
            <v>326478.20</v>
          </cell>
          <cell r="E2048" t="str">
            <v>MRF Tip Fee-Paper I/D</v>
          </cell>
        </row>
        <row r="2049">
          <cell r="D2049" t="str">
            <v>326478.21</v>
          </cell>
          <cell r="E2049" t="str">
            <v>MRF Tip Fee-Plastic I/D</v>
          </cell>
        </row>
        <row r="2050">
          <cell r="D2050" t="str">
            <v>326478.22</v>
          </cell>
          <cell r="E2050" t="str">
            <v>MRF Tip Fee-Aluminum I/D</v>
          </cell>
        </row>
        <row r="2051">
          <cell r="D2051" t="str">
            <v>326478.23</v>
          </cell>
          <cell r="E2051" t="str">
            <v>MRF Tip Fee-Tin I/D</v>
          </cell>
        </row>
        <row r="2052">
          <cell r="D2052" t="str">
            <v>326478.24</v>
          </cell>
          <cell r="E2052" t="str">
            <v>MRF Tip Fee-Metal I/D</v>
          </cell>
        </row>
        <row r="2053">
          <cell r="D2053" t="str">
            <v>326478.25</v>
          </cell>
          <cell r="E2053" t="str">
            <v>MRF Tip Fee-Glass I/D</v>
          </cell>
        </row>
        <row r="2054">
          <cell r="D2054" t="str">
            <v>326478.26</v>
          </cell>
          <cell r="E2054" t="str">
            <v>MRF Tip Fee-Organics I/D</v>
          </cell>
        </row>
        <row r="2055">
          <cell r="D2055" t="str">
            <v>326478.27</v>
          </cell>
          <cell r="E2055" t="str">
            <v>MRF Tip Fee-Other  I/D</v>
          </cell>
        </row>
        <row r="2056">
          <cell r="D2056" t="str">
            <v>326499.0</v>
          </cell>
          <cell r="E2056" t="str">
            <v>MRF Other I/D</v>
          </cell>
        </row>
        <row r="2057">
          <cell r="D2057" t="str">
            <v>406490.0</v>
          </cell>
          <cell r="E2057" t="str">
            <v>MRF FF Non-Pass Thrgh O/S</v>
          </cell>
        </row>
        <row r="2058">
          <cell r="D2058" t="str">
            <v>406419.0</v>
          </cell>
          <cell r="E2058" t="str">
            <v>MRF Host Fees O/S</v>
          </cell>
        </row>
        <row r="2059">
          <cell r="D2059" t="str">
            <v>406497.0</v>
          </cell>
          <cell r="E2059" t="str">
            <v>MRF CGS Resale-NwAssts O/S</v>
          </cell>
        </row>
        <row r="2060">
          <cell r="D2060" t="str">
            <v>406499.0</v>
          </cell>
          <cell r="E2060" t="str">
            <v>MRF COGS Other O/S</v>
          </cell>
        </row>
        <row r="2061">
          <cell r="D2061" t="str">
            <v>416499.0</v>
          </cell>
          <cell r="E2061" t="str">
            <v>MRF COGS Other Inter/C</v>
          </cell>
        </row>
        <row r="2062">
          <cell r="D2062" t="str">
            <v>426499.0</v>
          </cell>
          <cell r="E2062" t="str">
            <v>MRF COGS Other Intra/D</v>
          </cell>
        </row>
        <row r="2063">
          <cell r="D2063" t="str">
            <v>406400.0</v>
          </cell>
          <cell r="E2063" t="str">
            <v>MRF Disposal O/S</v>
          </cell>
        </row>
        <row r="2064">
          <cell r="D2064" t="str">
            <v>416400.0</v>
          </cell>
          <cell r="E2064" t="str">
            <v>MRF Disposal Inter/C</v>
          </cell>
        </row>
        <row r="2065">
          <cell r="D2065" t="str">
            <v>426400.0</v>
          </cell>
          <cell r="E2065" t="str">
            <v>MRF Disposal Intra/D</v>
          </cell>
        </row>
        <row r="2066">
          <cell r="D2066" t="str">
            <v>406460.0</v>
          </cell>
          <cell r="E2066" t="str">
            <v>MRF COGS Rec OCC O/S</v>
          </cell>
        </row>
        <row r="2067">
          <cell r="D2067" t="str">
            <v>416460.0</v>
          </cell>
          <cell r="E2067" t="str">
            <v>MRF COGS Rec OCC Inter/C</v>
          </cell>
        </row>
        <row r="2068">
          <cell r="D2068" t="str">
            <v>426460.0</v>
          </cell>
          <cell r="E2068" t="str">
            <v>MRF COGS Rec OCC Intra/D</v>
          </cell>
        </row>
        <row r="2069">
          <cell r="D2069" t="str">
            <v>406461.0</v>
          </cell>
          <cell r="E2069" t="str">
            <v>MRF COGS Rec ONP O/S</v>
          </cell>
        </row>
        <row r="2070">
          <cell r="D2070" t="str">
            <v>416461.0</v>
          </cell>
          <cell r="E2070" t="str">
            <v>MRF COGS Rec ONP Inter/C</v>
          </cell>
        </row>
        <row r="2071">
          <cell r="D2071" t="str">
            <v>426461.0</v>
          </cell>
          <cell r="E2071" t="str">
            <v>MRF COGS Rec ONP Intra/D</v>
          </cell>
        </row>
        <row r="2072">
          <cell r="D2072" t="str">
            <v>406468.0</v>
          </cell>
          <cell r="E2072" t="str">
            <v>MRF COGS Recylng-Other O/S</v>
          </cell>
        </row>
        <row r="2073">
          <cell r="D2073" t="str">
            <v>406468.20</v>
          </cell>
          <cell r="E2073" t="str">
            <v>MRF COGS Paper O/S</v>
          </cell>
        </row>
        <row r="2074">
          <cell r="D2074" t="str">
            <v>406468.21</v>
          </cell>
          <cell r="E2074" t="str">
            <v>MRF COGS Plastic O/S</v>
          </cell>
        </row>
        <row r="2075">
          <cell r="D2075" t="str">
            <v>406468.22</v>
          </cell>
          <cell r="E2075" t="str">
            <v>MRF COGS Aluminum O/S</v>
          </cell>
        </row>
        <row r="2076">
          <cell r="D2076" t="str">
            <v>406468.23</v>
          </cell>
          <cell r="E2076" t="str">
            <v>MRF COGS Tin O/S</v>
          </cell>
        </row>
        <row r="2077">
          <cell r="D2077" t="str">
            <v>406468.24</v>
          </cell>
          <cell r="E2077" t="str">
            <v>MRF COGS Metal O/S</v>
          </cell>
        </row>
        <row r="2078">
          <cell r="D2078" t="str">
            <v>406468.25</v>
          </cell>
          <cell r="E2078" t="str">
            <v>MRF COGS Glass O/S</v>
          </cell>
        </row>
        <row r="2079">
          <cell r="D2079" t="str">
            <v>406468.26</v>
          </cell>
          <cell r="E2079" t="str">
            <v>MRF COGS Organics O/S</v>
          </cell>
        </row>
        <row r="2080">
          <cell r="D2080" t="str">
            <v>406468.27</v>
          </cell>
          <cell r="E2080" t="str">
            <v>MRF COGS  Other O/S</v>
          </cell>
        </row>
        <row r="2081">
          <cell r="D2081" t="str">
            <v>406469.0</v>
          </cell>
          <cell r="E2081" t="str">
            <v>MRF COGS Legacy O/S</v>
          </cell>
        </row>
        <row r="2082">
          <cell r="D2082" t="str">
            <v>416468.0</v>
          </cell>
          <cell r="E2082" t="str">
            <v>MRF COGS Recylng-Other Inter/C</v>
          </cell>
        </row>
        <row r="2083">
          <cell r="D2083" t="str">
            <v>416468.20</v>
          </cell>
          <cell r="E2083" t="str">
            <v>MRF COGS Rec Inter/C OthPaper</v>
          </cell>
        </row>
        <row r="2084">
          <cell r="D2084" t="str">
            <v>416468.21</v>
          </cell>
          <cell r="E2084" t="str">
            <v>MRF COGS Rec Inter/C Plastic</v>
          </cell>
        </row>
        <row r="2085">
          <cell r="D2085" t="str">
            <v>416468.22</v>
          </cell>
          <cell r="E2085" t="str">
            <v>MRF COGS Rec Inter/C Aluminum</v>
          </cell>
        </row>
        <row r="2086">
          <cell r="D2086" t="str">
            <v>416468.23</v>
          </cell>
          <cell r="E2086" t="str">
            <v>MRF COGS Rec Inter/C Tin</v>
          </cell>
        </row>
        <row r="2087">
          <cell r="D2087" t="str">
            <v>416468.24</v>
          </cell>
          <cell r="E2087" t="str">
            <v>MRF COGS Rec Inter/C OthMetal</v>
          </cell>
        </row>
        <row r="2088">
          <cell r="D2088" t="str">
            <v>416468.25</v>
          </cell>
          <cell r="E2088" t="str">
            <v>MRF COGS Rec Inter/C Glass</v>
          </cell>
        </row>
        <row r="2089">
          <cell r="D2089" t="str">
            <v>416468.26</v>
          </cell>
          <cell r="E2089" t="str">
            <v>MRF COGS Rec Inter/C Organics</v>
          </cell>
        </row>
        <row r="2090">
          <cell r="D2090" t="str">
            <v>416468.27</v>
          </cell>
          <cell r="E2090" t="str">
            <v>MRF COGS Rec Inter/C Other</v>
          </cell>
        </row>
        <row r="2091">
          <cell r="D2091" t="str">
            <v>426468.0</v>
          </cell>
          <cell r="E2091" t="str">
            <v>MRF COGS Recylng-Other Intra/D</v>
          </cell>
        </row>
        <row r="2092">
          <cell r="D2092" t="str">
            <v>426468.20</v>
          </cell>
          <cell r="E2092" t="str">
            <v>MRF COGS Rec Intra/D OthPaper</v>
          </cell>
        </row>
        <row r="2093">
          <cell r="D2093" t="str">
            <v>426468.21</v>
          </cell>
          <cell r="E2093" t="str">
            <v>MRF COGS Rec Intra/D Plastic</v>
          </cell>
        </row>
        <row r="2094">
          <cell r="D2094" t="str">
            <v>426468.22</v>
          </cell>
          <cell r="E2094" t="str">
            <v>MRF COGS Rec Intra/D Aluminum</v>
          </cell>
        </row>
        <row r="2095">
          <cell r="D2095" t="str">
            <v>426468.23</v>
          </cell>
          <cell r="E2095" t="str">
            <v>MRF COGS Rec Intra/D Tin</v>
          </cell>
        </row>
        <row r="2096">
          <cell r="D2096" t="str">
            <v>426468.24</v>
          </cell>
          <cell r="E2096" t="str">
            <v>MRF COGS Rec Intra/D OthMetal</v>
          </cell>
        </row>
        <row r="2097">
          <cell r="D2097" t="str">
            <v>426468.25</v>
          </cell>
          <cell r="E2097" t="str">
            <v>MRF COGS Rec Intra/D Glass</v>
          </cell>
        </row>
        <row r="2098">
          <cell r="D2098" t="str">
            <v>426468.26</v>
          </cell>
          <cell r="E2098" t="str">
            <v>MRF COGS Rec Intra/D Organics</v>
          </cell>
        </row>
        <row r="2099">
          <cell r="D2099" t="str">
            <v>426468.27</v>
          </cell>
          <cell r="E2099" t="str">
            <v>MRF COGS Rec Intra/D Other</v>
          </cell>
        </row>
        <row r="2100">
          <cell r="D2100" t="str">
            <v>406492.0</v>
          </cell>
          <cell r="E2100" t="str">
            <v>MRF Subcontract O/S</v>
          </cell>
        </row>
        <row r="2101">
          <cell r="D2101" t="str">
            <v>426492.0</v>
          </cell>
          <cell r="E2101" t="str">
            <v>MRF Subcontract Intra/D</v>
          </cell>
        </row>
        <row r="2102">
          <cell r="D2102" t="str">
            <v>406494.0</v>
          </cell>
          <cell r="E2102" t="str">
            <v>MRF Inactive</v>
          </cell>
        </row>
        <row r="2103">
          <cell r="D2103" t="str">
            <v>406495.0</v>
          </cell>
          <cell r="E2103" t="str">
            <v>MRF 3rd Party Hauling O/S</v>
          </cell>
        </row>
        <row r="2104">
          <cell r="D2104" t="str">
            <v>416492.0</v>
          </cell>
          <cell r="E2104" t="str">
            <v>MRF Subcontract Inter/C</v>
          </cell>
        </row>
        <row r="2105">
          <cell r="D2105" t="str">
            <v>416495.0</v>
          </cell>
          <cell r="E2105" t="str">
            <v>MRF 3rd Party Hauling I/C</v>
          </cell>
        </row>
        <row r="2106">
          <cell r="D2106" t="str">
            <v>81640.0</v>
          </cell>
          <cell r="E2106" t="str">
            <v>MRF Drivers</v>
          </cell>
        </row>
        <row r="2107">
          <cell r="D2107" t="str">
            <v>81641.0</v>
          </cell>
          <cell r="E2107" t="str">
            <v>MRF Helpers</v>
          </cell>
        </row>
        <row r="2108">
          <cell r="D2108" t="str">
            <v>64200.0</v>
          </cell>
          <cell r="E2108" t="str">
            <v>MRF-Waste Tns Recd O/S</v>
          </cell>
        </row>
        <row r="2109">
          <cell r="D2109" t="str">
            <v>64201.0</v>
          </cell>
          <cell r="E2109" t="str">
            <v>MRF-Waste Tns Recd I/C</v>
          </cell>
        </row>
        <row r="2110">
          <cell r="D2110" t="str">
            <v>64300.0</v>
          </cell>
          <cell r="E2110" t="str">
            <v>MRF-OCC Tns Recd O/S</v>
          </cell>
        </row>
        <row r="2111">
          <cell r="D2111" t="str">
            <v>64301.0</v>
          </cell>
          <cell r="E2111" t="str">
            <v>MRF-OCC Tns Recd I/C</v>
          </cell>
        </row>
        <row r="2112">
          <cell r="D2112" t="str">
            <v>64302.0</v>
          </cell>
          <cell r="E2112" t="str">
            <v>MRF-ONP Tns Recd O/S</v>
          </cell>
        </row>
        <row r="2113">
          <cell r="D2113" t="str">
            <v>64303.0</v>
          </cell>
          <cell r="E2113" t="str">
            <v>MRF-ONP Tns Recd I/C</v>
          </cell>
        </row>
        <row r="2114">
          <cell r="D2114" t="str">
            <v>64338.0</v>
          </cell>
          <cell r="E2114" t="str">
            <v>MRF-RecylOth Tns Recd O/S</v>
          </cell>
        </row>
        <row r="2115">
          <cell r="D2115" t="str">
            <v>64339.0</v>
          </cell>
          <cell r="E2115" t="str">
            <v>MRF-RecylOth Tns Recd I/C</v>
          </cell>
        </row>
        <row r="2116">
          <cell r="D2116" t="str">
            <v>64220.0</v>
          </cell>
          <cell r="E2116" t="str">
            <v>MRF-Disposal Tns O/S</v>
          </cell>
        </row>
        <row r="2117">
          <cell r="D2117" t="str">
            <v>64221.0</v>
          </cell>
          <cell r="E2117" t="str">
            <v>MRF-Disposal Tns I/C</v>
          </cell>
        </row>
        <row r="2118">
          <cell r="D2118" t="str">
            <v>64350.0</v>
          </cell>
          <cell r="E2118" t="str">
            <v>MRF-OCC Tns Sold O/S</v>
          </cell>
        </row>
        <row r="2119">
          <cell r="D2119" t="str">
            <v>64351.0</v>
          </cell>
          <cell r="E2119" t="str">
            <v>MRF-OCC Tns Sold I/C</v>
          </cell>
        </row>
        <row r="2120">
          <cell r="D2120" t="str">
            <v>64352.0</v>
          </cell>
          <cell r="E2120" t="str">
            <v>MRF-ONP Tns Sold O/S</v>
          </cell>
        </row>
        <row r="2121">
          <cell r="D2121" t="str">
            <v>64353.0</v>
          </cell>
          <cell r="E2121" t="str">
            <v>MRF-ONP Tns Sold-I/C</v>
          </cell>
        </row>
        <row r="2122">
          <cell r="D2122" t="str">
            <v>64378.0</v>
          </cell>
          <cell r="E2122" t="str">
            <v>MRF-RecylOth Tns Sold O/S</v>
          </cell>
        </row>
        <row r="2123">
          <cell r="D2123" t="str">
            <v>64379.0</v>
          </cell>
          <cell r="E2123" t="str">
            <v>MRF-RecylOth Tns Sold I/C</v>
          </cell>
        </row>
        <row r="2124">
          <cell r="D2124" t="str">
            <v>64500.0</v>
          </cell>
          <cell r="E2124" t="str">
            <v>MRF-Rate Increase</v>
          </cell>
        </row>
        <row r="2125">
          <cell r="D2125" t="str">
            <v>64501.0</v>
          </cell>
          <cell r="E2125" t="str">
            <v>MRF-Fuel Rate Increase</v>
          </cell>
        </row>
        <row r="2126">
          <cell r="D2126" t="str">
            <v>64502.0</v>
          </cell>
          <cell r="E2126" t="str">
            <v>MRF-Env Rate Increase</v>
          </cell>
        </row>
        <row r="2127">
          <cell r="D2127" t="str">
            <v>64020.0</v>
          </cell>
          <cell r="E2127" t="str">
            <v>InActive3</v>
          </cell>
        </row>
        <row r="2128">
          <cell r="D2128" t="str">
            <v>64025.0</v>
          </cell>
          <cell r="E2128" t="str">
            <v>InActive :</v>
          </cell>
        </row>
        <row r="2129">
          <cell r="D2129" t="str">
            <v>64205.0</v>
          </cell>
          <cell r="E2129" t="str">
            <v>InActive  .</v>
          </cell>
        </row>
        <row r="2130">
          <cell r="D2130" t="str">
            <v>64196.0</v>
          </cell>
          <cell r="E2130" t="str">
            <v>MRF-Tractor/Ave Age</v>
          </cell>
        </row>
        <row r="2131">
          <cell r="D2131" t="str">
            <v>64197.0</v>
          </cell>
          <cell r="E2131" t="str">
            <v>MRF-Loader/Ave Age</v>
          </cell>
        </row>
        <row r="2132">
          <cell r="D2132" t="str">
            <v>64980.0</v>
          </cell>
          <cell r="E2132" t="str">
            <v>MRF-PI Rest</v>
          </cell>
        </row>
        <row r="2133">
          <cell r="D2133" t="str">
            <v>64981.0</v>
          </cell>
          <cell r="E2133" t="str">
            <v>MRF-PI Open</v>
          </cell>
        </row>
        <row r="2134">
          <cell r="D2134" t="str">
            <v>64989.0</v>
          </cell>
          <cell r="E2134" t="str">
            <v>MRF-Internal PI</v>
          </cell>
        </row>
        <row r="2135">
          <cell r="D2135" t="str">
            <v>64990.0</v>
          </cell>
          <cell r="E2135" t="str">
            <v>MRF-Franch/Muni PI</v>
          </cell>
        </row>
        <row r="2136">
          <cell r="D2136" t="str">
            <v>64995.10</v>
          </cell>
          <cell r="E2136" t="str">
            <v>MRF-Restrict</v>
          </cell>
        </row>
        <row r="2137">
          <cell r="D2137" t="str">
            <v>64995.40</v>
          </cell>
          <cell r="E2137" t="str">
            <v>MRF-w/o Restrict</v>
          </cell>
        </row>
        <row r="2138">
          <cell r="D2138" t="str">
            <v>64995.90</v>
          </cell>
          <cell r="E2138" t="str">
            <v>MRF-Franch/Muni</v>
          </cell>
        </row>
        <row r="2139">
          <cell r="D2139" t="str">
            <v>64995.200</v>
          </cell>
          <cell r="E2139" t="str">
            <v>MRF-Internal PI.</v>
          </cell>
        </row>
        <row r="2140">
          <cell r="D2140" t="str">
            <v>64996.10</v>
          </cell>
          <cell r="E2140" t="str">
            <v>MRF-Rev Restrict</v>
          </cell>
        </row>
        <row r="2141">
          <cell r="D2141" t="str">
            <v>64996.40</v>
          </cell>
          <cell r="E2141" t="str">
            <v>MRF-Rev w/o Restrict</v>
          </cell>
        </row>
        <row r="2142">
          <cell r="D2142" t="str">
            <v>64996.90</v>
          </cell>
          <cell r="E2142" t="str">
            <v>MRF-Rev Franch/Muni</v>
          </cell>
        </row>
        <row r="2143">
          <cell r="D2143" t="str">
            <v>64000.0</v>
          </cell>
          <cell r="E2143" t="str">
            <v>MRF-Workdays</v>
          </cell>
        </row>
        <row r="2144">
          <cell r="D2144" t="str">
            <v>64007.0</v>
          </cell>
          <cell r="E2144" t="str">
            <v>MRF-# of MRFs</v>
          </cell>
        </row>
        <row r="2145">
          <cell r="D2145" t="str">
            <v>64015.0</v>
          </cell>
          <cell r="E2145" t="str">
            <v>MRF-Customers</v>
          </cell>
        </row>
        <row r="2146">
          <cell r="D2146" t="str">
            <v>64100.0</v>
          </cell>
          <cell r="E2146" t="str">
            <v>MRF-Trucks/Roll-Off</v>
          </cell>
        </row>
        <row r="2147">
          <cell r="D2147" t="str">
            <v>64120.0</v>
          </cell>
          <cell r="E2147" t="str">
            <v>MRF-Trucks/Recycle</v>
          </cell>
        </row>
        <row r="2148">
          <cell r="D2148" t="str">
            <v>64122.0</v>
          </cell>
          <cell r="E2148" t="str">
            <v>MRF-Trucks/RPV Other</v>
          </cell>
        </row>
        <row r="2149">
          <cell r="D2149" t="str">
            <v>64125.0</v>
          </cell>
          <cell r="E2149" t="str">
            <v>MRF-Tractors</v>
          </cell>
        </row>
        <row r="2150">
          <cell r="D2150" t="str">
            <v>64126.0</v>
          </cell>
          <cell r="E2150" t="str">
            <v>MRF-Trailers</v>
          </cell>
        </row>
        <row r="2151">
          <cell r="D2151" t="str">
            <v>64132.0</v>
          </cell>
          <cell r="E2151" t="str">
            <v>MRF-Dozers</v>
          </cell>
        </row>
        <row r="2152">
          <cell r="D2152" t="str">
            <v>64133.0</v>
          </cell>
          <cell r="E2152" t="str">
            <v>MRF-Backhoes</v>
          </cell>
        </row>
        <row r="2153">
          <cell r="D2153" t="str">
            <v>64134.0</v>
          </cell>
          <cell r="E2153" t="str">
            <v>MRF-Excavators</v>
          </cell>
        </row>
        <row r="2154">
          <cell r="D2154" t="str">
            <v>64135.0</v>
          </cell>
          <cell r="E2154" t="str">
            <v>MRF-Skid Steer Loader</v>
          </cell>
        </row>
        <row r="2155">
          <cell r="D2155" t="str">
            <v>64136.0</v>
          </cell>
          <cell r="E2155" t="str">
            <v>MRF-Wheel Loaders</v>
          </cell>
        </row>
        <row r="2156">
          <cell r="D2156" t="str">
            <v>306910.0</v>
          </cell>
          <cell r="E2156" t="str">
            <v>NC Tip Fees O/S</v>
          </cell>
        </row>
        <row r="2157">
          <cell r="D2157" t="str">
            <v>306920.0</v>
          </cell>
          <cell r="E2157" t="str">
            <v>NC Remediation O/S</v>
          </cell>
        </row>
        <row r="2158">
          <cell r="D2158" t="str">
            <v>306930.0</v>
          </cell>
          <cell r="E2158" t="str">
            <v>NC Construction O/S</v>
          </cell>
        </row>
        <row r="2159">
          <cell r="D2159" t="str">
            <v>306944.0</v>
          </cell>
          <cell r="E2159" t="str">
            <v>NC Composting O/S</v>
          </cell>
        </row>
        <row r="2160">
          <cell r="D2160" t="str">
            <v>306944.40</v>
          </cell>
          <cell r="E2160" t="str">
            <v>NC Compost-Bulk O/S</v>
          </cell>
        </row>
        <row r="2161">
          <cell r="D2161" t="str">
            <v>306944.50</v>
          </cell>
          <cell r="E2161" t="str">
            <v>NC Compost-Bagged O/S</v>
          </cell>
        </row>
        <row r="2162">
          <cell r="D2162" t="str">
            <v>306944.60</v>
          </cell>
          <cell r="E2162" t="str">
            <v>NC Compost-Stn/Rock O/S</v>
          </cell>
        </row>
        <row r="2163">
          <cell r="D2163" t="str">
            <v>306944.70</v>
          </cell>
          <cell r="E2163" t="str">
            <v>NC Compost-Frwood O/S</v>
          </cell>
        </row>
        <row r="2164">
          <cell r="D2164" t="str">
            <v>306980.0</v>
          </cell>
          <cell r="E2164" t="str">
            <v>NC Cust Discounts O/S</v>
          </cell>
        </row>
        <row r="2165">
          <cell r="D2165" t="str">
            <v>306982.0</v>
          </cell>
          <cell r="E2165" t="str">
            <v>NC Vol Incentive O/S</v>
          </cell>
        </row>
        <row r="2166">
          <cell r="D2166" t="str">
            <v>306990.0</v>
          </cell>
          <cell r="E2166" t="str">
            <v>NC FF Pass Thru O/S</v>
          </cell>
        </row>
        <row r="2167">
          <cell r="D2167" t="str">
            <v>306992.0</v>
          </cell>
          <cell r="E2167" t="str">
            <v>NC Rent O/S</v>
          </cell>
        </row>
        <row r="2168">
          <cell r="D2168" t="str">
            <v>306995.0</v>
          </cell>
          <cell r="E2168" t="str">
            <v>NC Env Fee O/S</v>
          </cell>
        </row>
        <row r="2169">
          <cell r="D2169" t="str">
            <v>306996.0</v>
          </cell>
          <cell r="E2169" t="str">
            <v>NC Fuel Fee O/S</v>
          </cell>
        </row>
        <row r="2170">
          <cell r="D2170" t="str">
            <v>306997.0</v>
          </cell>
          <cell r="E2170" t="str">
            <v>NC Resale-NwAssts O/S</v>
          </cell>
        </row>
        <row r="2171">
          <cell r="D2171" t="str">
            <v>306998.0</v>
          </cell>
          <cell r="E2171" t="str">
            <v>NC Donated Services</v>
          </cell>
        </row>
        <row r="2172">
          <cell r="D2172" t="str">
            <v>306999.0</v>
          </cell>
          <cell r="E2172" t="str">
            <v>NC Othr O/S</v>
          </cell>
        </row>
        <row r="2173">
          <cell r="D2173" t="str">
            <v>316910.0</v>
          </cell>
          <cell r="E2173" t="str">
            <v>NC Tip Fees I/C</v>
          </cell>
        </row>
        <row r="2174">
          <cell r="D2174" t="str">
            <v>316920.0</v>
          </cell>
          <cell r="E2174" t="str">
            <v>NC Remediation I/C</v>
          </cell>
        </row>
        <row r="2175">
          <cell r="D2175" t="str">
            <v>316930.0</v>
          </cell>
          <cell r="E2175" t="str">
            <v>NC Construction I/C</v>
          </cell>
        </row>
        <row r="2176">
          <cell r="D2176" t="str">
            <v>316944.0</v>
          </cell>
          <cell r="E2176" t="str">
            <v>NC Composting I/C</v>
          </cell>
        </row>
        <row r="2177">
          <cell r="D2177" t="str">
            <v>316992.0</v>
          </cell>
          <cell r="E2177" t="str">
            <v>NC Rent I/C</v>
          </cell>
        </row>
        <row r="2178">
          <cell r="D2178" t="str">
            <v>316998.0</v>
          </cell>
          <cell r="E2178" t="str">
            <v>NC Oth Rev Legacy I/C</v>
          </cell>
        </row>
        <row r="2179">
          <cell r="D2179" t="str">
            <v>316999.0</v>
          </cell>
          <cell r="E2179" t="str">
            <v>NC Othr I/C</v>
          </cell>
        </row>
        <row r="2180">
          <cell r="D2180" t="str">
            <v>326910.0</v>
          </cell>
          <cell r="E2180" t="str">
            <v>NC Tip Fees I/D</v>
          </cell>
        </row>
        <row r="2181">
          <cell r="D2181" t="str">
            <v>326920.0</v>
          </cell>
          <cell r="E2181" t="str">
            <v>NC Remediation I/D</v>
          </cell>
        </row>
        <row r="2182">
          <cell r="D2182" t="str">
            <v>326944.0</v>
          </cell>
          <cell r="E2182" t="str">
            <v>NC Composting I/D</v>
          </cell>
        </row>
        <row r="2183">
          <cell r="D2183" t="str">
            <v>326992.0</v>
          </cell>
          <cell r="E2183" t="str">
            <v>NC Rent I/D</v>
          </cell>
        </row>
        <row r="2184">
          <cell r="D2184" t="str">
            <v>326999.0</v>
          </cell>
          <cell r="E2184" t="str">
            <v>NC Other I/D</v>
          </cell>
        </row>
        <row r="2185">
          <cell r="D2185" t="str">
            <v>69146.0</v>
          </cell>
          <cell r="E2185" t="str">
            <v>NC-Drivers</v>
          </cell>
        </row>
        <row r="2186">
          <cell r="D2186" t="str">
            <v>69147.0</v>
          </cell>
          <cell r="E2186" t="str">
            <v>NC-Helpers</v>
          </cell>
        </row>
        <row r="2187">
          <cell r="D2187" t="str">
            <v>406990.0</v>
          </cell>
          <cell r="E2187" t="str">
            <v>NC FF Non-Pass Thru O/S</v>
          </cell>
        </row>
        <row r="2188">
          <cell r="D2188" t="str">
            <v>406997.0</v>
          </cell>
          <cell r="E2188" t="str">
            <v>NC COGS Resale-NwAssts O/S</v>
          </cell>
        </row>
        <row r="2189">
          <cell r="D2189" t="str">
            <v>406999.0</v>
          </cell>
          <cell r="E2189" t="str">
            <v>NC COGS Other O/S</v>
          </cell>
        </row>
        <row r="2190">
          <cell r="D2190" t="str">
            <v>416999.0</v>
          </cell>
          <cell r="E2190" t="str">
            <v>NC CGS Other I/C</v>
          </cell>
        </row>
        <row r="2191">
          <cell r="D2191" t="str">
            <v>426999.0</v>
          </cell>
          <cell r="E2191" t="str">
            <v>NC COGS Other Intra/D</v>
          </cell>
        </row>
        <row r="2192">
          <cell r="D2192" t="str">
            <v>406900.0</v>
          </cell>
          <cell r="E2192" t="str">
            <v>NC Disposal O/S</v>
          </cell>
        </row>
        <row r="2193">
          <cell r="D2193" t="str">
            <v>416900.0</v>
          </cell>
          <cell r="E2193" t="str">
            <v>NC Disposal I/C</v>
          </cell>
        </row>
        <row r="2194">
          <cell r="D2194" t="str">
            <v>426900.0</v>
          </cell>
          <cell r="E2194" t="str">
            <v>NC Disposal Intra/D</v>
          </cell>
        </row>
        <row r="2195">
          <cell r="D2195" t="str">
            <v>406992.0</v>
          </cell>
          <cell r="E2195" t="str">
            <v>NC Subcontract O/S</v>
          </cell>
        </row>
        <row r="2196">
          <cell r="D2196" t="str">
            <v>406994.0</v>
          </cell>
          <cell r="E2196" t="str">
            <v>NC Hauling O/S</v>
          </cell>
        </row>
        <row r="2197">
          <cell r="D2197" t="str">
            <v>406920.0</v>
          </cell>
          <cell r="E2197" t="str">
            <v>NC CGS Remediation O/S</v>
          </cell>
        </row>
        <row r="2198">
          <cell r="D2198" t="str">
            <v>406930.0</v>
          </cell>
          <cell r="E2198" t="str">
            <v>NC CGS Construction O/S</v>
          </cell>
        </row>
        <row r="2199">
          <cell r="D2199" t="str">
            <v>416920.0</v>
          </cell>
          <cell r="E2199" t="str">
            <v>NC CGS Remediation I/C</v>
          </cell>
        </row>
        <row r="2200">
          <cell r="D2200" t="str">
            <v>416930.0</v>
          </cell>
          <cell r="E2200" t="str">
            <v>NC CGS Construction I/C</v>
          </cell>
        </row>
        <row r="2201">
          <cell r="D2201" t="str">
            <v>406940.0</v>
          </cell>
          <cell r="E2201" t="str">
            <v>Inactive - Do Not Use</v>
          </cell>
        </row>
        <row r="2202">
          <cell r="D2202" t="str">
            <v>406944.0</v>
          </cell>
          <cell r="E2202" t="str">
            <v>NC COGS Composting O/S</v>
          </cell>
        </row>
        <row r="2203">
          <cell r="D2203" t="str">
            <v>406944.40</v>
          </cell>
          <cell r="E2203" t="str">
            <v>NC COGS Bulk O/S</v>
          </cell>
        </row>
        <row r="2204">
          <cell r="D2204" t="str">
            <v>406944.50</v>
          </cell>
          <cell r="E2204" t="str">
            <v>NC COGS Bagged O/S</v>
          </cell>
        </row>
        <row r="2205">
          <cell r="D2205" t="str">
            <v>406944.60</v>
          </cell>
          <cell r="E2205" t="str">
            <v>NC COGS Stone O/S</v>
          </cell>
        </row>
        <row r="2206">
          <cell r="D2206" t="str">
            <v>406944.70</v>
          </cell>
          <cell r="E2206" t="str">
            <v>NC COGS Firewood O/S</v>
          </cell>
        </row>
        <row r="2207">
          <cell r="D2207" t="str">
            <v>416944.0</v>
          </cell>
          <cell r="E2207" t="str">
            <v>NC CGS Compost I/C</v>
          </cell>
        </row>
        <row r="2208">
          <cell r="D2208" t="str">
            <v>406946.0</v>
          </cell>
          <cell r="E2208" t="str">
            <v>NC PO Variance O/S</v>
          </cell>
        </row>
        <row r="2209">
          <cell r="D2209" t="str">
            <v>406946.40</v>
          </cell>
          <cell r="E2209" t="str">
            <v>NC PO Var Bulk O/S</v>
          </cell>
        </row>
        <row r="2210">
          <cell r="D2210" t="str">
            <v>406946.50</v>
          </cell>
          <cell r="E2210" t="str">
            <v>NC PO Var Bagged O/S</v>
          </cell>
        </row>
        <row r="2211">
          <cell r="D2211" t="str">
            <v>406946.60</v>
          </cell>
          <cell r="E2211" t="str">
            <v>NC PO Var Stone O/S</v>
          </cell>
        </row>
        <row r="2212">
          <cell r="D2212" t="str">
            <v>406946.70</v>
          </cell>
          <cell r="E2212" t="str">
            <v>NC PO Var Firewood O/S</v>
          </cell>
        </row>
        <row r="2213">
          <cell r="D2213" t="str">
            <v>406949.0</v>
          </cell>
          <cell r="E2213" t="str">
            <v>NC Inv Adj O/S</v>
          </cell>
        </row>
        <row r="2214">
          <cell r="D2214" t="str">
            <v>406949.40</v>
          </cell>
          <cell r="E2214" t="str">
            <v>NC Inv Adj Bulk O/S</v>
          </cell>
        </row>
        <row r="2215">
          <cell r="D2215" t="str">
            <v>406949.50</v>
          </cell>
          <cell r="E2215" t="str">
            <v>NC Inv Adj Bagged O/S</v>
          </cell>
        </row>
        <row r="2216">
          <cell r="D2216" t="str">
            <v>406949.60</v>
          </cell>
          <cell r="E2216" t="str">
            <v>NC Inv Adj Stone O/S</v>
          </cell>
        </row>
        <row r="2217">
          <cell r="D2217" t="str">
            <v>406949.70</v>
          </cell>
          <cell r="E2217" t="str">
            <v>NC Inv Adj Firewood O/S</v>
          </cell>
        </row>
        <row r="2218">
          <cell r="D2218" t="str">
            <v>406950.0</v>
          </cell>
          <cell r="E2218" t="str">
            <v>NC Contra-Letco O/S</v>
          </cell>
        </row>
        <row r="2219">
          <cell r="D2219" t="str">
            <v>406950.10</v>
          </cell>
          <cell r="E2219" t="str">
            <v>NC Contra-Labor O/S</v>
          </cell>
        </row>
        <row r="2220">
          <cell r="D2220" t="str">
            <v>406950.20</v>
          </cell>
          <cell r="E2220" t="str">
            <v>NC Contra-Variable O/S</v>
          </cell>
        </row>
        <row r="2221">
          <cell r="D2221" t="str">
            <v>406950.30</v>
          </cell>
          <cell r="E2221" t="str">
            <v>NC Contra-Fixed O/S</v>
          </cell>
        </row>
        <row r="2222">
          <cell r="D2222" t="str">
            <v>69500.0</v>
          </cell>
          <cell r="E2222" t="str">
            <v>NC-Rate Increase</v>
          </cell>
        </row>
        <row r="2223">
          <cell r="D2223" t="str">
            <v>69501.0</v>
          </cell>
          <cell r="E2223" t="str">
            <v>NC-Fuel Rate Increase</v>
          </cell>
        </row>
        <row r="2224">
          <cell r="D2224" t="str">
            <v>69502.0</v>
          </cell>
          <cell r="E2224" t="str">
            <v>NC-Env Rate Increase</v>
          </cell>
        </row>
        <row r="2225">
          <cell r="D2225" t="str">
            <v>69008.0</v>
          </cell>
          <cell r="E2225" t="str">
            <v>NC-# Composting Fac</v>
          </cell>
        </row>
        <row r="2226">
          <cell r="D2226" t="str">
            <v>69009.0</v>
          </cell>
          <cell r="E2226" t="str">
            <v>NC-# Remed Fac</v>
          </cell>
        </row>
        <row r="2227">
          <cell r="D2227" t="str">
            <v>69010.0</v>
          </cell>
          <cell r="E2227" t="str">
            <v>NC-# Other Fac</v>
          </cell>
        </row>
        <row r="2228">
          <cell r="D2228" t="str">
            <v>69100.0</v>
          </cell>
          <cell r="E2228" t="str">
            <v>NC-Trucks/Rolloff</v>
          </cell>
        </row>
        <row r="2229">
          <cell r="D2229" t="str">
            <v>69122.0</v>
          </cell>
          <cell r="E2229" t="str">
            <v>NC-Trucks/RPV Other</v>
          </cell>
        </row>
        <row r="2230">
          <cell r="D2230" t="str">
            <v>69125.0</v>
          </cell>
          <cell r="E2230" t="str">
            <v>NC-Tractors</v>
          </cell>
        </row>
        <row r="2231">
          <cell r="D2231" t="str">
            <v>69126.0</v>
          </cell>
          <cell r="E2231" t="str">
            <v>NC-Trailers</v>
          </cell>
        </row>
        <row r="2232">
          <cell r="D2232" t="str">
            <v>69132.0</v>
          </cell>
          <cell r="E2232" t="str">
            <v>NC-Dozers</v>
          </cell>
        </row>
        <row r="2233">
          <cell r="D2233" t="str">
            <v>69133.0</v>
          </cell>
          <cell r="E2233" t="str">
            <v>NC-Backhoes</v>
          </cell>
        </row>
        <row r="2234">
          <cell r="D2234" t="str">
            <v>69134.0</v>
          </cell>
          <cell r="E2234" t="str">
            <v>NC-Excavators</v>
          </cell>
        </row>
        <row r="2235">
          <cell r="D2235" t="str">
            <v>69135.0</v>
          </cell>
          <cell r="E2235" t="str">
            <v>NC-Skid Steer Loaders</v>
          </cell>
        </row>
        <row r="2236">
          <cell r="D2236" t="str">
            <v>69136.0</v>
          </cell>
          <cell r="E2236" t="str">
            <v>NC-Wheel Loaders</v>
          </cell>
        </row>
        <row r="2237">
          <cell r="D2237" t="str">
            <v>69137.0</v>
          </cell>
          <cell r="E2237" t="str">
            <v>NC-Track Loader</v>
          </cell>
        </row>
        <row r="2238">
          <cell r="D2238" t="str">
            <v>69138.0</v>
          </cell>
          <cell r="E2238" t="str">
            <v>NC-ADT</v>
          </cell>
        </row>
        <row r="2239">
          <cell r="D2239" t="str">
            <v>69139.0</v>
          </cell>
          <cell r="E2239" t="str">
            <v>NC-Dump Trucks</v>
          </cell>
        </row>
        <row r="2240">
          <cell r="D2240" t="str">
            <v>69140.0</v>
          </cell>
          <cell r="E2240" t="str">
            <v>NC-Scrapers</v>
          </cell>
        </row>
        <row r="2241">
          <cell r="D2241" t="str">
            <v>69142.0</v>
          </cell>
          <cell r="E2241" t="str">
            <v>NC-Motorgraders</v>
          </cell>
        </row>
        <row r="2242">
          <cell r="D2242" t="str">
            <v>69156.0</v>
          </cell>
          <cell r="E2242" t="str">
            <v>NC-Recycling Tons Sold</v>
          </cell>
        </row>
        <row r="2243">
          <cell r="D2243" t="str">
            <v>69196.0</v>
          </cell>
          <cell r="E2243" t="str">
            <v>NC-Tractor Ave Age</v>
          </cell>
        </row>
        <row r="2244">
          <cell r="D2244" t="str">
            <v>69198.0</v>
          </cell>
          <cell r="E2244" t="str">
            <v>NC-Loader Ave Age</v>
          </cell>
        </row>
        <row r="2245">
          <cell r="D2245" t="str">
            <v>69980.0</v>
          </cell>
          <cell r="E2245" t="str">
            <v>NC-PI Rest</v>
          </cell>
        </row>
        <row r="2246">
          <cell r="D2246" t="str">
            <v>69981.0</v>
          </cell>
          <cell r="E2246" t="str">
            <v>NC-PI Open</v>
          </cell>
        </row>
        <row r="2247">
          <cell r="D2247" t="str">
            <v>69990.0</v>
          </cell>
          <cell r="E2247" t="str">
            <v>NC-Franch/Muni PI</v>
          </cell>
        </row>
        <row r="2248">
          <cell r="D2248" t="str">
            <v>69995.10</v>
          </cell>
          <cell r="E2248" t="str">
            <v>NC-Rate Restrict</v>
          </cell>
        </row>
        <row r="2249">
          <cell r="D2249" t="str">
            <v>69995.40</v>
          </cell>
          <cell r="E2249" t="str">
            <v>NC-w/o Restrict</v>
          </cell>
        </row>
        <row r="2250">
          <cell r="D2250" t="str">
            <v>69995.90</v>
          </cell>
          <cell r="E2250" t="str">
            <v>NC-Franch/Muni</v>
          </cell>
        </row>
        <row r="2251">
          <cell r="D2251" t="str">
            <v>69996.10</v>
          </cell>
          <cell r="E2251" t="str">
            <v>NC-Rev Restrict</v>
          </cell>
        </row>
        <row r="2252">
          <cell r="D2252" t="str">
            <v>69996.40</v>
          </cell>
          <cell r="E2252" t="str">
            <v>NC-Rev w/o Restrict</v>
          </cell>
        </row>
        <row r="2253">
          <cell r="D2253" t="str">
            <v>69996.90</v>
          </cell>
          <cell r="E2253" t="str">
            <v>NC-Rev Franch/Muni</v>
          </cell>
        </row>
        <row r="2254">
          <cell r="D2254" t="str">
            <v>81300.0</v>
          </cell>
          <cell r="E2254" t="str">
            <v>Resi Drivers</v>
          </cell>
        </row>
        <row r="2255">
          <cell r="D2255" t="str">
            <v>81301.0</v>
          </cell>
          <cell r="E2255" t="str">
            <v>Resi Helpers</v>
          </cell>
        </row>
        <row r="2256">
          <cell r="D2256" t="str">
            <v>13600.0</v>
          </cell>
          <cell r="E2256" t="str">
            <v>R1 Res-Rate Inc</v>
          </cell>
        </row>
        <row r="2257">
          <cell r="D2257" t="str">
            <v>13601.0</v>
          </cell>
          <cell r="E2257" t="str">
            <v>R1 Res-Rate Dec</v>
          </cell>
        </row>
        <row r="2258">
          <cell r="D2258" t="str">
            <v>13605.0</v>
          </cell>
          <cell r="E2258" t="str">
            <v>R1 Res-Active Loc</v>
          </cell>
        </row>
        <row r="2259">
          <cell r="D2259" t="str">
            <v>13630.0</v>
          </cell>
          <cell r="E2259" t="str">
            <v>R1 Res-New Bus Rev</v>
          </cell>
        </row>
        <row r="2260">
          <cell r="D2260" t="str">
            <v>13635.0</v>
          </cell>
          <cell r="E2260" t="str">
            <v>R1 Res-New Bus Loc</v>
          </cell>
        </row>
        <row r="2261">
          <cell r="D2261" t="str">
            <v>13640.0</v>
          </cell>
          <cell r="E2261" t="str">
            <v>R1 Res-Lost Bus Rev</v>
          </cell>
        </row>
        <row r="2262">
          <cell r="D2262" t="str">
            <v>13645.0</v>
          </cell>
          <cell r="E2262" t="str">
            <v>R1 Res-Lost Bus-Loc</v>
          </cell>
        </row>
        <row r="2263">
          <cell r="D2263" t="str">
            <v>13648.0</v>
          </cell>
          <cell r="E2263" t="str">
            <v>R1 Res-Change Srvc Rev</v>
          </cell>
        </row>
        <row r="2264">
          <cell r="D2264" t="str">
            <v>13650.0</v>
          </cell>
          <cell r="E2264" t="str">
            <v>R1 Res/Prm-Fran Rev +/-</v>
          </cell>
        </row>
        <row r="2265">
          <cell r="D2265" t="str">
            <v>13656.0</v>
          </cell>
          <cell r="E2265" t="str">
            <v>R1 Res/Prm-Fran Loc +/-</v>
          </cell>
        </row>
        <row r="2266">
          <cell r="D2266" t="str">
            <v>13200.0</v>
          </cell>
          <cell r="E2266" t="str">
            <v>Res-Disp Tons-O/S</v>
          </cell>
        </row>
        <row r="2267">
          <cell r="D2267" t="str">
            <v>13201.0</v>
          </cell>
          <cell r="E2267" t="str">
            <v>Res-Disp Tons-I/C</v>
          </cell>
        </row>
        <row r="2268">
          <cell r="D2268" t="str">
            <v>13299.0</v>
          </cell>
          <cell r="E2268" t="str">
            <v>Res-Disp Tons-Legacy</v>
          </cell>
        </row>
        <row r="2269">
          <cell r="D2269" t="str">
            <v>13350.0</v>
          </cell>
          <cell r="E2269" t="str">
            <v>Res-OCC Tns O/S</v>
          </cell>
        </row>
        <row r="2270">
          <cell r="D2270" t="str">
            <v>13351.0</v>
          </cell>
          <cell r="E2270" t="str">
            <v>Res-OCC Tns I/C</v>
          </cell>
        </row>
        <row r="2271">
          <cell r="D2271" t="str">
            <v>13352.0</v>
          </cell>
          <cell r="E2271" t="str">
            <v>Res-ONP Tns O/S</v>
          </cell>
        </row>
        <row r="2272">
          <cell r="D2272" t="str">
            <v>13353.0</v>
          </cell>
          <cell r="E2272" t="str">
            <v>Res-ONP Tns I/C</v>
          </cell>
        </row>
        <row r="2273">
          <cell r="D2273" t="str">
            <v>13390.0</v>
          </cell>
          <cell r="E2273" t="str">
            <v>Res-Oth Rec Tns Legacy O/</v>
          </cell>
        </row>
        <row r="2274">
          <cell r="D2274" t="str">
            <v>13398.0</v>
          </cell>
          <cell r="E2274" t="str">
            <v>Res-Recyl Oth Tns O/S</v>
          </cell>
        </row>
        <row r="2275">
          <cell r="D2275" t="str">
            <v>13399.0</v>
          </cell>
          <cell r="E2275" t="str">
            <v>Res-Recyl Oth Tns I/C</v>
          </cell>
        </row>
        <row r="2276">
          <cell r="D2276" t="str">
            <v>13300.0</v>
          </cell>
          <cell r="E2276" t="str">
            <v>Res-Net Rate Increase</v>
          </cell>
        </row>
        <row r="2277">
          <cell r="D2277" t="str">
            <v>13501.0</v>
          </cell>
          <cell r="E2277" t="str">
            <v>Res-Fuel Rate Increase</v>
          </cell>
        </row>
        <row r="2278">
          <cell r="D2278" t="str">
            <v>13502.0</v>
          </cell>
          <cell r="E2278" t="str">
            <v>Res-Env Rate Increase</v>
          </cell>
        </row>
        <row r="2279">
          <cell r="D2279" t="str">
            <v>13508.0</v>
          </cell>
          <cell r="E2279" t="str">
            <v>Res-PY/E Def Loc</v>
          </cell>
        </row>
        <row r="2280">
          <cell r="D2280" t="str">
            <v>13530.0</v>
          </cell>
          <cell r="E2280" t="str">
            <v>Res-New Bus Rev Perm OM</v>
          </cell>
        </row>
        <row r="2281">
          <cell r="D2281" t="str">
            <v>13535.0</v>
          </cell>
          <cell r="E2281" t="str">
            <v>Res-New Bus Locs Perm OM</v>
          </cell>
        </row>
        <row r="2282">
          <cell r="D2282" t="str">
            <v>13540.0</v>
          </cell>
          <cell r="E2282" t="str">
            <v>Res-Lost Bus Rev Perm OM</v>
          </cell>
        </row>
        <row r="2283">
          <cell r="D2283" t="str">
            <v>13545.0</v>
          </cell>
          <cell r="E2283" t="str">
            <v>Res-Lost Bus Loc s Perm OM</v>
          </cell>
        </row>
        <row r="2284">
          <cell r="D2284" t="str">
            <v>13547.0</v>
          </cell>
          <cell r="E2284" t="str">
            <v>Res-Inc/(Dec) Exist Rev Perm OM</v>
          </cell>
        </row>
        <row r="2285">
          <cell r="D2285" t="str">
            <v>13549.0</v>
          </cell>
          <cell r="E2285" t="str">
            <v>Res-Inc/(Dec) Exist Loc Perm OM</v>
          </cell>
        </row>
        <row r="2286">
          <cell r="D2286" t="str">
            <v>13550.0</v>
          </cell>
          <cell r="E2286" t="str">
            <v>Res-Inc/(Dec) All Franch Bus Rev</v>
          </cell>
        </row>
        <row r="2287">
          <cell r="D2287" t="str">
            <v>13555.0</v>
          </cell>
          <cell r="E2287" t="str">
            <v>Res-Inc/(Dec) All Franch Bus Loc</v>
          </cell>
        </row>
        <row r="2288">
          <cell r="D2288" t="str">
            <v>13560.0</v>
          </cell>
          <cell r="E2288" t="str">
            <v>Res-Inc/(Dec) Temp OM Rev</v>
          </cell>
        </row>
        <row r="2289">
          <cell r="D2289" t="str">
            <v>13565.0</v>
          </cell>
          <cell r="E2289" t="str">
            <v>Res-Inc/(Dec) Temp OM Locations</v>
          </cell>
        </row>
        <row r="2290">
          <cell r="D2290" t="str">
            <v>13570.0</v>
          </cell>
          <cell r="E2290" t="str">
            <v>Res-Inc/(Dec) Acq Rev</v>
          </cell>
        </row>
        <row r="2291">
          <cell r="D2291" t="str">
            <v>13575.0</v>
          </cell>
          <cell r="E2291" t="str">
            <v>Res-Inc/(Dec) Acq Locs</v>
          </cell>
        </row>
        <row r="2292">
          <cell r="D2292" t="str">
            <v>13636.0</v>
          </cell>
          <cell r="E2292" t="str">
            <v>R1 InActive</v>
          </cell>
        </row>
        <row r="2293">
          <cell r="D2293" t="str">
            <v>13646.0</v>
          </cell>
          <cell r="E2293" t="str">
            <v>R1 InActive.</v>
          </cell>
        </row>
        <row r="2294">
          <cell r="D2294" t="str">
            <v>13000.0</v>
          </cell>
          <cell r="E2294" t="str">
            <v>Res-Workdays</v>
          </cell>
        </row>
        <row r="2295">
          <cell r="D2295" t="str">
            <v>13001.0</v>
          </cell>
          <cell r="E2295" t="str">
            <v>Res-Locations Serviced</v>
          </cell>
        </row>
        <row r="2296">
          <cell r="D2296" t="str">
            <v>13002.0</v>
          </cell>
          <cell r="E2296" t="str">
            <v>Res-Routes</v>
          </cell>
        </row>
        <row r="2297">
          <cell r="D2297" t="str">
            <v>13003.0</v>
          </cell>
          <cell r="E2297" t="str">
            <v>Res-Driver Hours</v>
          </cell>
        </row>
        <row r="2298">
          <cell r="D2298" t="str">
            <v>13004.0</v>
          </cell>
          <cell r="E2298" t="str">
            <v>Res-Helper Hours</v>
          </cell>
        </row>
        <row r="2299">
          <cell r="D2299" t="str">
            <v>13005.0</v>
          </cell>
          <cell r="E2299" t="str">
            <v>Res-Locations</v>
          </cell>
        </row>
        <row r="2300">
          <cell r="D2300" t="str">
            <v>13012.0</v>
          </cell>
          <cell r="E2300" t="str">
            <v>Res-Engine Hours</v>
          </cell>
        </row>
        <row r="2301">
          <cell r="D2301" t="str">
            <v>13100.0</v>
          </cell>
          <cell r="E2301" t="str">
            <v>Res-Trucks/Rolloff</v>
          </cell>
        </row>
        <row r="2302">
          <cell r="D2302" t="str">
            <v>13105.0</v>
          </cell>
          <cell r="E2302" t="str">
            <v>Res-Trucks/REL</v>
          </cell>
        </row>
        <row r="2303">
          <cell r="D2303" t="str">
            <v>13110.0</v>
          </cell>
          <cell r="E2303" t="str">
            <v>Res-Trucks/FEL</v>
          </cell>
        </row>
        <row r="2304">
          <cell r="D2304" t="str">
            <v>13115.0</v>
          </cell>
          <cell r="E2304" t="str">
            <v>Res-Trucks/ASL</v>
          </cell>
        </row>
        <row r="2305">
          <cell r="D2305" t="str">
            <v>13120.0</v>
          </cell>
          <cell r="E2305" t="str">
            <v>Res-Trucks/Recycle</v>
          </cell>
        </row>
        <row r="2306">
          <cell r="D2306" t="str">
            <v>13122.0</v>
          </cell>
          <cell r="E2306" t="str">
            <v>Res-Trucks/RPV Other</v>
          </cell>
        </row>
        <row r="2307">
          <cell r="D2307" t="str">
            <v>13130.0</v>
          </cell>
          <cell r="E2307" t="str">
            <v>Res-Cont/Comp</v>
          </cell>
        </row>
        <row r="2308">
          <cell r="D2308" t="str">
            <v>13131.0</v>
          </cell>
          <cell r="E2308" t="str">
            <v>Res-Toters</v>
          </cell>
        </row>
        <row r="2309">
          <cell r="D2309" t="str">
            <v>13132.0</v>
          </cell>
          <cell r="E2309" t="str">
            <v>Res-Recycle Bins</v>
          </cell>
        </row>
        <row r="2310">
          <cell r="D2310" t="str">
            <v>13190.0</v>
          </cell>
          <cell r="E2310" t="str">
            <v>Res-Trucks - Average Age</v>
          </cell>
        </row>
        <row r="2311">
          <cell r="D2311" t="str">
            <v>13505.0</v>
          </cell>
          <cell r="E2311" t="str">
            <v>Res-Svce Rev</v>
          </cell>
        </row>
        <row r="2312">
          <cell r="D2312" t="str">
            <v>13510.0</v>
          </cell>
          <cell r="E2312" t="str">
            <v>Res-Prior Mth Rev</v>
          </cell>
        </row>
        <row r="2313">
          <cell r="D2313" t="str">
            <v>13515.0</v>
          </cell>
          <cell r="E2313" t="str">
            <v>Res-Prior Mth Locations</v>
          </cell>
        </row>
        <row r="2314">
          <cell r="D2314" t="str">
            <v>13525.0</v>
          </cell>
          <cell r="E2314" t="str">
            <v>Res-Increm Loc Srv/WrkDys</v>
          </cell>
        </row>
        <row r="2315">
          <cell r="D2315" t="str">
            <v>13980.0</v>
          </cell>
          <cell r="E2315" t="str">
            <v>Res-Subscr PI-Rest</v>
          </cell>
        </row>
        <row r="2316">
          <cell r="D2316" t="str">
            <v>13981.0</v>
          </cell>
          <cell r="E2316" t="str">
            <v>Res-Subscr PI-Open</v>
          </cell>
        </row>
        <row r="2317">
          <cell r="D2317" t="str">
            <v>13985.0</v>
          </cell>
          <cell r="E2317" t="str">
            <v>Res-HOA PI-Rest</v>
          </cell>
        </row>
        <row r="2318">
          <cell r="D2318" t="str">
            <v>13986.0</v>
          </cell>
          <cell r="E2318" t="str">
            <v>Res-HOA PI-Open</v>
          </cell>
        </row>
        <row r="2319">
          <cell r="D2319" t="str">
            <v>13990.0</v>
          </cell>
          <cell r="E2319" t="str">
            <v>Res-Franch/Muni PI</v>
          </cell>
        </row>
        <row r="2320">
          <cell r="D2320" t="str">
            <v>13995.20</v>
          </cell>
          <cell r="E2320" t="str">
            <v>Res-Subscr Restrict</v>
          </cell>
        </row>
        <row r="2321">
          <cell r="D2321" t="str">
            <v>13995.30</v>
          </cell>
          <cell r="E2321" t="str">
            <v>Res-Subscr w/o Restrict</v>
          </cell>
        </row>
        <row r="2322">
          <cell r="D2322" t="str">
            <v>13995.50</v>
          </cell>
          <cell r="E2322" t="str">
            <v>Res-HOA Restrict</v>
          </cell>
        </row>
        <row r="2323">
          <cell r="D2323" t="str">
            <v>13995.60</v>
          </cell>
          <cell r="E2323" t="str">
            <v>Res-HOA w/o Restrict</v>
          </cell>
        </row>
        <row r="2324">
          <cell r="D2324" t="str">
            <v>13995.90</v>
          </cell>
          <cell r="E2324" t="str">
            <v>Res-Franch/Muni</v>
          </cell>
        </row>
        <row r="2325">
          <cell r="D2325" t="str">
            <v>13996.20</v>
          </cell>
          <cell r="E2325" t="str">
            <v>Res-Subscr Rev Restrict</v>
          </cell>
        </row>
        <row r="2326">
          <cell r="D2326" t="str">
            <v>13996.30</v>
          </cell>
          <cell r="E2326" t="str">
            <v>Res-Subscr Rev w/o Restri</v>
          </cell>
        </row>
        <row r="2327">
          <cell r="D2327" t="str">
            <v>13996.50</v>
          </cell>
          <cell r="E2327" t="str">
            <v>Res-HOA Rev Restrict</v>
          </cell>
        </row>
        <row r="2328">
          <cell r="D2328" t="str">
            <v>13996.60</v>
          </cell>
          <cell r="E2328" t="str">
            <v>Res-HOA Rev w/o Restrict</v>
          </cell>
        </row>
        <row r="2329">
          <cell r="D2329" t="str">
            <v>13996.90</v>
          </cell>
          <cell r="E2329" t="str">
            <v>Res-Franch/Muni Rev</v>
          </cell>
        </row>
        <row r="2330">
          <cell r="D2330" t="str">
            <v>13116.0</v>
          </cell>
          <cell r="E2330" t="str">
            <v>Res-Trucks/MSL</v>
          </cell>
        </row>
        <row r="2331">
          <cell r="D2331" t="str">
            <v>13505.10</v>
          </cell>
          <cell r="E2331" t="str">
            <v>Res-Svce Rev OM</v>
          </cell>
        </row>
        <row r="2332">
          <cell r="D2332" t="str">
            <v>13505.12</v>
          </cell>
          <cell r="E2332" t="str">
            <v>Res-Svcs Rev Franch</v>
          </cell>
        </row>
        <row r="2333">
          <cell r="D2333" t="str">
            <v>13510.10</v>
          </cell>
          <cell r="E2333" t="str">
            <v>Res-Prior Mth OM Rev</v>
          </cell>
        </row>
        <row r="2334">
          <cell r="D2334" t="str">
            <v>13510.12</v>
          </cell>
          <cell r="E2334" t="str">
            <v>Res-Prior Mth Franch Rev</v>
          </cell>
        </row>
        <row r="2335">
          <cell r="D2335" t="str">
            <v>13515.10</v>
          </cell>
          <cell r="E2335" t="str">
            <v>Res-Prior Mth OM Locations</v>
          </cell>
        </row>
        <row r="2336">
          <cell r="D2336" t="str">
            <v>13515.12</v>
          </cell>
          <cell r="E2336" t="str">
            <v>Res-Prior Mth Franch Locations</v>
          </cell>
        </row>
        <row r="2337">
          <cell r="D2337" t="str">
            <v>13570.10</v>
          </cell>
          <cell r="E2337" t="str">
            <v>Res-Inc/(Dec) Acq Rev OM</v>
          </cell>
        </row>
        <row r="2338">
          <cell r="D2338" t="str">
            <v>13570.12</v>
          </cell>
          <cell r="E2338" t="str">
            <v>Res-Inc/(Dec) Acq Rev Franch</v>
          </cell>
        </row>
        <row r="2339">
          <cell r="D2339" t="str">
            <v>13575.10</v>
          </cell>
          <cell r="E2339" t="str">
            <v>Res-Inc/(Dec) Acq Locs OM</v>
          </cell>
        </row>
        <row r="2340">
          <cell r="D2340" t="str">
            <v>13575.12</v>
          </cell>
          <cell r="E2340" t="str">
            <v>Res-Inc/(Dec) Acq Locs Franch</v>
          </cell>
        </row>
        <row r="2341">
          <cell r="D2341" t="str">
            <v>13520.0</v>
          </cell>
          <cell r="E2341" t="str">
            <v>Res-Rev/Wkdys</v>
          </cell>
        </row>
        <row r="2342">
          <cell r="D2342" t="str">
            <v>13520.10</v>
          </cell>
          <cell r="E2342" t="str">
            <v>Res-Rev/Wkdys OM</v>
          </cell>
        </row>
        <row r="2343">
          <cell r="D2343" t="str">
            <v>13520.12</v>
          </cell>
          <cell r="E2343" t="str">
            <v>Res-Rev/Wkdys Franch</v>
          </cell>
        </row>
        <row r="2344">
          <cell r="D2344" t="str">
            <v>13507.10</v>
          </cell>
          <cell r="E2344" t="str">
            <v>Res-Bud Locs OM</v>
          </cell>
        </row>
        <row r="2345">
          <cell r="D2345" t="str">
            <v>13507.12</v>
          </cell>
          <cell r="E2345" t="str">
            <v>Res-Bud Locs Franch</v>
          </cell>
        </row>
        <row r="2346">
          <cell r="D2346" t="str">
            <v>301300.0</v>
          </cell>
          <cell r="E2346" t="str">
            <v>Resi Default O/S</v>
          </cell>
        </row>
        <row r="2347">
          <cell r="D2347" t="str">
            <v>301310.0</v>
          </cell>
          <cell r="E2347" t="str">
            <v>Resi Perm O/S</v>
          </cell>
        </row>
        <row r="2348">
          <cell r="D2348" t="str">
            <v>301310.10</v>
          </cell>
          <cell r="E2348" t="str">
            <v>Resi Perm O/S Stand Charge</v>
          </cell>
        </row>
        <row r="2349">
          <cell r="D2349" t="str">
            <v>301310.11</v>
          </cell>
          <cell r="E2349" t="str">
            <v>Resi Perm O/S Haul Charge</v>
          </cell>
        </row>
        <row r="2350">
          <cell r="D2350" t="str">
            <v>301310.12</v>
          </cell>
          <cell r="E2350" t="str">
            <v>Resi Perm O/S Adjust</v>
          </cell>
        </row>
        <row r="2351">
          <cell r="D2351" t="str">
            <v>301310.13</v>
          </cell>
          <cell r="E2351" t="str">
            <v>Resi Perm O/S Inactive</v>
          </cell>
        </row>
        <row r="2352">
          <cell r="D2352" t="str">
            <v>301315.0</v>
          </cell>
          <cell r="E2352" t="str">
            <v>Resi Temp O/S</v>
          </cell>
        </row>
        <row r="2353">
          <cell r="D2353" t="str">
            <v>301315.10</v>
          </cell>
          <cell r="E2353" t="str">
            <v>Resi Temp O/S Stand Charge</v>
          </cell>
        </row>
        <row r="2354">
          <cell r="D2354" t="str">
            <v>301315.11</v>
          </cell>
          <cell r="E2354" t="str">
            <v>Resi Temp O/S Haul Charge</v>
          </cell>
        </row>
        <row r="2355">
          <cell r="D2355" t="str">
            <v>301315.12</v>
          </cell>
          <cell r="E2355" t="str">
            <v>Resi Temp O/S Adjust</v>
          </cell>
        </row>
        <row r="2356">
          <cell r="D2356" t="str">
            <v>301315.13</v>
          </cell>
          <cell r="E2356" t="str">
            <v>Resi Temp O/S Inactive</v>
          </cell>
        </row>
        <row r="2357">
          <cell r="D2357" t="str">
            <v>301320.0</v>
          </cell>
          <cell r="E2357" t="str">
            <v>Resi Recy Default O/S</v>
          </cell>
        </row>
        <row r="2358">
          <cell r="D2358" t="str">
            <v>301325.0</v>
          </cell>
          <cell r="E2358" t="str">
            <v>Resi Recy Perm O/S</v>
          </cell>
        </row>
        <row r="2359">
          <cell r="D2359" t="str">
            <v>301325.10</v>
          </cell>
          <cell r="E2359" t="str">
            <v>Resi Recy O/S Stand Charge</v>
          </cell>
        </row>
        <row r="2360">
          <cell r="D2360" t="str">
            <v>301325.11</v>
          </cell>
          <cell r="E2360" t="str">
            <v>Resi Recy O/S Haul Charge</v>
          </cell>
        </row>
        <row r="2361">
          <cell r="D2361" t="str">
            <v>301325.12</v>
          </cell>
          <cell r="E2361" t="str">
            <v>Resi Recy O/S Adjust</v>
          </cell>
        </row>
        <row r="2362">
          <cell r="D2362" t="str">
            <v>301325.13</v>
          </cell>
          <cell r="E2362" t="str">
            <v>Resi Recy O/S Inactive</v>
          </cell>
        </row>
        <row r="2363">
          <cell r="D2363" t="str">
            <v>301330.0</v>
          </cell>
          <cell r="E2363" t="str">
            <v>Resi Recy Temp O/S</v>
          </cell>
        </row>
        <row r="2364">
          <cell r="D2364" t="str">
            <v>301330.10</v>
          </cell>
          <cell r="E2364" t="str">
            <v>Resi Recy O/S Stand Chge</v>
          </cell>
        </row>
        <row r="2365">
          <cell r="D2365" t="str">
            <v>301330.11</v>
          </cell>
          <cell r="E2365" t="str">
            <v>Resi Recy O/S Haul Chge</v>
          </cell>
        </row>
        <row r="2366">
          <cell r="D2366" t="str">
            <v>301330.12</v>
          </cell>
          <cell r="E2366" t="str">
            <v>Resi Recy O/S Temp Adj</v>
          </cell>
        </row>
        <row r="2367">
          <cell r="D2367" t="str">
            <v>301330.13</v>
          </cell>
          <cell r="E2367" t="str">
            <v>Resi Recy O/S Temp Inactive</v>
          </cell>
        </row>
        <row r="2368">
          <cell r="D2368" t="str">
            <v>301350.0</v>
          </cell>
          <cell r="E2368" t="str">
            <v>Resi Subcntrct O/S</v>
          </cell>
        </row>
        <row r="2369">
          <cell r="D2369" t="str">
            <v>301360.0</v>
          </cell>
          <cell r="E2369" t="str">
            <v>Resi SOM-OCC O/S</v>
          </cell>
        </row>
        <row r="2370">
          <cell r="D2370" t="str">
            <v>301361.0</v>
          </cell>
          <cell r="E2370" t="str">
            <v>Resi SOM-ONP O/S</v>
          </cell>
        </row>
        <row r="2371">
          <cell r="D2371" t="str">
            <v>301368.0</v>
          </cell>
          <cell r="E2371" t="str">
            <v>Resi SOM-Othr O/S</v>
          </cell>
        </row>
        <row r="2372">
          <cell r="D2372" t="str">
            <v>301368.20</v>
          </cell>
          <cell r="E2372" t="str">
            <v>Resi SOM-Paper O/S</v>
          </cell>
        </row>
        <row r="2373">
          <cell r="D2373" t="str">
            <v>301368.21</v>
          </cell>
          <cell r="E2373" t="str">
            <v>Resi SOM-Plastic O/S</v>
          </cell>
        </row>
        <row r="2374">
          <cell r="D2374" t="str">
            <v>301368.22</v>
          </cell>
          <cell r="E2374" t="str">
            <v>Resi SOM-Aluminum O/S</v>
          </cell>
        </row>
        <row r="2375">
          <cell r="D2375" t="str">
            <v>301368.23</v>
          </cell>
          <cell r="E2375" t="str">
            <v>Resi SOM-Tin O/S</v>
          </cell>
        </row>
        <row r="2376">
          <cell r="D2376" t="str">
            <v>301368.24</v>
          </cell>
          <cell r="E2376" t="str">
            <v>Resi SOM-Metal O/S</v>
          </cell>
        </row>
        <row r="2377">
          <cell r="D2377" t="str">
            <v>301368.25</v>
          </cell>
          <cell r="E2377" t="str">
            <v>Resi SOM-Glass O/S</v>
          </cell>
        </row>
        <row r="2378">
          <cell r="D2378" t="str">
            <v>301368.26</v>
          </cell>
          <cell r="E2378" t="str">
            <v>Resi SOM-Organics O/S</v>
          </cell>
        </row>
        <row r="2379">
          <cell r="D2379" t="str">
            <v>301368.27</v>
          </cell>
          <cell r="E2379" t="str">
            <v>Resi SOM-Other O/S</v>
          </cell>
        </row>
        <row r="2380">
          <cell r="D2380" t="str">
            <v>301369.0</v>
          </cell>
          <cell r="E2380" t="str">
            <v>Resi SOM-Legacy O/S</v>
          </cell>
        </row>
        <row r="2381">
          <cell r="D2381" t="str">
            <v>301390.0</v>
          </cell>
          <cell r="E2381" t="str">
            <v>Resi FF Pass Thrgh O/S</v>
          </cell>
        </row>
        <row r="2382">
          <cell r="D2382" t="str">
            <v>301395.0</v>
          </cell>
          <cell r="E2382" t="str">
            <v>Resi Env Fee O/S</v>
          </cell>
        </row>
        <row r="2383">
          <cell r="D2383" t="str">
            <v>301396.0</v>
          </cell>
          <cell r="E2383" t="str">
            <v>Resi Fuel Fee O/S</v>
          </cell>
        </row>
        <row r="2384">
          <cell r="D2384" t="str">
            <v>301397.0</v>
          </cell>
          <cell r="E2384" t="str">
            <v>Resi Resale of New Assets O/S</v>
          </cell>
        </row>
        <row r="2385">
          <cell r="D2385" t="str">
            <v>301398.0</v>
          </cell>
          <cell r="E2385" t="str">
            <v>Resi Donated Services</v>
          </cell>
        </row>
        <row r="2386">
          <cell r="D2386" t="str">
            <v>301399.0</v>
          </cell>
          <cell r="E2386" t="str">
            <v>Resi Other O/S</v>
          </cell>
        </row>
        <row r="2387">
          <cell r="D2387" t="str">
            <v>311300.0</v>
          </cell>
          <cell r="E2387" t="str">
            <v>Resi Default I/C</v>
          </cell>
        </row>
        <row r="2388">
          <cell r="D2388" t="str">
            <v>311310.0</v>
          </cell>
          <cell r="E2388" t="str">
            <v>Resi Perm I/C</v>
          </cell>
        </row>
        <row r="2389">
          <cell r="D2389" t="str">
            <v>311320.0</v>
          </cell>
          <cell r="E2389" t="str">
            <v>Resi Recycle Default I/C</v>
          </cell>
        </row>
        <row r="2390">
          <cell r="D2390" t="str">
            <v>311350.0</v>
          </cell>
          <cell r="E2390" t="str">
            <v>Resi Subcntrct  I/C</v>
          </cell>
        </row>
        <row r="2391">
          <cell r="D2391" t="str">
            <v>311360.0</v>
          </cell>
          <cell r="E2391" t="str">
            <v>Resi SOM-OCC I/C</v>
          </cell>
        </row>
        <row r="2392">
          <cell r="D2392" t="str">
            <v>311361.0</v>
          </cell>
          <cell r="E2392" t="str">
            <v>Resi SOM-ONP I/C</v>
          </cell>
        </row>
        <row r="2393">
          <cell r="D2393" t="str">
            <v>311368.0</v>
          </cell>
          <cell r="E2393" t="str">
            <v>Resi SOM-Other I/C</v>
          </cell>
        </row>
        <row r="2394">
          <cell r="D2394" t="str">
            <v>311368.20</v>
          </cell>
          <cell r="E2394" t="str">
            <v>Resi SOM-Paper I/C</v>
          </cell>
        </row>
        <row r="2395">
          <cell r="D2395" t="str">
            <v>311368.21</v>
          </cell>
          <cell r="E2395" t="str">
            <v>Resi SOM-Plastic I/C</v>
          </cell>
        </row>
        <row r="2396">
          <cell r="D2396" t="str">
            <v>311368.22</v>
          </cell>
          <cell r="E2396" t="str">
            <v>Resi SOM-Aluminum I/C</v>
          </cell>
        </row>
        <row r="2397">
          <cell r="D2397" t="str">
            <v>311368.23</v>
          </cell>
          <cell r="E2397" t="str">
            <v>Resi SOM-Tin I/C</v>
          </cell>
        </row>
        <row r="2398">
          <cell r="D2398" t="str">
            <v>311368.24</v>
          </cell>
          <cell r="E2398" t="str">
            <v>Resi SOM-Metal I/C</v>
          </cell>
        </row>
        <row r="2399">
          <cell r="D2399" t="str">
            <v>311368.25</v>
          </cell>
          <cell r="E2399" t="str">
            <v>Resi SOM-Glass I/C</v>
          </cell>
        </row>
        <row r="2400">
          <cell r="D2400" t="str">
            <v>311368.26</v>
          </cell>
          <cell r="E2400" t="str">
            <v>Resi SOM-Organics I/C</v>
          </cell>
        </row>
        <row r="2401">
          <cell r="D2401" t="str">
            <v>311368.27</v>
          </cell>
          <cell r="E2401" t="str">
            <v>Resi SOM-Other  I/C</v>
          </cell>
        </row>
        <row r="2402">
          <cell r="D2402" t="str">
            <v>311369.0</v>
          </cell>
          <cell r="E2402" t="str">
            <v>Resi SOM-Legacy I/C</v>
          </cell>
        </row>
        <row r="2403">
          <cell r="D2403" t="str">
            <v>311398.0</v>
          </cell>
          <cell r="E2403" t="str">
            <v>Resi Other Rev Legcy-I/C</v>
          </cell>
        </row>
        <row r="2404">
          <cell r="D2404" t="str">
            <v>311399.0</v>
          </cell>
          <cell r="E2404" t="str">
            <v>Resi Other I/C</v>
          </cell>
        </row>
        <row r="2405">
          <cell r="D2405" t="str">
            <v>321300.0</v>
          </cell>
          <cell r="E2405" t="str">
            <v>Resi  I/D</v>
          </cell>
        </row>
        <row r="2406">
          <cell r="D2406" t="str">
            <v>321320.0</v>
          </cell>
          <cell r="E2406" t="str">
            <v>Resi Recycle  I/D</v>
          </cell>
        </row>
        <row r="2407">
          <cell r="D2407" t="str">
            <v>321350.0</v>
          </cell>
          <cell r="E2407" t="str">
            <v>Resi Subcontract I/D</v>
          </cell>
        </row>
        <row r="2408">
          <cell r="D2408" t="str">
            <v>321360.0</v>
          </cell>
          <cell r="E2408" t="str">
            <v>Resi SOM-OCC I/D</v>
          </cell>
        </row>
        <row r="2409">
          <cell r="D2409" t="str">
            <v>321361.0</v>
          </cell>
          <cell r="E2409" t="str">
            <v>Resi SOM-ONP I/D</v>
          </cell>
        </row>
        <row r="2410">
          <cell r="D2410" t="str">
            <v>321368.0</v>
          </cell>
          <cell r="E2410" t="str">
            <v>Resi SOM-Other I/D</v>
          </cell>
        </row>
        <row r="2411">
          <cell r="D2411" t="str">
            <v>321368.20</v>
          </cell>
          <cell r="E2411" t="str">
            <v>Resi SOM-Paper I/D</v>
          </cell>
        </row>
        <row r="2412">
          <cell r="D2412" t="str">
            <v>321368.21</v>
          </cell>
          <cell r="E2412" t="str">
            <v>Resi SOM-Plastic I/D</v>
          </cell>
        </row>
        <row r="2413">
          <cell r="D2413" t="str">
            <v>321368.22</v>
          </cell>
          <cell r="E2413" t="str">
            <v>Resi SOM-Aluminum I/D</v>
          </cell>
        </row>
        <row r="2414">
          <cell r="D2414" t="str">
            <v>321368.23</v>
          </cell>
          <cell r="E2414" t="str">
            <v>Resi SOM-Tin I/D</v>
          </cell>
        </row>
        <row r="2415">
          <cell r="D2415" t="str">
            <v>321368.24</v>
          </cell>
          <cell r="E2415" t="str">
            <v>Resi SOM-Metal I/D</v>
          </cell>
        </row>
        <row r="2416">
          <cell r="D2416" t="str">
            <v>321368.25</v>
          </cell>
          <cell r="E2416" t="str">
            <v>Resi SOM-Glass I/D</v>
          </cell>
        </row>
        <row r="2417">
          <cell r="D2417" t="str">
            <v>321368.26</v>
          </cell>
          <cell r="E2417" t="str">
            <v>Resi SOM-Organics I/D</v>
          </cell>
        </row>
        <row r="2418">
          <cell r="D2418" t="str">
            <v>321368.27</v>
          </cell>
          <cell r="E2418" t="str">
            <v>Resi SOM-Other  I/D</v>
          </cell>
        </row>
        <row r="2419">
          <cell r="D2419" t="str">
            <v>321399.0</v>
          </cell>
          <cell r="E2419" t="str">
            <v>Resi Other I/D</v>
          </cell>
        </row>
        <row r="2420">
          <cell r="D2420" t="str">
            <v>401390.0</v>
          </cell>
          <cell r="E2420" t="str">
            <v>Resi FF Non-Pass Thrgh O/S</v>
          </cell>
        </row>
        <row r="2421">
          <cell r="D2421" t="str">
            <v>421390.0</v>
          </cell>
          <cell r="E2421" t="str">
            <v>INACTIVE-ResFF NonPass Thru ID</v>
          </cell>
        </row>
        <row r="2422">
          <cell r="D2422" t="str">
            <v>401397.0</v>
          </cell>
          <cell r="E2422" t="str">
            <v>Resi CGS Rsale-NwAssts O/S</v>
          </cell>
        </row>
        <row r="2423">
          <cell r="D2423" t="str">
            <v>401399.0</v>
          </cell>
          <cell r="E2423" t="str">
            <v>Resi COGS Other O/S</v>
          </cell>
        </row>
        <row r="2424">
          <cell r="D2424" t="str">
            <v>411399.0</v>
          </cell>
          <cell r="E2424" t="str">
            <v>Resi COGS Other I/C</v>
          </cell>
        </row>
        <row r="2425">
          <cell r="D2425" t="str">
            <v>421399.0</v>
          </cell>
          <cell r="E2425" t="str">
            <v>Resi COGS Other Intra/D</v>
          </cell>
        </row>
        <row r="2426">
          <cell r="D2426" t="str">
            <v>401300.0</v>
          </cell>
          <cell r="E2426" t="str">
            <v>Resi Disposal O/S</v>
          </cell>
        </row>
        <row r="2427">
          <cell r="D2427" t="str">
            <v>401310.0</v>
          </cell>
          <cell r="E2427" t="str">
            <v>Resi Trans-Load O/S</v>
          </cell>
        </row>
        <row r="2428">
          <cell r="D2428" t="str">
            <v>411300.0</v>
          </cell>
          <cell r="E2428" t="str">
            <v>Resi Disposal I/C</v>
          </cell>
        </row>
        <row r="2429">
          <cell r="D2429" t="str">
            <v>421300.0</v>
          </cell>
          <cell r="E2429" t="str">
            <v>Resi Disposal I/D</v>
          </cell>
        </row>
        <row r="2430">
          <cell r="D2430" t="str">
            <v>401360.0</v>
          </cell>
          <cell r="E2430" t="str">
            <v>Resi COGS Rec-OCC O/S</v>
          </cell>
        </row>
        <row r="2431">
          <cell r="D2431" t="str">
            <v>411360.0</v>
          </cell>
          <cell r="E2431" t="str">
            <v>Resi COGS Rec-OCC I/C</v>
          </cell>
        </row>
        <row r="2432">
          <cell r="D2432" t="str">
            <v>421360.0</v>
          </cell>
          <cell r="E2432" t="str">
            <v>Resi COGS Recylng-OCC Intra/D</v>
          </cell>
        </row>
        <row r="2433">
          <cell r="D2433" t="str">
            <v>401361.0</v>
          </cell>
          <cell r="E2433" t="str">
            <v>Resi COGS Rec-ONP O/S</v>
          </cell>
        </row>
        <row r="2434">
          <cell r="D2434" t="str">
            <v>411361.0</v>
          </cell>
          <cell r="E2434" t="str">
            <v>Resi COGS Rec-ONP I/C</v>
          </cell>
        </row>
        <row r="2435">
          <cell r="D2435" t="str">
            <v>421361.0</v>
          </cell>
          <cell r="E2435" t="str">
            <v>Resi COGS Recylng-ONP Intra/D</v>
          </cell>
        </row>
        <row r="2436">
          <cell r="D2436" t="str">
            <v>401368.0</v>
          </cell>
          <cell r="E2436" t="str">
            <v>Resi COGS Rec-Oth O/S</v>
          </cell>
        </row>
        <row r="2437">
          <cell r="D2437" t="str">
            <v>401368.20</v>
          </cell>
          <cell r="E2437" t="str">
            <v>Resi COGS Rec-Paper O/S</v>
          </cell>
        </row>
        <row r="2438">
          <cell r="D2438" t="str">
            <v>401368.21</v>
          </cell>
          <cell r="E2438" t="str">
            <v>Resi COGS Rec-Plastic O/S</v>
          </cell>
        </row>
        <row r="2439">
          <cell r="D2439" t="str">
            <v>401368.22</v>
          </cell>
          <cell r="E2439" t="str">
            <v>Resi COGS Rec-Aluminum O/S</v>
          </cell>
        </row>
        <row r="2440">
          <cell r="D2440" t="str">
            <v>401368.23</v>
          </cell>
          <cell r="E2440" t="str">
            <v>Resi COGS Rec-Tin O/S</v>
          </cell>
        </row>
        <row r="2441">
          <cell r="D2441" t="str">
            <v>401368.24</v>
          </cell>
          <cell r="E2441" t="str">
            <v>Resi COGS Rec-Metal O/S</v>
          </cell>
        </row>
        <row r="2442">
          <cell r="D2442" t="str">
            <v>401368.25</v>
          </cell>
          <cell r="E2442" t="str">
            <v>Resi COGS Rec-Glass O/S</v>
          </cell>
        </row>
        <row r="2443">
          <cell r="D2443" t="str">
            <v>401368.26</v>
          </cell>
          <cell r="E2443" t="str">
            <v>Resi COGS Rec-Organics O/S</v>
          </cell>
        </row>
        <row r="2444">
          <cell r="D2444" t="str">
            <v>401368.27</v>
          </cell>
          <cell r="E2444" t="str">
            <v>Resi COGS Rec-Other O/S</v>
          </cell>
        </row>
        <row r="2445">
          <cell r="D2445" t="str">
            <v>401369.0</v>
          </cell>
          <cell r="E2445" t="str">
            <v>Resi COGS Rec-Legacy O/S</v>
          </cell>
        </row>
        <row r="2446">
          <cell r="D2446" t="str">
            <v>411368.0</v>
          </cell>
          <cell r="E2446" t="str">
            <v>Resi COGS Rec-Other I/C</v>
          </cell>
        </row>
        <row r="2447">
          <cell r="D2447" t="str">
            <v>411368.20</v>
          </cell>
          <cell r="E2447" t="str">
            <v>Resi COGS Rec-Paper I/C</v>
          </cell>
        </row>
        <row r="2448">
          <cell r="D2448" t="str">
            <v>411368.21</v>
          </cell>
          <cell r="E2448" t="str">
            <v>Resi COGS Rec-Plastic I/C</v>
          </cell>
        </row>
        <row r="2449">
          <cell r="D2449" t="str">
            <v>411368.22</v>
          </cell>
          <cell r="E2449" t="str">
            <v>Resi COGS Rec-Aluminum I/C</v>
          </cell>
        </row>
        <row r="2450">
          <cell r="D2450" t="str">
            <v>411368.23</v>
          </cell>
          <cell r="E2450" t="str">
            <v>Resi COGS Rec-Tin I/C</v>
          </cell>
        </row>
        <row r="2451">
          <cell r="D2451" t="str">
            <v>411368.24</v>
          </cell>
          <cell r="E2451" t="str">
            <v>Resi COGS Rec-Metal I/C</v>
          </cell>
        </row>
        <row r="2452">
          <cell r="D2452" t="str">
            <v>411368.25</v>
          </cell>
          <cell r="E2452" t="str">
            <v>Resi COGS Rec-Glass I/C</v>
          </cell>
        </row>
        <row r="2453">
          <cell r="D2453" t="str">
            <v>411368.26</v>
          </cell>
          <cell r="E2453" t="str">
            <v>Resi COGS Rec-Oragnics I/C</v>
          </cell>
        </row>
        <row r="2454">
          <cell r="D2454" t="str">
            <v>411368.27</v>
          </cell>
          <cell r="E2454" t="str">
            <v>Resi COGS Rec-Other  I/C</v>
          </cell>
        </row>
        <row r="2455">
          <cell r="D2455" t="str">
            <v>421368.0</v>
          </cell>
          <cell r="E2455" t="str">
            <v>Resi COGS Recylng-Oth Intra/D</v>
          </cell>
        </row>
        <row r="2456">
          <cell r="D2456" t="str">
            <v>421368.20</v>
          </cell>
          <cell r="E2456" t="str">
            <v>Resi COGS Rec- Intra/D  Paper</v>
          </cell>
        </row>
        <row r="2457">
          <cell r="D2457" t="str">
            <v>421368.21</v>
          </cell>
          <cell r="E2457" t="str">
            <v>Resi COGS Rec- Intra/D Plastic</v>
          </cell>
        </row>
        <row r="2458">
          <cell r="D2458" t="str">
            <v>421368.22</v>
          </cell>
          <cell r="E2458" t="str">
            <v>Resi COGS Rec- Intra/D Alum</v>
          </cell>
        </row>
        <row r="2459">
          <cell r="D2459" t="str">
            <v>421368.23</v>
          </cell>
          <cell r="E2459" t="str">
            <v>Resi COGS Rec- Intra/D Tin</v>
          </cell>
        </row>
        <row r="2460">
          <cell r="D2460" t="str">
            <v>421368.24</v>
          </cell>
          <cell r="E2460" t="str">
            <v>Resi COGS Rec- Intra/D  Metal</v>
          </cell>
        </row>
        <row r="2461">
          <cell r="D2461" t="str">
            <v>421368.25</v>
          </cell>
          <cell r="E2461" t="str">
            <v>Resi COGS Rec- Intra/D Glass</v>
          </cell>
        </row>
        <row r="2462">
          <cell r="D2462" t="str">
            <v>421368.26</v>
          </cell>
          <cell r="E2462" t="str">
            <v>Resi COGS Rec- Intra/D Orgncs</v>
          </cell>
        </row>
        <row r="2463">
          <cell r="D2463" t="str">
            <v>421368.27</v>
          </cell>
          <cell r="E2463" t="str">
            <v>Resi COGS Rec- Intra/D Other</v>
          </cell>
        </row>
        <row r="2464">
          <cell r="D2464" t="str">
            <v>401392.0</v>
          </cell>
          <cell r="E2464" t="str">
            <v>Resi Subcontract Haul O/S</v>
          </cell>
        </row>
        <row r="2465">
          <cell r="D2465" t="str">
            <v>411392.0</v>
          </cell>
          <cell r="E2465" t="str">
            <v>Resi Subcontract Haul I/C</v>
          </cell>
        </row>
        <row r="2466">
          <cell r="D2466" t="str">
            <v>421392.0</v>
          </cell>
          <cell r="E2466" t="str">
            <v>Resi Subcontract Haul Intra/D</v>
          </cell>
        </row>
        <row r="2467">
          <cell r="D2467" t="str">
            <v>88000.0</v>
          </cell>
          <cell r="E2467" t="str">
            <v>Sales Mgr</v>
          </cell>
        </row>
        <row r="2468">
          <cell r="D2468" t="str">
            <v>88001.0</v>
          </cell>
          <cell r="E2468" t="str">
            <v>Sales Rep</v>
          </cell>
        </row>
        <row r="2469">
          <cell r="D2469" t="str">
            <v>88002.0</v>
          </cell>
          <cell r="E2469" t="str">
            <v>Sales Supervisors</v>
          </cell>
        </row>
        <row r="2470">
          <cell r="D2470" t="str">
            <v>88003.0</v>
          </cell>
          <cell r="E2470" t="str">
            <v>Sales Administrators</v>
          </cell>
        </row>
        <row r="2471">
          <cell r="D2471" t="str">
            <v>88030.0</v>
          </cell>
          <cell r="E2471" t="str">
            <v>Customer Service Managers</v>
          </cell>
        </row>
        <row r="2472">
          <cell r="D2472" t="str">
            <v>88031.0</v>
          </cell>
          <cell r="E2472" t="str">
            <v>Customer Service Supervisors</v>
          </cell>
        </row>
        <row r="2473">
          <cell r="D2473" t="str">
            <v>88032.0</v>
          </cell>
          <cell r="E2473" t="str">
            <v>Customer Service Reps</v>
          </cell>
        </row>
        <row r="2474">
          <cell r="D2474" t="str">
            <v>88050.0</v>
          </cell>
          <cell r="E2474" t="str">
            <v>Marketing Managers</v>
          </cell>
        </row>
        <row r="2475">
          <cell r="D2475" t="str">
            <v>88051.0</v>
          </cell>
          <cell r="E2475" t="str">
            <v>Marketing Supervisors</v>
          </cell>
        </row>
        <row r="2476">
          <cell r="D2476" t="str">
            <v>88052.0</v>
          </cell>
          <cell r="E2476" t="str">
            <v>Marketing Administrators</v>
          </cell>
        </row>
        <row r="2477">
          <cell r="D2477" t="str">
            <v>88053.0</v>
          </cell>
          <cell r="E2477" t="str">
            <v>Marketing Representatives</v>
          </cell>
        </row>
        <row r="2478">
          <cell r="D2478" t="str">
            <v>710000.0</v>
          </cell>
          <cell r="E2478" t="str">
            <v>Sales Mgr/Supv</v>
          </cell>
        </row>
        <row r="2479">
          <cell r="D2479" t="str">
            <v>710000.10</v>
          </cell>
          <cell r="E2479" t="str">
            <v>Sales Mgr/Supv Strght Time</v>
          </cell>
        </row>
        <row r="2480">
          <cell r="D2480" t="str">
            <v>710000.11</v>
          </cell>
          <cell r="E2480" t="str">
            <v>Sales Mgr/Supv Overtime</v>
          </cell>
        </row>
        <row r="2481">
          <cell r="D2481" t="str">
            <v>710005.0</v>
          </cell>
          <cell r="E2481" t="str">
            <v>Sales Rep - Sale</v>
          </cell>
        </row>
        <row r="2482">
          <cell r="D2482" t="str">
            <v>710005.10</v>
          </cell>
          <cell r="E2482" t="str">
            <v>Sales Rep Straight Time</v>
          </cell>
        </row>
        <row r="2483">
          <cell r="D2483" t="str">
            <v>710005.11</v>
          </cell>
          <cell r="E2483" t="str">
            <v>Sales Rep Overtime</v>
          </cell>
        </row>
        <row r="2484">
          <cell r="D2484" t="str">
            <v>710010.0</v>
          </cell>
          <cell r="E2484" t="str">
            <v>Sales Support</v>
          </cell>
        </row>
        <row r="2485">
          <cell r="D2485" t="str">
            <v>710010.10</v>
          </cell>
          <cell r="E2485" t="str">
            <v>Sales Support Straight Time</v>
          </cell>
        </row>
        <row r="2486">
          <cell r="D2486" t="str">
            <v>710010.11</v>
          </cell>
          <cell r="E2486" t="str">
            <v>Sales Support Overtime</v>
          </cell>
        </row>
        <row r="2487">
          <cell r="D2487" t="str">
            <v>710020.0</v>
          </cell>
          <cell r="E2487" t="str">
            <v>Marketing Staff</v>
          </cell>
        </row>
        <row r="2488">
          <cell r="D2488" t="str">
            <v>710020.10</v>
          </cell>
          <cell r="E2488" t="str">
            <v>Marketing Staff Straight Time</v>
          </cell>
        </row>
        <row r="2489">
          <cell r="D2489" t="str">
            <v>710020.11</v>
          </cell>
          <cell r="E2489" t="str">
            <v>Marketing Staff Overtime</v>
          </cell>
        </row>
        <row r="2490">
          <cell r="D2490" t="str">
            <v>710030.0</v>
          </cell>
          <cell r="E2490" t="str">
            <v>Cust Service</v>
          </cell>
        </row>
        <row r="2491">
          <cell r="D2491" t="str">
            <v>710030.10</v>
          </cell>
          <cell r="E2491" t="str">
            <v>Cust Service Strght Time</v>
          </cell>
        </row>
        <row r="2492">
          <cell r="D2492" t="str">
            <v>710030.11</v>
          </cell>
          <cell r="E2492" t="str">
            <v>Cust Servce Overtime</v>
          </cell>
        </row>
        <row r="2493">
          <cell r="D2493" t="str">
            <v>710055.0</v>
          </cell>
          <cell r="E2493" t="str">
            <v>Temporary Labor - Sales</v>
          </cell>
        </row>
        <row r="2494">
          <cell r="D2494" t="str">
            <v>710060.0</v>
          </cell>
          <cell r="E2494" t="str">
            <v>Bonus Pay Non-Corporate</v>
          </cell>
        </row>
        <row r="2495">
          <cell r="D2495" t="str">
            <v>710061.0</v>
          </cell>
          <cell r="E2495" t="str">
            <v>Bonus Pay Corporate</v>
          </cell>
        </row>
        <row r="2496">
          <cell r="D2496" t="str">
            <v>710062.0</v>
          </cell>
          <cell r="E2496" t="str">
            <v>Commission</v>
          </cell>
        </row>
        <row r="2497">
          <cell r="D2497" t="str">
            <v>710170.0</v>
          </cell>
          <cell r="E2497" t="str">
            <v>Payroll Taxes - Sales</v>
          </cell>
        </row>
        <row r="2498">
          <cell r="D2498" t="str">
            <v>710172.0</v>
          </cell>
          <cell r="E2498" t="str">
            <v>Personal Time - Sales</v>
          </cell>
        </row>
        <row r="2499">
          <cell r="D2499" t="str">
            <v>710173.0</v>
          </cell>
          <cell r="E2499" t="str">
            <v>Holiday Pay - Sales</v>
          </cell>
        </row>
        <row r="2500">
          <cell r="D2500" t="str">
            <v>710174.0</v>
          </cell>
          <cell r="E2500" t="str">
            <v>Vacation/Sick - Sales</v>
          </cell>
        </row>
        <row r="2501">
          <cell r="D2501" t="str">
            <v>710175.0</v>
          </cell>
          <cell r="E2501" t="str">
            <v>Benefits Non-Corporate - Sales</v>
          </cell>
        </row>
        <row r="2502">
          <cell r="D2502" t="str">
            <v>710176.0</v>
          </cell>
          <cell r="E2502" t="str">
            <v>Benefits Corporate - Sales</v>
          </cell>
        </row>
        <row r="2503">
          <cell r="D2503" t="str">
            <v>711000.0</v>
          </cell>
          <cell r="E2503" t="str">
            <v>Relocation - Sales</v>
          </cell>
        </row>
        <row r="2504">
          <cell r="D2504" t="str">
            <v>711002.0</v>
          </cell>
          <cell r="E2504" t="str">
            <v>Recruiting - Sales</v>
          </cell>
        </row>
        <row r="2505">
          <cell r="D2505" t="str">
            <v>711004.0</v>
          </cell>
          <cell r="E2505" t="str">
            <v>Employee Activities - Sales</v>
          </cell>
        </row>
        <row r="2506">
          <cell r="D2506" t="str">
            <v>711006.0</v>
          </cell>
          <cell r="E2506" t="str">
            <v>Travel - Sales</v>
          </cell>
        </row>
        <row r="2507">
          <cell r="D2507" t="str">
            <v>711008.0</v>
          </cell>
          <cell r="E2507" t="str">
            <v>Meals &amp; Entertainment (100%)</v>
          </cell>
        </row>
        <row r="2508">
          <cell r="D2508" t="str">
            <v>711009.0</v>
          </cell>
          <cell r="E2508" t="str">
            <v>Meals &amp; Entertainment (50%)</v>
          </cell>
        </row>
        <row r="2509">
          <cell r="D2509" t="str">
            <v>711010.0</v>
          </cell>
          <cell r="E2509" t="str">
            <v>Office Supplies - Sales</v>
          </cell>
        </row>
        <row r="2510">
          <cell r="D2510" t="str">
            <v>711012.0</v>
          </cell>
          <cell r="E2510" t="str">
            <v>Postage - Sales</v>
          </cell>
        </row>
        <row r="2511">
          <cell r="D2511" t="str">
            <v>711014.0</v>
          </cell>
          <cell r="E2511" t="str">
            <v>Dues &amp; Subscriptions - Sales</v>
          </cell>
        </row>
        <row r="2512">
          <cell r="D2512" t="str">
            <v>711016.0</v>
          </cell>
          <cell r="E2512" t="str">
            <v>Telephone - Sales</v>
          </cell>
        </row>
        <row r="2513">
          <cell r="D2513" t="str">
            <v>711017.0</v>
          </cell>
          <cell r="E2513" t="str">
            <v>Inactive-711017</v>
          </cell>
        </row>
        <row r="2514">
          <cell r="D2514" t="str">
            <v>711018.0</v>
          </cell>
          <cell r="E2514" t="str">
            <v>Utilities - Sales</v>
          </cell>
        </row>
        <row r="2515">
          <cell r="D2515" t="str">
            <v>711020.0</v>
          </cell>
          <cell r="E2515" t="str">
            <v>Facility Mainten - Sales</v>
          </cell>
        </row>
        <row r="2516">
          <cell r="D2516" t="str">
            <v>711022.0</v>
          </cell>
          <cell r="E2516" t="str">
            <v>Rent - Sales</v>
          </cell>
        </row>
        <row r="2517">
          <cell r="D2517" t="str">
            <v>711024.0</v>
          </cell>
          <cell r="E2517" t="str">
            <v>Security - Sales</v>
          </cell>
        </row>
        <row r="2518">
          <cell r="D2518" t="str">
            <v>711026.0</v>
          </cell>
          <cell r="E2518" t="str">
            <v>Equip Rental - Sales</v>
          </cell>
        </row>
        <row r="2519">
          <cell r="D2519" t="str">
            <v>711028.0</v>
          </cell>
          <cell r="E2519" t="str">
            <v>Advertising - Sales</v>
          </cell>
        </row>
        <row r="2520">
          <cell r="D2520" t="str">
            <v>711028.10</v>
          </cell>
          <cell r="E2520" t="str">
            <v>Advert Yellow Pages - Sales</v>
          </cell>
        </row>
        <row r="2521">
          <cell r="D2521" t="str">
            <v>711028.11</v>
          </cell>
          <cell r="E2521" t="str">
            <v>Advert Direct Mail - Sales</v>
          </cell>
        </row>
        <row r="2522">
          <cell r="D2522" t="str">
            <v>711028.12</v>
          </cell>
          <cell r="E2522" t="str">
            <v>Advert Media - Sales</v>
          </cell>
        </row>
        <row r="2523">
          <cell r="D2523" t="str">
            <v>711038.0</v>
          </cell>
          <cell r="E2523" t="str">
            <v>Outside Training - Sales</v>
          </cell>
        </row>
        <row r="2524">
          <cell r="D2524" t="str">
            <v>711095.0</v>
          </cell>
          <cell r="E2524" t="str">
            <v>Sales &amp; Mkting Misc</v>
          </cell>
        </row>
        <row r="2525">
          <cell r="D2525" t="str">
            <v>710000.20</v>
          </cell>
          <cell r="E2525" t="str">
            <v>Sales Mgr/Supv Auto Allow</v>
          </cell>
        </row>
        <row r="2526">
          <cell r="D2526" t="str">
            <v>710005.20</v>
          </cell>
          <cell r="E2526" t="str">
            <v>Sales Rep Auto Allowance</v>
          </cell>
        </row>
        <row r="2527">
          <cell r="D2527" t="str">
            <v>710010.20</v>
          </cell>
          <cell r="E2527" t="str">
            <v>Sales Support Auto Allow</v>
          </cell>
        </row>
        <row r="2528">
          <cell r="D2528" t="str">
            <v>710020.20</v>
          </cell>
          <cell r="E2528" t="str">
            <v>Marketing Staff Auto Allow</v>
          </cell>
        </row>
        <row r="2529">
          <cell r="D2529" t="str">
            <v>710030.20</v>
          </cell>
          <cell r="E2529" t="str">
            <v>Cust Service Auto Allowance</v>
          </cell>
        </row>
        <row r="2530">
          <cell r="D2530" t="str">
            <v>710172.1</v>
          </cell>
          <cell r="E2530" t="str">
            <v>Personal Time - Sales PR</v>
          </cell>
        </row>
        <row r="2531">
          <cell r="D2531" t="str">
            <v>710174.1</v>
          </cell>
          <cell r="E2531" t="str">
            <v>Vacation/Sick - Sales PR</v>
          </cell>
        </row>
        <row r="2532">
          <cell r="D2532" t="str">
            <v>710177.0</v>
          </cell>
          <cell r="E2532" t="str">
            <v>Employer 401k - Sales</v>
          </cell>
        </row>
        <row r="2533">
          <cell r="D2533" t="str">
            <v>81620.0</v>
          </cell>
          <cell r="E2533" t="str">
            <v>TS Drivers</v>
          </cell>
        </row>
        <row r="2534">
          <cell r="D2534" t="str">
            <v>81621.0</v>
          </cell>
          <cell r="E2534" t="str">
            <v>TS Helpers</v>
          </cell>
        </row>
        <row r="2535">
          <cell r="D2535" t="str">
            <v>62220.0</v>
          </cell>
          <cell r="E2535" t="str">
            <v>TS-Disposal Tns O/S</v>
          </cell>
        </row>
        <row r="2536">
          <cell r="D2536" t="str">
            <v>62221.0</v>
          </cell>
          <cell r="E2536" t="str">
            <v>TS-Disposal Tns I/C</v>
          </cell>
        </row>
        <row r="2537">
          <cell r="D2537" t="str">
            <v>62350.0</v>
          </cell>
          <cell r="E2537" t="str">
            <v>TS-OCC Tns Sold O/S</v>
          </cell>
        </row>
        <row r="2538">
          <cell r="D2538" t="str">
            <v>62351.0</v>
          </cell>
          <cell r="E2538" t="str">
            <v>TS-OCC Tns Sold I/C</v>
          </cell>
        </row>
        <row r="2539">
          <cell r="D2539" t="str">
            <v>62352.0</v>
          </cell>
          <cell r="E2539" t="str">
            <v>TS-ONP Tns Sold O/S</v>
          </cell>
        </row>
        <row r="2540">
          <cell r="D2540" t="str">
            <v>62353.0</v>
          </cell>
          <cell r="E2540" t="str">
            <v>TS-ONP Tns Sold I/C</v>
          </cell>
        </row>
        <row r="2541">
          <cell r="D2541" t="str">
            <v>62378.0</v>
          </cell>
          <cell r="E2541" t="str">
            <v>TS-RecylOth Tns Sold O/S</v>
          </cell>
        </row>
        <row r="2542">
          <cell r="D2542" t="str">
            <v>62379.0</v>
          </cell>
          <cell r="E2542" t="str">
            <v>TS-RecylOth Tns Sold I/C</v>
          </cell>
        </row>
        <row r="2543">
          <cell r="D2543" t="str">
            <v>62390.0</v>
          </cell>
          <cell r="E2543" t="str">
            <v>TS-Rec Tons Sold Legacy O/S</v>
          </cell>
        </row>
        <row r="2544">
          <cell r="D2544" t="str">
            <v>62392.0</v>
          </cell>
          <cell r="E2544" t="str">
            <v>InActive-Tons RecySoldLeg</v>
          </cell>
        </row>
        <row r="2545">
          <cell r="D2545" t="str">
            <v>62200.0</v>
          </cell>
          <cell r="E2545" t="str">
            <v>TS-Waste Tns Recd O/S</v>
          </cell>
        </row>
        <row r="2546">
          <cell r="D2546" t="str">
            <v>62201.0</v>
          </cell>
          <cell r="E2546" t="str">
            <v>TS-Waste Tns Recd I/C</v>
          </cell>
        </row>
        <row r="2547">
          <cell r="D2547" t="str">
            <v>62300.0</v>
          </cell>
          <cell r="E2547" t="str">
            <v>TS-OCC Tns Recd O/S</v>
          </cell>
        </row>
        <row r="2548">
          <cell r="D2548" t="str">
            <v>62301.0</v>
          </cell>
          <cell r="E2548" t="str">
            <v>TS-OCC Tns Recd I/C</v>
          </cell>
        </row>
        <row r="2549">
          <cell r="D2549" t="str">
            <v>62302.0</v>
          </cell>
          <cell r="E2549" t="str">
            <v>TS-ONP Tns Recd O/S</v>
          </cell>
        </row>
        <row r="2550">
          <cell r="D2550" t="str">
            <v>62303.0</v>
          </cell>
          <cell r="E2550" t="str">
            <v>TS-ONP Tns Recd I/C</v>
          </cell>
        </row>
        <row r="2551">
          <cell r="D2551" t="str">
            <v>62338.0</v>
          </cell>
          <cell r="E2551" t="str">
            <v>TS-RecylOth Tns Recd O/S</v>
          </cell>
        </row>
        <row r="2552">
          <cell r="D2552" t="str">
            <v>62339.0</v>
          </cell>
          <cell r="E2552" t="str">
            <v>TS-RecylOth Tns Recd I/C</v>
          </cell>
        </row>
        <row r="2553">
          <cell r="D2553" t="str">
            <v>62500.0</v>
          </cell>
          <cell r="E2553" t="str">
            <v>TS-Rate Increase</v>
          </cell>
        </row>
        <row r="2554">
          <cell r="D2554" t="str">
            <v>62501.0</v>
          </cell>
          <cell r="E2554" t="str">
            <v>TS-Fuel Rate Increase</v>
          </cell>
        </row>
        <row r="2555">
          <cell r="D2555" t="str">
            <v>62502.0</v>
          </cell>
          <cell r="E2555" t="str">
            <v>TS-Env Rate Increase</v>
          </cell>
        </row>
        <row r="2556">
          <cell r="D2556" t="str">
            <v>62020.0</v>
          </cell>
          <cell r="E2556" t="str">
            <v>InActive .</v>
          </cell>
        </row>
        <row r="2557">
          <cell r="D2557" t="str">
            <v>62025.0</v>
          </cell>
          <cell r="E2557" t="str">
            <v>InActive ,</v>
          </cell>
        </row>
        <row r="2558">
          <cell r="D2558" t="str">
            <v>62391.0</v>
          </cell>
          <cell r="E2558" t="str">
            <v>InActive2</v>
          </cell>
        </row>
        <row r="2559">
          <cell r="D2559" t="str">
            <v>62197.0</v>
          </cell>
          <cell r="E2559" t="str">
            <v>TS-Tractor Ave Age</v>
          </cell>
        </row>
        <row r="2560">
          <cell r="D2560" t="str">
            <v>62198.0</v>
          </cell>
          <cell r="E2560" t="str">
            <v>TS-Loader Ave Age</v>
          </cell>
        </row>
        <row r="2561">
          <cell r="D2561" t="str">
            <v>62980.0</v>
          </cell>
          <cell r="E2561" t="str">
            <v>TS-PI Rest</v>
          </cell>
        </row>
        <row r="2562">
          <cell r="D2562" t="str">
            <v>62981.0</v>
          </cell>
          <cell r="E2562" t="str">
            <v>TS-PI Open</v>
          </cell>
        </row>
        <row r="2563">
          <cell r="D2563" t="str">
            <v>62989.0</v>
          </cell>
          <cell r="E2563" t="str">
            <v>TS-Internal PI</v>
          </cell>
        </row>
        <row r="2564">
          <cell r="D2564" t="str">
            <v>62990.0</v>
          </cell>
          <cell r="E2564" t="str">
            <v>TS-Franch/Muni PI</v>
          </cell>
        </row>
        <row r="2565">
          <cell r="D2565" t="str">
            <v>62995.10</v>
          </cell>
          <cell r="E2565" t="str">
            <v>TS-Restrict</v>
          </cell>
        </row>
        <row r="2566">
          <cell r="D2566" t="str">
            <v>62995.40</v>
          </cell>
          <cell r="E2566" t="str">
            <v>TS-w/o Restrict</v>
          </cell>
        </row>
        <row r="2567">
          <cell r="D2567" t="str">
            <v>62995.90</v>
          </cell>
          <cell r="E2567" t="str">
            <v>TS-Franch/Muni</v>
          </cell>
        </row>
        <row r="2568">
          <cell r="D2568" t="str">
            <v>62995.200</v>
          </cell>
          <cell r="E2568" t="str">
            <v>TS-Internal PI.</v>
          </cell>
        </row>
        <row r="2569">
          <cell r="D2569" t="str">
            <v>62996.10</v>
          </cell>
          <cell r="E2569" t="str">
            <v>TS-Rev Restrict</v>
          </cell>
        </row>
        <row r="2570">
          <cell r="D2570" t="str">
            <v>62996.40</v>
          </cell>
          <cell r="E2570" t="str">
            <v>TS-Rev w/o Restrict</v>
          </cell>
        </row>
        <row r="2571">
          <cell r="D2571" t="str">
            <v>62996.90</v>
          </cell>
          <cell r="E2571" t="str">
            <v>TS-Rev Franch/Muni</v>
          </cell>
        </row>
        <row r="2572">
          <cell r="D2572" t="str">
            <v>62000.0</v>
          </cell>
          <cell r="E2572" t="str">
            <v>TS-Workdays</v>
          </cell>
        </row>
        <row r="2573">
          <cell r="D2573" t="str">
            <v>62006.0</v>
          </cell>
          <cell r="E2573" t="str">
            <v>TS-# Transfer Stations</v>
          </cell>
        </row>
        <row r="2574">
          <cell r="D2574" t="str">
            <v>62007.0</v>
          </cell>
          <cell r="E2574" t="str">
            <v>TS-# MRFs</v>
          </cell>
        </row>
        <row r="2575">
          <cell r="D2575" t="str">
            <v>62015.0</v>
          </cell>
          <cell r="E2575" t="str">
            <v>TS-Customers</v>
          </cell>
        </row>
        <row r="2576">
          <cell r="D2576" t="str">
            <v>62100.0</v>
          </cell>
          <cell r="E2576" t="str">
            <v>TS-Trucks/Roll-Off</v>
          </cell>
        </row>
        <row r="2577">
          <cell r="D2577" t="str">
            <v>62125.0</v>
          </cell>
          <cell r="E2577" t="str">
            <v>TS-Tractors</v>
          </cell>
        </row>
        <row r="2578">
          <cell r="D2578" t="str">
            <v>62126.0</v>
          </cell>
          <cell r="E2578" t="str">
            <v>TS-Trailers</v>
          </cell>
        </row>
        <row r="2579">
          <cell r="D2579" t="str">
            <v>62132.0</v>
          </cell>
          <cell r="E2579" t="str">
            <v>TS-Dozers</v>
          </cell>
        </row>
        <row r="2580">
          <cell r="D2580" t="str">
            <v>62133.0</v>
          </cell>
          <cell r="E2580" t="str">
            <v>TS-Backhoes</v>
          </cell>
        </row>
        <row r="2581">
          <cell r="D2581" t="str">
            <v>62134.0</v>
          </cell>
          <cell r="E2581" t="str">
            <v>TS-Excavators</v>
          </cell>
        </row>
        <row r="2582">
          <cell r="D2582" t="str">
            <v>62135.0</v>
          </cell>
          <cell r="E2582" t="str">
            <v>TS-Skid Steer Loaders</v>
          </cell>
        </row>
        <row r="2583">
          <cell r="D2583" t="str">
            <v>62136.0</v>
          </cell>
          <cell r="E2583" t="str">
            <v>TS-Wheel Loaders</v>
          </cell>
        </row>
        <row r="2584">
          <cell r="D2584" t="str">
            <v>62137.0</v>
          </cell>
          <cell r="E2584" t="str">
            <v>TS-Track Loaders</v>
          </cell>
        </row>
        <row r="2585">
          <cell r="D2585" t="str">
            <v>62240.0</v>
          </cell>
          <cell r="E2585" t="str">
            <v>TS-Trans Load Tons O/S</v>
          </cell>
        </row>
        <row r="2586">
          <cell r="D2586" t="str">
            <v>62210.0</v>
          </cell>
          <cell r="E2586" t="str">
            <v>TS-Tran/Load Tns Rec'd O/S</v>
          </cell>
        </row>
        <row r="2587">
          <cell r="D2587" t="str">
            <v>306200.0</v>
          </cell>
          <cell r="E2587" t="str">
            <v>TS Tip Fees  O/S</v>
          </cell>
        </row>
        <row r="2588">
          <cell r="D2588" t="str">
            <v>306210.0</v>
          </cell>
          <cell r="E2588" t="str">
            <v>TS Trans-Load Fee O/S</v>
          </cell>
        </row>
        <row r="2589">
          <cell r="D2589" t="str">
            <v>306220.0</v>
          </cell>
          <cell r="E2589" t="str">
            <v>TS Tip Fee Recy O/S-Inactive</v>
          </cell>
        </row>
        <row r="2590">
          <cell r="D2590" t="str">
            <v>306260.0</v>
          </cell>
          <cell r="E2590" t="str">
            <v>TS SOM-OCC O/S</v>
          </cell>
        </row>
        <row r="2591">
          <cell r="D2591" t="str">
            <v>306261.0</v>
          </cell>
          <cell r="E2591" t="str">
            <v>TS SOM-ONP O/S</v>
          </cell>
        </row>
        <row r="2592">
          <cell r="D2592" t="str">
            <v>306268.0</v>
          </cell>
          <cell r="E2592" t="str">
            <v>TS SOM-Othr O/S</v>
          </cell>
        </row>
        <row r="2593">
          <cell r="D2593" t="str">
            <v>306268.20</v>
          </cell>
          <cell r="E2593" t="str">
            <v>TS SOM-Paper O/S</v>
          </cell>
        </row>
        <row r="2594">
          <cell r="D2594" t="str">
            <v>306268.21</v>
          </cell>
          <cell r="E2594" t="str">
            <v>TS SOM-Plastic O/S</v>
          </cell>
        </row>
        <row r="2595">
          <cell r="D2595" t="str">
            <v>306268.22</v>
          </cell>
          <cell r="E2595" t="str">
            <v>TS SOM-Aluminum O/S</v>
          </cell>
        </row>
        <row r="2596">
          <cell r="D2596" t="str">
            <v>306268.23</v>
          </cell>
          <cell r="E2596" t="str">
            <v>TS SOM-Tin O/S</v>
          </cell>
        </row>
        <row r="2597">
          <cell r="D2597" t="str">
            <v>306268.24</v>
          </cell>
          <cell r="E2597" t="str">
            <v>TS SOM-Metal O/S</v>
          </cell>
        </row>
        <row r="2598">
          <cell r="D2598" t="str">
            <v>306268.25</v>
          </cell>
          <cell r="E2598" t="str">
            <v>TS SOM-Glass O/S</v>
          </cell>
        </row>
        <row r="2599">
          <cell r="D2599" t="str">
            <v>306268.26</v>
          </cell>
          <cell r="E2599" t="str">
            <v>TS SOM-Organics O/S</v>
          </cell>
        </row>
        <row r="2600">
          <cell r="D2600" t="str">
            <v>306268.27</v>
          </cell>
          <cell r="E2600" t="str">
            <v>TS SOM-Other O/S</v>
          </cell>
        </row>
        <row r="2601">
          <cell r="D2601" t="str">
            <v>306269.0</v>
          </cell>
          <cell r="E2601" t="str">
            <v>TS SOM-Legacy O/S</v>
          </cell>
        </row>
        <row r="2602">
          <cell r="D2602" t="str">
            <v>306290.0</v>
          </cell>
          <cell r="E2602" t="str">
            <v>TS FF Pass Through O/S</v>
          </cell>
        </row>
        <row r="2603">
          <cell r="D2603" t="str">
            <v>306295.0</v>
          </cell>
          <cell r="E2603" t="str">
            <v>TS Env Fee O/S</v>
          </cell>
        </row>
        <row r="2604">
          <cell r="D2604" t="str">
            <v>306296.0</v>
          </cell>
          <cell r="E2604" t="str">
            <v>TS Fuel Fee O/S</v>
          </cell>
        </row>
        <row r="2605">
          <cell r="D2605" t="str">
            <v>306297.0</v>
          </cell>
          <cell r="E2605" t="str">
            <v>TS Resale-NewAssets O/S</v>
          </cell>
        </row>
        <row r="2606">
          <cell r="D2606" t="str">
            <v>306298.0</v>
          </cell>
          <cell r="E2606" t="str">
            <v>TS Donated Services</v>
          </cell>
        </row>
        <row r="2607">
          <cell r="D2607" t="str">
            <v>306299.0</v>
          </cell>
          <cell r="E2607" t="str">
            <v>TS Other O/S</v>
          </cell>
        </row>
        <row r="2608">
          <cell r="D2608" t="str">
            <v>316200.0</v>
          </cell>
          <cell r="E2608" t="str">
            <v>TS Tip Fees  I/C</v>
          </cell>
        </row>
        <row r="2609">
          <cell r="D2609" t="str">
            <v>316260.0</v>
          </cell>
          <cell r="E2609" t="str">
            <v>TS SOM-OCC I/C</v>
          </cell>
        </row>
        <row r="2610">
          <cell r="D2610" t="str">
            <v>316261.0</v>
          </cell>
          <cell r="E2610" t="str">
            <v>TS SOM-ONP I/C</v>
          </cell>
        </row>
        <row r="2611">
          <cell r="D2611" t="str">
            <v>316268.0</v>
          </cell>
          <cell r="E2611" t="str">
            <v>TS SOM-Other I/C</v>
          </cell>
        </row>
        <row r="2612">
          <cell r="D2612" t="str">
            <v>316268.20</v>
          </cell>
          <cell r="E2612" t="str">
            <v>TS SOM-Paper I/C</v>
          </cell>
        </row>
        <row r="2613">
          <cell r="D2613" t="str">
            <v>316268.21</v>
          </cell>
          <cell r="E2613" t="str">
            <v>TS SOM-Plastic I/C</v>
          </cell>
        </row>
        <row r="2614">
          <cell r="D2614" t="str">
            <v>316268.22</v>
          </cell>
          <cell r="E2614" t="str">
            <v>TS SOM-Aluminum I/C</v>
          </cell>
        </row>
        <row r="2615">
          <cell r="D2615" t="str">
            <v>316268.23</v>
          </cell>
          <cell r="E2615" t="str">
            <v>TS SOM-Tin I/C</v>
          </cell>
        </row>
        <row r="2616">
          <cell r="D2616" t="str">
            <v>316268.24</v>
          </cell>
          <cell r="E2616" t="str">
            <v>TS SOM-Metal I/C</v>
          </cell>
        </row>
        <row r="2617">
          <cell r="D2617" t="str">
            <v>316268.25</v>
          </cell>
          <cell r="E2617" t="str">
            <v>TS SOM-Glass I/C</v>
          </cell>
        </row>
        <row r="2618">
          <cell r="D2618" t="str">
            <v>316268.26</v>
          </cell>
          <cell r="E2618" t="str">
            <v>TS SOM-Organics I/C</v>
          </cell>
        </row>
        <row r="2619">
          <cell r="D2619" t="str">
            <v>316268.27</v>
          </cell>
          <cell r="E2619" t="str">
            <v>TS SOM-Other  I/C</v>
          </cell>
        </row>
        <row r="2620">
          <cell r="D2620" t="str">
            <v>316269.0</v>
          </cell>
          <cell r="E2620" t="str">
            <v>TS SOM-Legacy I/C</v>
          </cell>
        </row>
        <row r="2621">
          <cell r="D2621" t="str">
            <v>316298.0</v>
          </cell>
          <cell r="E2621" t="str">
            <v>TS Oth Rev Legacy I/C</v>
          </cell>
        </row>
        <row r="2622">
          <cell r="D2622" t="str">
            <v>316299.0</v>
          </cell>
          <cell r="E2622" t="str">
            <v>TS Other I/C</v>
          </cell>
        </row>
        <row r="2623">
          <cell r="D2623" t="str">
            <v>326200.0</v>
          </cell>
          <cell r="E2623" t="str">
            <v>TS Tip Fees I/D.</v>
          </cell>
        </row>
        <row r="2624">
          <cell r="D2624" t="str">
            <v>326220.0</v>
          </cell>
          <cell r="E2624" t="str">
            <v>TS Recycle Tip Fee I/D-Inactive</v>
          </cell>
        </row>
        <row r="2625">
          <cell r="D2625" t="str">
            <v>326260.0</v>
          </cell>
          <cell r="E2625" t="str">
            <v>TS SOM-OCC I/D</v>
          </cell>
        </row>
        <row r="2626">
          <cell r="D2626" t="str">
            <v>326261.0</v>
          </cell>
          <cell r="E2626" t="str">
            <v>TS SOM-ONP I/D</v>
          </cell>
        </row>
        <row r="2627">
          <cell r="D2627" t="str">
            <v>326268.0</v>
          </cell>
          <cell r="E2627" t="str">
            <v>TS SOM-Other I/D</v>
          </cell>
        </row>
        <row r="2628">
          <cell r="D2628" t="str">
            <v>326268.20</v>
          </cell>
          <cell r="E2628" t="str">
            <v>TS SOM-Paper I/D</v>
          </cell>
        </row>
        <row r="2629">
          <cell r="D2629" t="str">
            <v>326268.21</v>
          </cell>
          <cell r="E2629" t="str">
            <v>TS SOM-Plastic I/D</v>
          </cell>
        </row>
        <row r="2630">
          <cell r="D2630" t="str">
            <v>326268.22</v>
          </cell>
          <cell r="E2630" t="str">
            <v>TS SOM-Aluminum I/D</v>
          </cell>
        </row>
        <row r="2631">
          <cell r="D2631" t="str">
            <v>326268.23</v>
          </cell>
          <cell r="E2631" t="str">
            <v>TS SOM-Tin I/D</v>
          </cell>
        </row>
        <row r="2632">
          <cell r="D2632" t="str">
            <v>326268.24</v>
          </cell>
          <cell r="E2632" t="str">
            <v>TS SOM-Metal I/D</v>
          </cell>
        </row>
        <row r="2633">
          <cell r="D2633" t="str">
            <v>326268.25</v>
          </cell>
          <cell r="E2633" t="str">
            <v>TS SOM-Glass I/D</v>
          </cell>
        </row>
        <row r="2634">
          <cell r="D2634" t="str">
            <v>326268.26</v>
          </cell>
          <cell r="E2634" t="str">
            <v>TS SOM-Organics I/D</v>
          </cell>
        </row>
        <row r="2635">
          <cell r="D2635" t="str">
            <v>326268.27</v>
          </cell>
          <cell r="E2635" t="str">
            <v>TS SOM-Other  I/D</v>
          </cell>
        </row>
        <row r="2636">
          <cell r="D2636" t="str">
            <v>326299.0</v>
          </cell>
          <cell r="E2636" t="str">
            <v>TS Other Rev I/D</v>
          </cell>
        </row>
        <row r="2637">
          <cell r="D2637" t="str">
            <v>306270.0</v>
          </cell>
          <cell r="E2637" t="str">
            <v>TS Tip Fee-OCC O/S</v>
          </cell>
        </row>
        <row r="2638">
          <cell r="D2638" t="str">
            <v>306271.0</v>
          </cell>
          <cell r="E2638" t="str">
            <v>TS Tip Fee-ONP O/S</v>
          </cell>
        </row>
        <row r="2639">
          <cell r="D2639" t="str">
            <v>306278.0</v>
          </cell>
          <cell r="E2639" t="str">
            <v>Tip Fee- Other O/S</v>
          </cell>
        </row>
        <row r="2640">
          <cell r="D2640" t="str">
            <v>306278.20</v>
          </cell>
          <cell r="E2640" t="str">
            <v>TS Tip Fee-Paper  O/S</v>
          </cell>
        </row>
        <row r="2641">
          <cell r="D2641" t="str">
            <v>306278.21</v>
          </cell>
          <cell r="E2641" t="str">
            <v>TS Tip Fee-Plastic  O/S</v>
          </cell>
        </row>
        <row r="2642">
          <cell r="D2642" t="str">
            <v>306278.22</v>
          </cell>
          <cell r="E2642" t="str">
            <v>TS Tip Fee-Aluminum  O/S</v>
          </cell>
        </row>
        <row r="2643">
          <cell r="D2643" t="str">
            <v>306278.23</v>
          </cell>
          <cell r="E2643" t="str">
            <v>TS Tip Fee-Tin  O/S</v>
          </cell>
        </row>
        <row r="2644">
          <cell r="D2644" t="str">
            <v>306278.24</v>
          </cell>
          <cell r="E2644" t="str">
            <v>TS Tip Fee-Metal  O/S</v>
          </cell>
        </row>
        <row r="2645">
          <cell r="D2645" t="str">
            <v>306278.25</v>
          </cell>
          <cell r="E2645" t="str">
            <v>TS Tip Fee-Glass  O/S</v>
          </cell>
        </row>
        <row r="2646">
          <cell r="D2646" t="str">
            <v>306278.26</v>
          </cell>
          <cell r="E2646" t="str">
            <v>TS Tip Fee-Organics  O/S</v>
          </cell>
        </row>
        <row r="2647">
          <cell r="D2647" t="str">
            <v>306278.27</v>
          </cell>
          <cell r="E2647" t="str">
            <v>TS Tip Fee-Other  O/S</v>
          </cell>
        </row>
        <row r="2648">
          <cell r="D2648" t="str">
            <v>316270.0</v>
          </cell>
          <cell r="E2648" t="str">
            <v>TS Tip Fee-OCC I/C</v>
          </cell>
        </row>
        <row r="2649">
          <cell r="D2649" t="str">
            <v>316271.0</v>
          </cell>
          <cell r="E2649" t="str">
            <v>TS Tip Fee-ONP I/C</v>
          </cell>
        </row>
        <row r="2650">
          <cell r="D2650" t="str">
            <v>316278.0</v>
          </cell>
          <cell r="E2650" t="str">
            <v>TS Tip Fee-Other I/C</v>
          </cell>
        </row>
        <row r="2651">
          <cell r="D2651" t="str">
            <v>316278.20</v>
          </cell>
          <cell r="E2651" t="str">
            <v>TS Tip Fee-Paper I/C</v>
          </cell>
        </row>
        <row r="2652">
          <cell r="D2652" t="str">
            <v>316278.21</v>
          </cell>
          <cell r="E2652" t="str">
            <v>TS Tip Fee-Plastic I/C</v>
          </cell>
        </row>
        <row r="2653">
          <cell r="D2653" t="str">
            <v>316278.22</v>
          </cell>
          <cell r="E2653" t="str">
            <v>TS Tip Fee-Aluminum I/C</v>
          </cell>
        </row>
        <row r="2654">
          <cell r="D2654" t="str">
            <v>316278.23</v>
          </cell>
          <cell r="E2654" t="str">
            <v>TS Tip Fee-Tin I/C</v>
          </cell>
        </row>
        <row r="2655">
          <cell r="D2655" t="str">
            <v>316278.24</v>
          </cell>
          <cell r="E2655" t="str">
            <v>TS Tip Fee-Metal I/C</v>
          </cell>
        </row>
        <row r="2656">
          <cell r="D2656" t="str">
            <v>316278.25</v>
          </cell>
          <cell r="E2656" t="str">
            <v>TS Tip Fee-Glass I/C</v>
          </cell>
        </row>
        <row r="2657">
          <cell r="D2657" t="str">
            <v>316278.26</v>
          </cell>
          <cell r="E2657" t="str">
            <v>TS Tip Fee-Organics I/C</v>
          </cell>
        </row>
        <row r="2658">
          <cell r="D2658" t="str">
            <v>316278.27</v>
          </cell>
          <cell r="E2658" t="str">
            <v>TS Tip Fee- Other I/C</v>
          </cell>
        </row>
        <row r="2659">
          <cell r="D2659" t="str">
            <v>406290.0</v>
          </cell>
          <cell r="E2659" t="str">
            <v>TS FF Non-Pass Through O/S</v>
          </cell>
        </row>
        <row r="2660">
          <cell r="D2660" t="str">
            <v>406218.0</v>
          </cell>
          <cell r="E2660" t="str">
            <v>INACTIVE ACCT-TS Hst Fee I/C</v>
          </cell>
        </row>
        <row r="2661">
          <cell r="D2661" t="str">
            <v>406219.0</v>
          </cell>
          <cell r="E2661" t="str">
            <v>TS Host Fees O/S</v>
          </cell>
        </row>
        <row r="2662">
          <cell r="D2662" t="str">
            <v>406297.0</v>
          </cell>
          <cell r="E2662" t="str">
            <v>TS COGS Resale-NwAssts O/S</v>
          </cell>
        </row>
        <row r="2663">
          <cell r="D2663" t="str">
            <v>406299.0</v>
          </cell>
          <cell r="E2663" t="str">
            <v>TS COGS Other O/S</v>
          </cell>
        </row>
        <row r="2664">
          <cell r="D2664" t="str">
            <v>416299.0</v>
          </cell>
          <cell r="E2664" t="str">
            <v>TS COGS Other Inter/C</v>
          </cell>
        </row>
        <row r="2665">
          <cell r="D2665" t="str">
            <v>426299.0</v>
          </cell>
          <cell r="E2665" t="str">
            <v>TS COGS Other Intra/D</v>
          </cell>
        </row>
        <row r="2666">
          <cell r="D2666" t="str">
            <v>406200.0</v>
          </cell>
          <cell r="E2666" t="str">
            <v>TS Disposal O/S</v>
          </cell>
        </row>
        <row r="2667">
          <cell r="D2667" t="str">
            <v>416200.0</v>
          </cell>
          <cell r="E2667" t="str">
            <v>TS Disposal I/C</v>
          </cell>
        </row>
        <row r="2668">
          <cell r="D2668" t="str">
            <v>426200.0</v>
          </cell>
          <cell r="E2668" t="str">
            <v>TS Disposal Intra/D</v>
          </cell>
        </row>
        <row r="2669">
          <cell r="D2669" t="str">
            <v>406260.0</v>
          </cell>
          <cell r="E2669" t="str">
            <v>TS COGS Rec OCC O/S</v>
          </cell>
        </row>
        <row r="2670">
          <cell r="D2670" t="str">
            <v>416260.0</v>
          </cell>
          <cell r="E2670" t="str">
            <v>TS COGS Rec OCC I/C</v>
          </cell>
        </row>
        <row r="2671">
          <cell r="D2671" t="str">
            <v>426260.0</v>
          </cell>
          <cell r="E2671" t="str">
            <v>TS COGS Recylng OCC Intra/D</v>
          </cell>
        </row>
        <row r="2672">
          <cell r="D2672" t="str">
            <v>406261.0</v>
          </cell>
          <cell r="E2672" t="str">
            <v>TS COGS Rec ONP O/S</v>
          </cell>
        </row>
        <row r="2673">
          <cell r="D2673" t="str">
            <v>416261.0</v>
          </cell>
          <cell r="E2673" t="str">
            <v>TS COGS Rec ONP I/C</v>
          </cell>
        </row>
        <row r="2674">
          <cell r="D2674" t="str">
            <v>426261.0</v>
          </cell>
          <cell r="E2674" t="str">
            <v>TS COGS Recylng ONP Intra/D</v>
          </cell>
        </row>
        <row r="2675">
          <cell r="D2675" t="str">
            <v>406268.0</v>
          </cell>
          <cell r="E2675" t="str">
            <v>TS COGS Rec Other O/S</v>
          </cell>
        </row>
        <row r="2676">
          <cell r="D2676" t="str">
            <v>406268.20</v>
          </cell>
          <cell r="E2676" t="str">
            <v>TS COGS Rec Paper O/S</v>
          </cell>
        </row>
        <row r="2677">
          <cell r="D2677" t="str">
            <v>406268.21</v>
          </cell>
          <cell r="E2677" t="str">
            <v>TS COGS Rec Plastic O/S</v>
          </cell>
        </row>
        <row r="2678">
          <cell r="D2678" t="str">
            <v>406268.22</v>
          </cell>
          <cell r="E2678" t="str">
            <v>TS COGS Rec Aluminum O/S</v>
          </cell>
        </row>
        <row r="2679">
          <cell r="D2679" t="str">
            <v>406268.23</v>
          </cell>
          <cell r="E2679" t="str">
            <v>TS COGS Rec Tin O/S</v>
          </cell>
        </row>
        <row r="2680">
          <cell r="D2680" t="str">
            <v>406268.24</v>
          </cell>
          <cell r="E2680" t="str">
            <v>TS COGS Rec Metal O/S</v>
          </cell>
        </row>
        <row r="2681">
          <cell r="D2681" t="str">
            <v>406268.25</v>
          </cell>
          <cell r="E2681" t="str">
            <v>TS COGS Rec Glass O/S</v>
          </cell>
        </row>
        <row r="2682">
          <cell r="D2682" t="str">
            <v>406268.26</v>
          </cell>
          <cell r="E2682" t="str">
            <v>TS COGS Rec Organics O/S</v>
          </cell>
        </row>
        <row r="2683">
          <cell r="D2683" t="str">
            <v>406268.27</v>
          </cell>
          <cell r="E2683" t="str">
            <v>TS COGS Rec Other  O/S</v>
          </cell>
        </row>
        <row r="2684">
          <cell r="D2684" t="str">
            <v>406269.0</v>
          </cell>
          <cell r="E2684" t="str">
            <v>TS COGS Rec-Legacy O/S</v>
          </cell>
        </row>
        <row r="2685">
          <cell r="D2685" t="str">
            <v>416268.0</v>
          </cell>
          <cell r="E2685" t="str">
            <v>TS COGS Rec Other I/C</v>
          </cell>
        </row>
        <row r="2686">
          <cell r="D2686" t="str">
            <v>416268.20</v>
          </cell>
          <cell r="E2686" t="str">
            <v>TS COGS Rec Paper I/C</v>
          </cell>
        </row>
        <row r="2687">
          <cell r="D2687" t="str">
            <v>416268.21</v>
          </cell>
          <cell r="E2687" t="str">
            <v>TS COGS Rec Plastic I/C</v>
          </cell>
        </row>
        <row r="2688">
          <cell r="D2688" t="str">
            <v>416268.22</v>
          </cell>
          <cell r="E2688" t="str">
            <v>TS COGS Rec Aluminum I/C</v>
          </cell>
        </row>
        <row r="2689">
          <cell r="D2689" t="str">
            <v>416268.23</v>
          </cell>
          <cell r="E2689" t="str">
            <v>TS COGS Rec Tin I/C</v>
          </cell>
        </row>
        <row r="2690">
          <cell r="D2690" t="str">
            <v>416268.24</v>
          </cell>
          <cell r="E2690" t="str">
            <v>TS COGS Rec Metal I/C</v>
          </cell>
        </row>
        <row r="2691">
          <cell r="D2691" t="str">
            <v>416268.25</v>
          </cell>
          <cell r="E2691" t="str">
            <v>TS COGS Rec Glass I/C</v>
          </cell>
        </row>
        <row r="2692">
          <cell r="D2692" t="str">
            <v>416268.26</v>
          </cell>
          <cell r="E2692" t="str">
            <v>TS COGS Rec Organics I/C</v>
          </cell>
        </row>
        <row r="2693">
          <cell r="D2693" t="str">
            <v>416268.27</v>
          </cell>
          <cell r="E2693" t="str">
            <v>TS COGS Rec Other  I/C</v>
          </cell>
        </row>
        <row r="2694">
          <cell r="D2694" t="str">
            <v>416269.0</v>
          </cell>
          <cell r="E2694" t="str">
            <v>TS COGS Rec-Legacy I/C</v>
          </cell>
        </row>
        <row r="2695">
          <cell r="D2695" t="str">
            <v>426268.0</v>
          </cell>
          <cell r="E2695" t="str">
            <v>TS COGS Recylng-Other Intra/D</v>
          </cell>
        </row>
        <row r="2696">
          <cell r="D2696" t="str">
            <v>426268.20</v>
          </cell>
          <cell r="E2696" t="str">
            <v>TS COGS Rec Intra/D OtherPaper</v>
          </cell>
        </row>
        <row r="2697">
          <cell r="D2697" t="str">
            <v>426268.21</v>
          </cell>
          <cell r="E2697" t="str">
            <v>TS COGS Rec Intra/D Plastic</v>
          </cell>
        </row>
        <row r="2698">
          <cell r="D2698" t="str">
            <v>426268.22</v>
          </cell>
          <cell r="E2698" t="str">
            <v>TS COGS Rec Intra/D Aluminum</v>
          </cell>
        </row>
        <row r="2699">
          <cell r="D2699" t="str">
            <v>426268.23</v>
          </cell>
          <cell r="E2699" t="str">
            <v>TS COGS Rec Intra/D Tin</v>
          </cell>
        </row>
        <row r="2700">
          <cell r="D2700" t="str">
            <v>426268.24</v>
          </cell>
          <cell r="E2700" t="str">
            <v>TS COGS Rec Intra/D OtherMetal</v>
          </cell>
        </row>
        <row r="2701">
          <cell r="D2701" t="str">
            <v>426268.25</v>
          </cell>
          <cell r="E2701" t="str">
            <v>TS COGS Rec Intra/D Glass</v>
          </cell>
        </row>
        <row r="2702">
          <cell r="D2702" t="str">
            <v>426268.26</v>
          </cell>
          <cell r="E2702" t="str">
            <v>TS COGS Rec Intra/D Organics</v>
          </cell>
        </row>
        <row r="2703">
          <cell r="D2703" t="str">
            <v>426268.27</v>
          </cell>
          <cell r="E2703" t="str">
            <v>TS COGS Rec Intra/D Other</v>
          </cell>
        </row>
        <row r="2704">
          <cell r="D2704" t="str">
            <v>406292.0</v>
          </cell>
          <cell r="E2704" t="str">
            <v>TS Subcontract O/S</v>
          </cell>
        </row>
        <row r="2705">
          <cell r="D2705" t="str">
            <v>416292.0</v>
          </cell>
          <cell r="E2705" t="str">
            <v>TS Subcontract Inter/C</v>
          </cell>
        </row>
        <row r="2706">
          <cell r="D2706" t="str">
            <v>426292.0</v>
          </cell>
          <cell r="E2706" t="str">
            <v>TS Subcontract Haul Intra/D</v>
          </cell>
        </row>
        <row r="2707">
          <cell r="D2707" t="str">
            <v>406294.0</v>
          </cell>
          <cell r="E2707" t="str">
            <v>TS Inactive</v>
          </cell>
        </row>
        <row r="2708">
          <cell r="D2708" t="str">
            <v>406295.0</v>
          </cell>
          <cell r="E2708" t="str">
            <v>TS 3rd Party Hauling O/S</v>
          </cell>
        </row>
        <row r="2709">
          <cell r="D2709" t="str">
            <v>416295.0</v>
          </cell>
          <cell r="E2709" t="str">
            <v>TS 3rd Party Hauling I/C</v>
          </cell>
        </row>
        <row r="2710">
          <cell r="D2710" t="str">
            <v>326270.0</v>
          </cell>
          <cell r="E2710" t="str">
            <v>TS Tip Fee-OCC I/D</v>
          </cell>
        </row>
        <row r="2711">
          <cell r="D2711" t="str">
            <v>326271.0</v>
          </cell>
          <cell r="E2711" t="str">
            <v>TS Tip Fee-ONP I/D</v>
          </cell>
        </row>
        <row r="2712">
          <cell r="D2712" t="str">
            <v>326278.20</v>
          </cell>
          <cell r="E2712" t="str">
            <v>TS Tip Fee-Paper I/D</v>
          </cell>
        </row>
        <row r="2713">
          <cell r="D2713" t="str">
            <v>326278.21</v>
          </cell>
          <cell r="E2713" t="str">
            <v>TS Tip Fee-Plastic I/D</v>
          </cell>
        </row>
        <row r="2714">
          <cell r="D2714" t="str">
            <v>326278.22</v>
          </cell>
          <cell r="E2714" t="str">
            <v>TS Tip Fee-Aluminum I/D</v>
          </cell>
        </row>
        <row r="2715">
          <cell r="D2715" t="str">
            <v>326278.23</v>
          </cell>
          <cell r="E2715" t="str">
            <v>TS Tip Fee-Tin I/D</v>
          </cell>
        </row>
        <row r="2716">
          <cell r="D2716" t="str">
            <v>326278.24</v>
          </cell>
          <cell r="E2716" t="str">
            <v>TS Tip Fee-Metal I/D</v>
          </cell>
        </row>
        <row r="2717">
          <cell r="D2717" t="str">
            <v>326278.25</v>
          </cell>
          <cell r="E2717" t="str">
            <v>TS Tip Fee-Glass I/D</v>
          </cell>
        </row>
        <row r="2718">
          <cell r="D2718" t="str">
            <v>326278.26</v>
          </cell>
          <cell r="E2718" t="str">
            <v>TS Tip Fee-Organics I/D</v>
          </cell>
        </row>
        <row r="2719">
          <cell r="D2719" t="str">
            <v>326278.27</v>
          </cell>
          <cell r="E2719" t="str">
            <v>TS Tip Fee-Other I/D</v>
          </cell>
        </row>
        <row r="2720">
          <cell r="D2720" t="str">
            <v>306219.0</v>
          </cell>
          <cell r="E2720" t="str">
            <v>TS Host Fee Rev O/S</v>
          </cell>
        </row>
        <row r="2721">
          <cell r="D2721" t="str">
            <v>316219.0</v>
          </cell>
          <cell r="E2721" t="str">
            <v>TS Host Fee Rev I/C</v>
          </cell>
        </row>
        <row r="2722">
          <cell r="D2722" t="str">
            <v>326219.0</v>
          </cell>
          <cell r="E2722" t="str">
            <v>TS Host Fee Rev I/D</v>
          </cell>
        </row>
        <row r="2723">
          <cell r="D2723" t="str">
            <v>87000.0</v>
          </cell>
          <cell r="E2723" t="str">
            <v>Truck/Equip Shop Mgr</v>
          </cell>
        </row>
        <row r="2724">
          <cell r="D2724" t="str">
            <v>87001.0</v>
          </cell>
          <cell r="E2724" t="str">
            <v>Truck/Equip Shop Supv</v>
          </cell>
        </row>
        <row r="2725">
          <cell r="D2725" t="str">
            <v>87002.0</v>
          </cell>
          <cell r="E2725" t="str">
            <v>Truck/Equip Shop Mech</v>
          </cell>
        </row>
        <row r="2726">
          <cell r="D2726" t="str">
            <v>87003.0</v>
          </cell>
          <cell r="E2726" t="str">
            <v>Truck/Equip Shop Welder</v>
          </cell>
        </row>
        <row r="2727">
          <cell r="D2727" t="str">
            <v>87004.0</v>
          </cell>
          <cell r="E2727" t="str">
            <v>Truck/Equip Shop Laborer</v>
          </cell>
        </row>
        <row r="2728">
          <cell r="D2728" t="str">
            <v>520010.0</v>
          </cell>
          <cell r="E2728" t="str">
            <v>TShop Mgr/Supv-Default</v>
          </cell>
        </row>
        <row r="2729">
          <cell r="D2729" t="str">
            <v>520010.10</v>
          </cell>
          <cell r="E2729" t="str">
            <v>TShop Mgr/Supv-Reg</v>
          </cell>
        </row>
        <row r="2730">
          <cell r="D2730" t="str">
            <v>520010.11</v>
          </cell>
          <cell r="E2730" t="str">
            <v>TShop Mgr/Supv-OT</v>
          </cell>
        </row>
        <row r="2731">
          <cell r="D2731" t="str">
            <v>520020.0</v>
          </cell>
          <cell r="E2731" t="str">
            <v>TShop Mech/Welder-Default</v>
          </cell>
        </row>
        <row r="2732">
          <cell r="D2732" t="str">
            <v>520020.10</v>
          </cell>
          <cell r="E2732" t="str">
            <v>TShop Mech/Welder-Reg</v>
          </cell>
        </row>
        <row r="2733">
          <cell r="D2733" t="str">
            <v>520020.11</v>
          </cell>
          <cell r="E2733" t="str">
            <v>TShop Mech/Welder-OT</v>
          </cell>
        </row>
        <row r="2734">
          <cell r="D2734" t="str">
            <v>520030.0</v>
          </cell>
          <cell r="E2734" t="str">
            <v>TShop Support-Default</v>
          </cell>
        </row>
        <row r="2735">
          <cell r="D2735" t="str">
            <v>520030.10</v>
          </cell>
          <cell r="E2735" t="str">
            <v>TShop Support-Reg</v>
          </cell>
        </row>
        <row r="2736">
          <cell r="D2736" t="str">
            <v>520030.11</v>
          </cell>
          <cell r="E2736" t="str">
            <v>TShop Support-OT</v>
          </cell>
        </row>
        <row r="2737">
          <cell r="D2737" t="str">
            <v>520055.0</v>
          </cell>
          <cell r="E2737" t="str">
            <v>TShop Temp Labor</v>
          </cell>
        </row>
        <row r="2738">
          <cell r="D2738" t="str">
            <v>520060.0</v>
          </cell>
          <cell r="E2738" t="str">
            <v>TShop Bonus Non-Corp</v>
          </cell>
        </row>
        <row r="2739">
          <cell r="D2739" t="str">
            <v>520061.0</v>
          </cell>
          <cell r="E2739" t="str">
            <v>TShop Bonus Pay Corp</v>
          </cell>
        </row>
        <row r="2740">
          <cell r="D2740" t="str">
            <v>520170.0</v>
          </cell>
          <cell r="E2740" t="str">
            <v>TShop Payroll Tax</v>
          </cell>
        </row>
        <row r="2741">
          <cell r="D2741" t="str">
            <v>520172.0</v>
          </cell>
          <cell r="E2741" t="str">
            <v>TShop Personal Time</v>
          </cell>
        </row>
        <row r="2742">
          <cell r="D2742" t="str">
            <v>520173.0</v>
          </cell>
          <cell r="E2742" t="str">
            <v>TShop Holiday Pay</v>
          </cell>
        </row>
        <row r="2743">
          <cell r="D2743" t="str">
            <v>520174.0</v>
          </cell>
          <cell r="E2743" t="str">
            <v>TShop Vacation/Sick</v>
          </cell>
        </row>
        <row r="2744">
          <cell r="D2744" t="str">
            <v>520175.0</v>
          </cell>
          <cell r="E2744" t="str">
            <v>TShop Benefits Non-Corp</v>
          </cell>
        </row>
        <row r="2745">
          <cell r="D2745" t="str">
            <v>520176.0</v>
          </cell>
          <cell r="E2745" t="str">
            <v>TShop Benefits Corp</v>
          </cell>
        </row>
        <row r="2746">
          <cell r="D2746" t="str">
            <v>520186.0</v>
          </cell>
          <cell r="E2746" t="str">
            <v>TShop Union Dues</v>
          </cell>
        </row>
        <row r="2747">
          <cell r="D2747" t="str">
            <v>520188.0</v>
          </cell>
          <cell r="E2747" t="str">
            <v>TShop Uniforms &amp; Safety</v>
          </cell>
        </row>
        <row r="2748">
          <cell r="D2748" t="str">
            <v>520998.0</v>
          </cell>
          <cell r="E2748" t="str">
            <v>TShop Labor Alloc-In</v>
          </cell>
        </row>
        <row r="2749">
          <cell r="D2749" t="str">
            <v>520999.0</v>
          </cell>
          <cell r="E2749" t="str">
            <v>TShop Labor Alloc-Out</v>
          </cell>
        </row>
        <row r="2750">
          <cell r="D2750" t="str">
            <v>540012.0</v>
          </cell>
          <cell r="E2750" t="str">
            <v>Parts X-Factor</v>
          </cell>
        </row>
        <row r="2751">
          <cell r="D2751" t="str">
            <v>540032.0</v>
          </cell>
          <cell r="E2751" t="str">
            <v>Tires X-Factor</v>
          </cell>
        </row>
        <row r="2752">
          <cell r="D2752" t="str">
            <v>520010.20</v>
          </cell>
          <cell r="E2752" t="str">
            <v>TShop Mgr/Supv-Auto Allow</v>
          </cell>
        </row>
        <row r="2753">
          <cell r="D2753" t="str">
            <v>520020.20</v>
          </cell>
          <cell r="E2753" t="str">
            <v>Tshop Mech/Welder-Auto Allow</v>
          </cell>
        </row>
        <row r="2754">
          <cell r="D2754" t="str">
            <v>520030.20</v>
          </cell>
          <cell r="E2754" t="str">
            <v>TShop Support-Auto Allow</v>
          </cell>
        </row>
        <row r="2755">
          <cell r="D2755" t="str">
            <v>520010.5</v>
          </cell>
          <cell r="E2755" t="str">
            <v>TShop Mgr/Supv-Incentive Pay</v>
          </cell>
        </row>
        <row r="2756">
          <cell r="D2756" t="str">
            <v>520020.5</v>
          </cell>
          <cell r="E2756" t="str">
            <v>TShop Mech/Welder-Incentive Pay</v>
          </cell>
        </row>
        <row r="2757">
          <cell r="D2757" t="str">
            <v>520030.5</v>
          </cell>
          <cell r="E2757" t="str">
            <v>TShop Support-Incentive Pay</v>
          </cell>
        </row>
        <row r="2758">
          <cell r="D2758" t="str">
            <v>520172.1</v>
          </cell>
          <cell r="E2758" t="str">
            <v>TShop Personal Time - PR</v>
          </cell>
        </row>
        <row r="2759">
          <cell r="D2759" t="str">
            <v>520174.1</v>
          </cell>
          <cell r="E2759" t="str">
            <v>TShop Vacation/Sick - PR</v>
          </cell>
        </row>
        <row r="2760">
          <cell r="D2760" t="str">
            <v>520177.0</v>
          </cell>
          <cell r="E2760" t="str">
            <v>TShop Employer 401k</v>
          </cell>
        </row>
        <row r="2761">
          <cell r="D2761" t="str">
            <v>11001.0</v>
          </cell>
          <cell r="E2761" t="str">
            <v>Ind-Hauls Legacy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E-B"/>
      <sheetName val="Excluded divisions"/>
      <sheetName val="lawson extract"/>
    </sheetNames>
    <sheetDataSet>
      <sheetData sheetId="0" refreshError="1"/>
      <sheetData sheetId="1" refreshError="1">
        <row r="2">
          <cell r="C2">
            <v>29</v>
          </cell>
        </row>
        <row r="3">
          <cell r="C3">
            <v>625</v>
          </cell>
        </row>
        <row r="4">
          <cell r="C4">
            <v>783</v>
          </cell>
        </row>
        <row r="5">
          <cell r="C5">
            <v>793</v>
          </cell>
        </row>
        <row r="6">
          <cell r="C6">
            <v>950</v>
          </cell>
        </row>
        <row r="7">
          <cell r="C7" t="str">
            <v>7E3</v>
          </cell>
        </row>
        <row r="8">
          <cell r="C8" t="str">
            <v>7E4</v>
          </cell>
        </row>
        <row r="9">
          <cell r="C9" t="str">
            <v>7B3</v>
          </cell>
        </row>
        <row r="10">
          <cell r="C10" t="str">
            <v>7B4</v>
          </cell>
        </row>
        <row r="11">
          <cell r="C11" t="str">
            <v>7B6</v>
          </cell>
        </row>
        <row r="12">
          <cell r="C12" t="str">
            <v>7B8</v>
          </cell>
        </row>
        <row r="13">
          <cell r="C13" t="str">
            <v>7D1</v>
          </cell>
        </row>
        <row r="14">
          <cell r="C14" t="str">
            <v>7F1</v>
          </cell>
        </row>
        <row r="15">
          <cell r="C15" t="str">
            <v>7G1</v>
          </cell>
        </row>
        <row r="16">
          <cell r="C16" t="str">
            <v>7H1</v>
          </cell>
        </row>
        <row r="17">
          <cell r="C17" t="str">
            <v>7H2</v>
          </cell>
        </row>
        <row r="18">
          <cell r="C18" t="str">
            <v>7H3</v>
          </cell>
        </row>
        <row r="19">
          <cell r="C19" t="str">
            <v>7H4</v>
          </cell>
        </row>
        <row r="20">
          <cell r="C20" t="str">
            <v>ABB</v>
          </cell>
        </row>
        <row r="21">
          <cell r="C21" t="str">
            <v>D87</v>
          </cell>
        </row>
        <row r="22">
          <cell r="C22" t="str">
            <v>D88</v>
          </cell>
        </row>
        <row r="23">
          <cell r="C23" t="str">
            <v>E12</v>
          </cell>
        </row>
        <row r="24">
          <cell r="C24" t="str">
            <v>E42</v>
          </cell>
        </row>
        <row r="25">
          <cell r="C25" t="str">
            <v>E46</v>
          </cell>
        </row>
        <row r="26">
          <cell r="C26" t="str">
            <v>E47</v>
          </cell>
        </row>
        <row r="27">
          <cell r="C27" t="str">
            <v>E48</v>
          </cell>
        </row>
        <row r="28">
          <cell r="C28" t="str">
            <v>E49</v>
          </cell>
        </row>
        <row r="29">
          <cell r="C29" t="str">
            <v>E51</v>
          </cell>
        </row>
        <row r="30">
          <cell r="C30" t="str">
            <v>E52</v>
          </cell>
        </row>
        <row r="31">
          <cell r="C31" t="str">
            <v>E53</v>
          </cell>
        </row>
        <row r="32">
          <cell r="C32" t="str">
            <v>E54</v>
          </cell>
        </row>
        <row r="33">
          <cell r="C33" t="str">
            <v>E55</v>
          </cell>
        </row>
        <row r="34">
          <cell r="C34" t="str">
            <v>E56</v>
          </cell>
        </row>
        <row r="35">
          <cell r="C35" t="str">
            <v>E57</v>
          </cell>
        </row>
        <row r="36">
          <cell r="C36" t="str">
            <v>F65</v>
          </cell>
        </row>
        <row r="37">
          <cell r="C37" t="str">
            <v>F85</v>
          </cell>
        </row>
        <row r="38">
          <cell r="C38" t="str">
            <v>G65</v>
          </cell>
        </row>
        <row r="39">
          <cell r="C39" t="str">
            <v>PH1</v>
          </cell>
        </row>
        <row r="40">
          <cell r="C40" t="str">
            <v>PH2</v>
          </cell>
        </row>
        <row r="41">
          <cell r="C41" t="str">
            <v>PH3</v>
          </cell>
        </row>
        <row r="42">
          <cell r="C42" t="str">
            <v>PH4</v>
          </cell>
        </row>
        <row r="43">
          <cell r="C43" t="str">
            <v>PH5</v>
          </cell>
        </row>
        <row r="44">
          <cell r="C44" t="str">
            <v>PH7</v>
          </cell>
        </row>
        <row r="45">
          <cell r="C45" t="str">
            <v>PH8</v>
          </cell>
        </row>
        <row r="46">
          <cell r="C46" t="str">
            <v>PI4</v>
          </cell>
        </row>
        <row r="47">
          <cell r="C47" t="str">
            <v>PI5</v>
          </cell>
        </row>
        <row r="48">
          <cell r="C48" t="str">
            <v>PJ1</v>
          </cell>
        </row>
        <row r="49">
          <cell r="C49" t="str">
            <v>PJ2</v>
          </cell>
        </row>
        <row r="50">
          <cell r="C50" t="str">
            <v>PJ3</v>
          </cell>
        </row>
        <row r="51">
          <cell r="C51" t="str">
            <v>PJ6</v>
          </cell>
        </row>
        <row r="52">
          <cell r="C52" t="str">
            <v>PJ7</v>
          </cell>
        </row>
        <row r="53">
          <cell r="C53" t="str">
            <v>PJ8</v>
          </cell>
        </row>
        <row r="54">
          <cell r="C54" t="str">
            <v>PK0</v>
          </cell>
        </row>
        <row r="55">
          <cell r="C55" t="str">
            <v>PK2</v>
          </cell>
        </row>
        <row r="56">
          <cell r="C56" t="str">
            <v>PK3</v>
          </cell>
        </row>
        <row r="57">
          <cell r="C57" t="str">
            <v>PK4</v>
          </cell>
        </row>
        <row r="58">
          <cell r="C58" t="str">
            <v>PK6</v>
          </cell>
        </row>
        <row r="59">
          <cell r="C59" t="str">
            <v>PK7</v>
          </cell>
        </row>
        <row r="60">
          <cell r="C60" t="str">
            <v>PK8</v>
          </cell>
        </row>
        <row r="61">
          <cell r="C61" t="str">
            <v>PK9</v>
          </cell>
        </row>
        <row r="62">
          <cell r="C62" t="str">
            <v>PL2</v>
          </cell>
        </row>
        <row r="63">
          <cell r="C63" t="str">
            <v>PL3</v>
          </cell>
        </row>
        <row r="64">
          <cell r="C64" t="str">
            <v>PL5</v>
          </cell>
        </row>
        <row r="65">
          <cell r="C65" t="str">
            <v>PM0</v>
          </cell>
        </row>
        <row r="66">
          <cell r="C66" t="str">
            <v>PM1</v>
          </cell>
        </row>
        <row r="67">
          <cell r="C67" t="str">
            <v>PM2</v>
          </cell>
        </row>
        <row r="68">
          <cell r="C68" t="str">
            <v>PM3</v>
          </cell>
        </row>
        <row r="69">
          <cell r="C69" t="str">
            <v>PM7</v>
          </cell>
        </row>
        <row r="70">
          <cell r="C70" t="str">
            <v>PM8</v>
          </cell>
        </row>
        <row r="71">
          <cell r="C71" t="str">
            <v>PM9</v>
          </cell>
        </row>
        <row r="72">
          <cell r="C72" t="str">
            <v>PN1</v>
          </cell>
        </row>
        <row r="73">
          <cell r="C73" t="str">
            <v>PN2</v>
          </cell>
        </row>
        <row r="74">
          <cell r="C74" t="str">
            <v>PN3</v>
          </cell>
        </row>
        <row r="75">
          <cell r="C75" t="str">
            <v>PN6</v>
          </cell>
        </row>
        <row r="76">
          <cell r="C76" t="str">
            <v>PN9</v>
          </cell>
        </row>
        <row r="77">
          <cell r="C77" t="str">
            <v>PO2</v>
          </cell>
        </row>
        <row r="78">
          <cell r="C78" t="str">
            <v>PO3</v>
          </cell>
        </row>
        <row r="79">
          <cell r="C79" t="str">
            <v>PO6</v>
          </cell>
        </row>
        <row r="80">
          <cell r="C80" t="str">
            <v>PO7</v>
          </cell>
        </row>
        <row r="81">
          <cell r="C81" t="str">
            <v>QAL</v>
          </cell>
        </row>
        <row r="82">
          <cell r="C82" t="str">
            <v>QX5</v>
          </cell>
        </row>
        <row r="83">
          <cell r="C83" t="str">
            <v>QY6</v>
          </cell>
        </row>
        <row r="84">
          <cell r="C84" t="str">
            <v>QZ1</v>
          </cell>
        </row>
        <row r="85">
          <cell r="C85" t="str">
            <v>QZ6</v>
          </cell>
        </row>
        <row r="86">
          <cell r="C86" t="str">
            <v>U91</v>
          </cell>
        </row>
        <row r="87">
          <cell r="C87" t="str">
            <v>U95</v>
          </cell>
        </row>
        <row r="88">
          <cell r="C88" t="str">
            <v>WD3</v>
          </cell>
        </row>
        <row r="89">
          <cell r="C89" t="str">
            <v>WG4</v>
          </cell>
        </row>
        <row r="90">
          <cell r="C90" t="str">
            <v>WI7</v>
          </cell>
        </row>
        <row r="91">
          <cell r="C91" t="str">
            <v>WL0</v>
          </cell>
        </row>
        <row r="92">
          <cell r="C92" t="str">
            <v>X72</v>
          </cell>
        </row>
        <row r="93">
          <cell r="C93" t="str">
            <v>XA8</v>
          </cell>
        </row>
        <row r="94">
          <cell r="C94" t="str">
            <v>XE0</v>
          </cell>
        </row>
        <row r="95">
          <cell r="C95" t="str">
            <v>XE6</v>
          </cell>
        </row>
        <row r="96">
          <cell r="C96" t="str">
            <v>XE8</v>
          </cell>
        </row>
        <row r="97">
          <cell r="C97" t="str">
            <v>XF1</v>
          </cell>
        </row>
        <row r="98">
          <cell r="C98" t="str">
            <v>XF6</v>
          </cell>
        </row>
        <row r="99">
          <cell r="C99" t="str">
            <v>XH7</v>
          </cell>
        </row>
        <row r="100">
          <cell r="C100" t="str">
            <v>XI0</v>
          </cell>
        </row>
        <row r="101">
          <cell r="C101" t="str">
            <v>XI8</v>
          </cell>
        </row>
        <row r="102">
          <cell r="C102" t="str">
            <v>XJ2</v>
          </cell>
        </row>
        <row r="103">
          <cell r="C103" t="str">
            <v>XJ3</v>
          </cell>
        </row>
        <row r="104">
          <cell r="C104" t="str">
            <v>XK0</v>
          </cell>
        </row>
        <row r="105">
          <cell r="C105" t="str">
            <v>XK9</v>
          </cell>
        </row>
        <row r="106">
          <cell r="C106" t="str">
            <v>XL3</v>
          </cell>
        </row>
        <row r="107">
          <cell r="C107" t="str">
            <v>ZU6</v>
          </cell>
        </row>
        <row r="108">
          <cell r="C108" t="str">
            <v>ZW1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G-12 Cert Financial"/>
      <sheetName val="RS Cap Struct."/>
      <sheetName val="Combined LG"/>
      <sheetName val="MSW"/>
      <sheetName val="RCY"/>
      <sheetName val="YW"/>
      <sheetName val="MF RCY"/>
      <sheetName val="Alloc Summary"/>
      <sheetName val="Proforma"/>
      <sheetName val="P&amp;L - ITD3 (Acct Desc)"/>
      <sheetName val="IC Rev"/>
      <sheetName val="PR Restate"/>
      <sheetName val="PF Adj"/>
      <sheetName val="Cedar Grove Disp Tons"/>
      <sheetName val="Disposal Summary (with IC)"/>
      <sheetName val="IC Disp Tons (R)"/>
      <sheetName val="IC Disp Tons (Reg &amp; Unreg)"/>
      <sheetName val="PR Narrative"/>
      <sheetName val="Summary &amp; PF"/>
      <sheetName val="PR vs GL"/>
      <sheetName val="P&amp;L - ITD3 (Acct #)"/>
      <sheetName val="Summary Calc &amp; Lookup"/>
      <sheetName val="PR Instructions"/>
      <sheetName val="Summary PR Data"/>
      <sheetName val="Manual PR Entries"/>
      <sheetName val="Lookup Data &gt;"/>
      <sheetName val="Union Wage &amp; Pension"/>
      <sheetName val="H&amp;W"/>
      <sheetName val="L&amp;I"/>
      <sheetName val="Rev Narrative &amp; Instructions"/>
      <sheetName val="Revenue Lookup"/>
      <sheetName val="Revenue Deductions"/>
      <sheetName val="SQL Revenue Analysis"/>
      <sheetName val="Rev Ref Tables"/>
      <sheetName val="Price Out Summ"/>
      <sheetName val="Resi Price Out"/>
      <sheetName val="Comm (+MF) Price Out"/>
      <sheetName val="Com Lift Instructions"/>
      <sheetName val="Com Lifts"/>
      <sheetName val="IND (+MF) Price Out"/>
      <sheetName val="Truck Hrs Sum"/>
      <sheetName val="Resi WUTC Hrs"/>
      <sheetName val="Comm WUTC Hrs"/>
      <sheetName val="COM Rt Hrs Instructions"/>
      <sheetName val="COM Pivot"/>
      <sheetName val="Comm Yards Allocation"/>
      <sheetName val="COM Route Detail"/>
      <sheetName val="IND Hrs Sum"/>
      <sheetName val="IND Data"/>
      <sheetName val="Comm 2018"/>
      <sheetName val="Ind 2018"/>
      <sheetName val="Res 2018"/>
      <sheetName val="IND"/>
      <sheetName val="COM"/>
      <sheetName val="RESI"/>
      <sheetName val="Contract Ref Table"/>
      <sheetName val="Fuel Calc"/>
      <sheetName val="Fuel Invoice Data Entry"/>
      <sheetName val="Disposal Instructions"/>
      <sheetName val="Summary Disposal Data"/>
      <sheetName val="IND Sum Confirm"/>
      <sheetName val="IND TONS Master File"/>
      <sheetName val="Non-Regulated Operations"/>
      <sheetName val="Disposal Ref Tables"/>
      <sheetName val="Ave Inv. Narrative"/>
      <sheetName val="Ave Inv. Summary"/>
      <sheetName val="AM260 Asset Listing"/>
      <sheetName val="AM260 Data"/>
      <sheetName val="Asset Type Tables"/>
      <sheetName val="Narrative"/>
      <sheetName val="Container Counts"/>
      <sheetName val="Data"/>
      <sheetName val="Cont Ref Tables"/>
      <sheetName val="CoS"/>
      <sheetName val="Meeks"/>
      <sheetName val="Essbase Narrative"/>
      <sheetName val="BS - BTD3"/>
      <sheetName val="Stats - XOST (IND, COM, RES)"/>
      <sheetName val="P&amp;L - ITD2 Aff. Co. MRF"/>
      <sheetName val="BS - BTD2 Aff. Co. MRF"/>
      <sheetName val="G-12 FS"/>
      <sheetName val="2014 BUD CC Pull"/>
      <sheetName val="2014 A53 Division Expense"/>
      <sheetName val="Filing Specific Tabs &gt;"/>
      <sheetName val="176 v 183 CNG Trucks"/>
      <sheetName val="Fuel Alloc"/>
      <sheetName val="4183-SeaTac-AM260"/>
      <sheetName val="L&amp;I RETRO Credit JE"/>
      <sheetName val="Truck Depr Summary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Tons Master Report &gt;"/>
      <sheetName val="176 Tons"/>
      <sheetName val="MSW Tons"/>
      <sheetName val="Recycle Tons"/>
      <sheetName val="YW T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74">
          <cell r="B74">
            <v>20</v>
          </cell>
        </row>
      </sheetData>
      <sheetData sheetId="32" refreshError="1"/>
      <sheetData sheetId="33">
        <row r="1">
          <cell r="D1" t="str">
            <v>Revenue 'Type'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2">
          <cell r="C2">
            <v>12</v>
          </cell>
        </row>
      </sheetData>
      <sheetData sheetId="68" refreshError="1"/>
      <sheetData sheetId="69">
        <row r="11">
          <cell r="E11" t="str">
            <v>Vehicles</v>
          </cell>
        </row>
      </sheetData>
      <sheetData sheetId="70" refreshError="1"/>
      <sheetData sheetId="71" refreshError="1"/>
      <sheetData sheetId="72">
        <row r="3">
          <cell r="C3">
            <v>4176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>
        <row r="520">
          <cell r="K520">
            <v>120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Cover"/>
      <sheetName val="Dashboard"/>
      <sheetName val="Calcuation"/>
      <sheetName val="1A Resi Counts &amp; Billing."/>
      <sheetName val="1B Multifamily Counts &amp;Billing "/>
      <sheetName val="1C Commercial Counts &amp; Billing"/>
      <sheetName val="2 Multifamily Listing"/>
      <sheetName val="3 Commercial Listing"/>
      <sheetName val="4 Customer Notes Log"/>
      <sheetName val="5 Phone Stats"/>
      <sheetName val="6 Website Utilization"/>
      <sheetName val="7 Setup and Service Errors"/>
      <sheetName val="8 Deliveries"/>
      <sheetName val="9 Misses"/>
      <sheetName val="10 Customer Credits"/>
      <sheetName val="11 Drop Box Services"/>
      <sheetName val="12 Set-Outs"/>
      <sheetName val="13 14 Tons "/>
      <sheetName val="15 Disposal Price Report"/>
      <sheetName val="16 Accidents-Infractions"/>
      <sheetName val="17 Promotions"/>
      <sheetName val="18 Litter"/>
      <sheetName val="19 Bulky Waste"/>
      <sheetName val="20 Pilot Programs"/>
      <sheetName val="21 Performance Fees."/>
    </sheetNames>
    <sheetDataSet>
      <sheetData sheetId="0"/>
      <sheetData sheetId="1"/>
      <sheetData sheetId="2"/>
      <sheetData sheetId="3">
        <row r="3">
          <cell r="I3">
            <v>42004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llocation"/>
      <sheetName val="Comm Counts"/>
      <sheetName val="RES Counts"/>
      <sheetName val="MF Counts"/>
      <sheetName val="Customer Counts by Service"/>
      <sheetName val="176 Tons"/>
    </sheetNames>
    <sheetDataSet>
      <sheetData sheetId="0"/>
      <sheetData sheetId="1"/>
      <sheetData sheetId="2">
        <row r="26">
          <cell r="Y26">
            <v>391</v>
          </cell>
        </row>
        <row r="30">
          <cell r="Y30">
            <v>0</v>
          </cell>
        </row>
        <row r="44">
          <cell r="Y44">
            <v>539</v>
          </cell>
        </row>
        <row r="48">
          <cell r="Y48">
            <v>1</v>
          </cell>
        </row>
        <row r="62">
          <cell r="Y62">
            <v>5806</v>
          </cell>
        </row>
        <row r="66">
          <cell r="Y66">
            <v>184</v>
          </cell>
        </row>
        <row r="80">
          <cell r="Y80">
            <v>1868</v>
          </cell>
        </row>
        <row r="84">
          <cell r="Y84">
            <v>42</v>
          </cell>
        </row>
        <row r="98">
          <cell r="Y98">
            <v>26797</v>
          </cell>
        </row>
        <row r="102">
          <cell r="Y102">
            <v>526</v>
          </cell>
        </row>
        <row r="116">
          <cell r="Y116">
            <v>0</v>
          </cell>
        </row>
        <row r="120">
          <cell r="Y120">
            <v>0</v>
          </cell>
        </row>
      </sheetData>
      <sheetData sheetId="3"/>
      <sheetData sheetId="4">
        <row r="25">
          <cell r="Y25">
            <v>118</v>
          </cell>
        </row>
        <row r="29">
          <cell r="Y29">
            <v>12</v>
          </cell>
        </row>
        <row r="34">
          <cell r="Y34">
            <v>119</v>
          </cell>
        </row>
        <row r="42">
          <cell r="Y42">
            <v>38</v>
          </cell>
        </row>
        <row r="46">
          <cell r="Y46">
            <v>12</v>
          </cell>
        </row>
        <row r="51">
          <cell r="Y51">
            <v>48</v>
          </cell>
        </row>
        <row r="59">
          <cell r="Y59">
            <v>218</v>
          </cell>
        </row>
        <row r="63">
          <cell r="Y63">
            <v>0</v>
          </cell>
        </row>
        <row r="68">
          <cell r="Y68">
            <v>199</v>
          </cell>
        </row>
        <row r="76">
          <cell r="Y76">
            <v>72</v>
          </cell>
        </row>
        <row r="80">
          <cell r="Y80">
            <v>0</v>
          </cell>
        </row>
        <row r="85">
          <cell r="Y85">
            <v>120</v>
          </cell>
        </row>
        <row r="93">
          <cell r="Y93">
            <v>4496</v>
          </cell>
        </row>
        <row r="97">
          <cell r="Y97">
            <v>209</v>
          </cell>
        </row>
        <row r="102">
          <cell r="Y102">
            <v>3893</v>
          </cell>
        </row>
        <row r="110">
          <cell r="Y110">
            <v>0</v>
          </cell>
        </row>
        <row r="114">
          <cell r="Y114">
            <v>0</v>
          </cell>
        </row>
        <row r="119">
          <cell r="Y119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293"/>
  <sheetViews>
    <sheetView tabSelected="1" workbookViewId="0">
      <selection activeCell="L18" sqref="L18"/>
    </sheetView>
  </sheetViews>
  <sheetFormatPr defaultColWidth="11.42578125" defaultRowHeight="15"/>
  <cols>
    <col min="1" max="1" width="34.85546875" style="83" bestFit="1" customWidth="1"/>
    <col min="2" max="2" width="15.85546875" style="83" bestFit="1" customWidth="1"/>
    <col min="3" max="3" width="17.28515625" style="83" bestFit="1" customWidth="1"/>
    <col min="4" max="4" width="12.140625" style="83" bestFit="1" customWidth="1"/>
    <col min="5" max="5" width="7" style="83" bestFit="1" customWidth="1"/>
    <col min="6" max="6" width="10.42578125" style="83" bestFit="1" customWidth="1"/>
    <col min="7" max="8" width="11.7109375" style="83" customWidth="1"/>
    <col min="9" max="11" width="13.85546875" style="83" bestFit="1" customWidth="1"/>
    <col min="12" max="16384" width="11.42578125" style="83"/>
  </cols>
  <sheetData>
    <row r="1" spans="1:18">
      <c r="A1" s="92" t="s">
        <v>100</v>
      </c>
      <c r="D1" s="404" t="s">
        <v>101</v>
      </c>
      <c r="E1" s="404"/>
    </row>
    <row r="2" spans="1:18">
      <c r="A2" s="93" t="s">
        <v>102</v>
      </c>
      <c r="B2" s="93"/>
      <c r="D2" s="94" t="s">
        <v>103</v>
      </c>
      <c r="E2" s="95">
        <v>4.3330000000000002</v>
      </c>
    </row>
    <row r="3" spans="1:18">
      <c r="A3" s="83" t="s">
        <v>104</v>
      </c>
      <c r="B3" s="96">
        <v>2.5000000000000001E-3</v>
      </c>
      <c r="D3" s="94" t="s">
        <v>105</v>
      </c>
      <c r="E3" s="95">
        <v>2.1665000000000001</v>
      </c>
      <c r="F3" s="97"/>
      <c r="J3" s="404" t="s">
        <v>2</v>
      </c>
      <c r="K3" s="404"/>
    </row>
    <row r="4" spans="1:18">
      <c r="A4" s="83" t="s">
        <v>106</v>
      </c>
      <c r="B4" s="98">
        <v>2.5000000000000001E-3</v>
      </c>
      <c r="D4" s="94" t="s">
        <v>107</v>
      </c>
      <c r="E4" s="99">
        <v>1</v>
      </c>
      <c r="F4" s="100"/>
      <c r="I4" s="93" t="s">
        <v>108</v>
      </c>
      <c r="J4" s="101" t="s">
        <v>109</v>
      </c>
      <c r="K4" s="101" t="s">
        <v>110</v>
      </c>
    </row>
    <row r="5" spans="1:18">
      <c r="A5" s="83" t="s">
        <v>111</v>
      </c>
      <c r="B5" s="379">
        <f>((65/52.74)-1)+0.25%</f>
        <v>0.2349611300720516</v>
      </c>
      <c r="D5" s="94" t="s">
        <v>112</v>
      </c>
      <c r="E5" s="99">
        <v>12</v>
      </c>
      <c r="F5" s="100"/>
      <c r="G5" s="102">
        <v>33914.361370430328</v>
      </c>
      <c r="I5" s="83" t="s">
        <v>113</v>
      </c>
      <c r="J5" s="102">
        <f>SUM(G16:G26)</f>
        <v>5140073.91</v>
      </c>
      <c r="K5" s="102">
        <f>SUM(I16:I26)</f>
        <v>5152924.0947749997</v>
      </c>
      <c r="L5" s="275">
        <f>K5-J5</f>
        <v>12850.184774999507</v>
      </c>
      <c r="N5" s="387"/>
      <c r="O5" s="83">
        <v>12850.184774999507</v>
      </c>
    </row>
    <row r="6" spans="1:18">
      <c r="E6" s="103"/>
      <c r="F6" s="102"/>
      <c r="I6" s="83" t="s">
        <v>114</v>
      </c>
      <c r="J6" s="102">
        <f>SUM(G32:G42)</f>
        <v>254688.69813903631</v>
      </c>
      <c r="K6" s="102">
        <f>SUM(I32:I42)</f>
        <v>255325.41988438388</v>
      </c>
      <c r="L6" s="275">
        <f t="shared" ref="L6:L9" si="0">K6-J6</f>
        <v>636.72174534757505</v>
      </c>
      <c r="N6" s="387"/>
      <c r="O6" s="83">
        <v>636.72174534757505</v>
      </c>
    </row>
    <row r="7" spans="1:18">
      <c r="A7" s="104" t="s">
        <v>175</v>
      </c>
      <c r="B7" s="105"/>
      <c r="C7" s="105"/>
      <c r="D7" s="105"/>
      <c r="E7" s="105"/>
      <c r="F7" s="105"/>
      <c r="G7" s="106">
        <v>8165159.1800000016</v>
      </c>
      <c r="I7" s="83" t="s">
        <v>115</v>
      </c>
      <c r="J7" s="102">
        <f>SUM(G27:G28)</f>
        <v>2114190.367138288</v>
      </c>
      <c r="K7" s="102">
        <f>SUM(I27:I28)</f>
        <v>2119475.843056133</v>
      </c>
      <c r="L7" s="275">
        <f t="shared" si="0"/>
        <v>5285.4759178450331</v>
      </c>
      <c r="N7" s="387"/>
      <c r="O7" s="83">
        <v>5285.4759178450331</v>
      </c>
    </row>
    <row r="8" spans="1:18" s="110" customFormat="1">
      <c r="A8" s="107" t="s">
        <v>116</v>
      </c>
      <c r="B8" s="108"/>
      <c r="C8" s="108"/>
      <c r="D8" s="108"/>
      <c r="E8" s="108"/>
      <c r="F8" s="108"/>
      <c r="G8" s="109">
        <v>4.1708695441968757E-3</v>
      </c>
      <c r="I8" s="83" t="s">
        <v>117</v>
      </c>
      <c r="J8" s="102">
        <f>SUM(G29:G30)</f>
        <v>1002253.8000000002</v>
      </c>
      <c r="K8" s="102">
        <f>SUM(I29:I30)</f>
        <v>1114994.8888824999</v>
      </c>
      <c r="L8" s="275">
        <f t="shared" si="0"/>
        <v>112741.08888249972</v>
      </c>
      <c r="N8" s="387"/>
      <c r="O8" s="110">
        <v>235490.68546700792</v>
      </c>
    </row>
    <row r="9" spans="1:18">
      <c r="A9" s="111" t="s">
        <v>118</v>
      </c>
      <c r="B9" s="93"/>
      <c r="C9" s="93"/>
      <c r="D9" s="93"/>
      <c r="E9" s="93"/>
      <c r="F9" s="93"/>
      <c r="G9" s="112">
        <v>8131244.8186295712</v>
      </c>
      <c r="I9" s="83" t="s">
        <v>119</v>
      </c>
      <c r="J9" s="113">
        <f>G43</f>
        <v>202814.26737967916</v>
      </c>
      <c r="K9" s="113">
        <f>I43</f>
        <v>202814.26737967916</v>
      </c>
      <c r="L9" s="275">
        <f t="shared" si="0"/>
        <v>0</v>
      </c>
      <c r="N9" s="387"/>
      <c r="O9" s="83">
        <v>47653.469458264648</v>
      </c>
    </row>
    <row r="10" spans="1:18">
      <c r="J10" s="102">
        <f>SUM(J5:J9)</f>
        <v>8714021.0426570028</v>
      </c>
      <c r="K10" s="102">
        <f>SUM(K5:K9)</f>
        <v>8845534.5139776953</v>
      </c>
      <c r="L10" s="275">
        <f>K10-J10</f>
        <v>131513.47132069245</v>
      </c>
      <c r="N10" s="387"/>
      <c r="O10" s="83">
        <v>301916.53736346588</v>
      </c>
    </row>
    <row r="11" spans="1:18" ht="15.75" thickBot="1">
      <c r="A11" s="114" t="s">
        <v>120</v>
      </c>
      <c r="B11" s="115"/>
      <c r="C11" s="116"/>
      <c r="D11" s="117"/>
      <c r="E11" s="117"/>
      <c r="F11" s="117"/>
      <c r="G11" s="117"/>
      <c r="H11" s="117"/>
      <c r="I11" s="117"/>
      <c r="J11" s="117"/>
    </row>
    <row r="12" spans="1:18">
      <c r="A12" s="118"/>
      <c r="B12" s="119"/>
      <c r="C12" s="120"/>
      <c r="D12" s="121"/>
      <c r="E12" s="122" t="s">
        <v>121</v>
      </c>
      <c r="F12" s="122" t="s">
        <v>122</v>
      </c>
      <c r="G12" s="122" t="s">
        <v>123</v>
      </c>
      <c r="H12" s="122" t="s">
        <v>110</v>
      </c>
      <c r="I12" s="122" t="s">
        <v>110</v>
      </c>
      <c r="J12" s="122" t="s">
        <v>110</v>
      </c>
    </row>
    <row r="13" spans="1:18">
      <c r="A13" s="123" t="s">
        <v>124</v>
      </c>
      <c r="B13" s="124" t="s">
        <v>125</v>
      </c>
      <c r="C13" s="124" t="s">
        <v>126</v>
      </c>
      <c r="D13" s="124" t="s">
        <v>127</v>
      </c>
      <c r="E13" s="124" t="s">
        <v>128</v>
      </c>
      <c r="F13" s="124" t="s">
        <v>129</v>
      </c>
      <c r="G13" s="125" t="s">
        <v>2</v>
      </c>
      <c r="H13" s="125" t="s">
        <v>130</v>
      </c>
      <c r="I13" s="125" t="s">
        <v>131</v>
      </c>
      <c r="J13" s="125" t="s">
        <v>132</v>
      </c>
    </row>
    <row r="14" spans="1:18">
      <c r="A14" s="126"/>
      <c r="B14" s="127"/>
      <c r="C14" s="126"/>
      <c r="D14" s="126"/>
      <c r="E14" s="127"/>
      <c r="F14" s="127"/>
      <c r="G14" s="127"/>
      <c r="H14" s="127"/>
      <c r="I14" s="127"/>
      <c r="J14" s="127"/>
    </row>
    <row r="15" spans="1:18">
      <c r="A15" s="123" t="s">
        <v>133</v>
      </c>
      <c r="B15" s="125"/>
      <c r="C15" s="123"/>
      <c r="D15" s="123"/>
      <c r="E15" s="125"/>
      <c r="F15" s="128"/>
      <c r="G15" s="125"/>
      <c r="H15" s="123"/>
      <c r="I15" s="125"/>
      <c r="J15" s="125"/>
      <c r="M15" s="405"/>
      <c r="N15" s="405"/>
      <c r="O15" s="405"/>
      <c r="P15" s="405"/>
      <c r="Q15" s="405"/>
      <c r="R15" s="91"/>
    </row>
    <row r="16" spans="1:18">
      <c r="A16" s="129" t="s">
        <v>134</v>
      </c>
      <c r="B16" s="130" t="s">
        <v>104</v>
      </c>
      <c r="C16" s="131" t="s">
        <v>103</v>
      </c>
      <c r="D16" s="80">
        <v>10.72</v>
      </c>
      <c r="E16" s="81">
        <v>21</v>
      </c>
      <c r="F16" s="82">
        <v>1560.4166666666667</v>
      </c>
      <c r="G16" s="55">
        <f>+F16*D16*$E$5</f>
        <v>200732</v>
      </c>
      <c r="H16" s="132">
        <f>+D16*(1+$B$3)</f>
        <v>10.7468</v>
      </c>
      <c r="I16" s="55">
        <f>+H16*F16*$E$5</f>
        <v>201233.83000000002</v>
      </c>
      <c r="J16" s="133">
        <f>IF(OR(D16=0,H16=0),"",H16/D16-1)</f>
        <v>2.4999999999999467E-3</v>
      </c>
      <c r="M16" s="276"/>
      <c r="N16" s="88"/>
      <c r="O16" s="89"/>
      <c r="P16" s="90"/>
      <c r="Q16" s="91"/>
      <c r="R16" s="91"/>
    </row>
    <row r="17" spans="1:18">
      <c r="A17" s="129" t="s">
        <v>135</v>
      </c>
      <c r="B17" s="130" t="s">
        <v>104</v>
      </c>
      <c r="C17" s="131" t="s">
        <v>103</v>
      </c>
      <c r="D17" s="80">
        <v>17.579999999999998</v>
      </c>
      <c r="E17" s="81">
        <v>21</v>
      </c>
      <c r="F17" s="82">
        <v>4017</v>
      </c>
      <c r="G17" s="55">
        <f t="shared" ref="G17:G30" si="1">+F17*D17*$E$5</f>
        <v>847426.31999999983</v>
      </c>
      <c r="H17" s="132">
        <f t="shared" ref="H17:H26" si="2">+D17*(1+$B$3)</f>
        <v>17.623949999999997</v>
      </c>
      <c r="I17" s="55">
        <f t="shared" ref="I17:I30" si="3">+H17*F17*$E$5</f>
        <v>849544.88579999981</v>
      </c>
      <c r="J17" s="133">
        <f t="shared" ref="J17:J30" si="4">IF(OR(D17=0,H17=0),"",H17/D17-1)</f>
        <v>2.4999999999999467E-3</v>
      </c>
      <c r="M17" s="276"/>
      <c r="N17" s="88"/>
      <c r="O17" s="89"/>
      <c r="P17" s="90"/>
      <c r="Q17" s="91"/>
      <c r="R17" s="91"/>
    </row>
    <row r="18" spans="1:18">
      <c r="A18" s="129" t="s">
        <v>136</v>
      </c>
      <c r="B18" s="130" t="s">
        <v>104</v>
      </c>
      <c r="C18" s="131" t="s">
        <v>103</v>
      </c>
      <c r="D18" s="80">
        <v>28.32</v>
      </c>
      <c r="E18" s="81">
        <v>21</v>
      </c>
      <c r="F18" s="82">
        <v>306</v>
      </c>
      <c r="G18" s="55">
        <f t="shared" si="1"/>
        <v>103991.04000000001</v>
      </c>
      <c r="H18" s="132">
        <f t="shared" si="2"/>
        <v>28.390799999999999</v>
      </c>
      <c r="I18" s="55">
        <f t="shared" si="3"/>
        <v>104251.01759999999</v>
      </c>
      <c r="J18" s="133">
        <f t="shared" si="4"/>
        <v>2.4999999999999467E-3</v>
      </c>
      <c r="M18" s="276"/>
      <c r="N18" s="88"/>
      <c r="O18" s="89"/>
      <c r="P18" s="90"/>
      <c r="Q18" s="91"/>
      <c r="R18" s="91"/>
    </row>
    <row r="19" spans="1:18">
      <c r="A19" s="129" t="s">
        <v>137</v>
      </c>
      <c r="B19" s="130" t="s">
        <v>104</v>
      </c>
      <c r="C19" s="131" t="s">
        <v>103</v>
      </c>
      <c r="D19" s="80">
        <v>40.71</v>
      </c>
      <c r="E19" s="81">
        <v>21</v>
      </c>
      <c r="F19" s="82">
        <v>11.916666666666666</v>
      </c>
      <c r="G19" s="55">
        <f>+F19*D19*$E$5</f>
        <v>5821.53</v>
      </c>
      <c r="H19" s="132">
        <f t="shared" si="2"/>
        <v>40.811774999999997</v>
      </c>
      <c r="I19" s="55">
        <f t="shared" si="3"/>
        <v>5836.0838249999997</v>
      </c>
      <c r="J19" s="133">
        <f t="shared" si="4"/>
        <v>2.4999999999999467E-3</v>
      </c>
      <c r="M19" s="276"/>
      <c r="N19" s="88"/>
      <c r="O19" s="89"/>
      <c r="P19" s="90"/>
      <c r="Q19" s="91"/>
      <c r="R19" s="91"/>
    </row>
    <row r="20" spans="1:18">
      <c r="A20" s="129" t="s">
        <v>138</v>
      </c>
      <c r="B20" s="130" t="s">
        <v>104</v>
      </c>
      <c r="C20" s="131" t="s">
        <v>103</v>
      </c>
      <c r="D20" s="80">
        <v>54.19</v>
      </c>
      <c r="E20" s="81">
        <v>21</v>
      </c>
      <c r="F20" s="82">
        <v>2</v>
      </c>
      <c r="G20" s="55">
        <f t="shared" si="1"/>
        <v>1300.56</v>
      </c>
      <c r="H20" s="132">
        <f t="shared" si="2"/>
        <v>54.325474999999997</v>
      </c>
      <c r="I20" s="55">
        <f t="shared" si="3"/>
        <v>1303.8114</v>
      </c>
      <c r="J20" s="133">
        <f t="shared" si="4"/>
        <v>2.4999999999999467E-3</v>
      </c>
      <c r="M20" s="276"/>
      <c r="N20" s="88"/>
      <c r="O20" s="89"/>
      <c r="P20" s="90"/>
      <c r="Q20" s="91"/>
      <c r="R20" s="91"/>
    </row>
    <row r="21" spans="1:18">
      <c r="A21" s="129" t="s">
        <v>139</v>
      </c>
      <c r="B21" s="130" t="s">
        <v>104</v>
      </c>
      <c r="C21" s="131" t="s">
        <v>103</v>
      </c>
      <c r="D21" s="84">
        <v>62.94</v>
      </c>
      <c r="E21" s="81">
        <v>21</v>
      </c>
      <c r="F21" s="82">
        <v>0</v>
      </c>
      <c r="G21" s="55">
        <f t="shared" si="1"/>
        <v>0</v>
      </c>
      <c r="H21" s="132">
        <f t="shared" si="2"/>
        <v>63.097349999999992</v>
      </c>
      <c r="I21" s="55">
        <f t="shared" si="3"/>
        <v>0</v>
      </c>
      <c r="J21" s="133">
        <f t="shared" si="4"/>
        <v>2.4999999999999467E-3</v>
      </c>
      <c r="M21" s="87"/>
      <c r="N21" s="88"/>
      <c r="O21" s="89"/>
      <c r="P21" s="90"/>
      <c r="Q21" s="91"/>
      <c r="R21" s="91"/>
    </row>
    <row r="22" spans="1:18">
      <c r="A22" s="129" t="s">
        <v>140</v>
      </c>
      <c r="B22" s="130" t="s">
        <v>104</v>
      </c>
      <c r="C22" s="131" t="s">
        <v>103</v>
      </c>
      <c r="D22" s="84">
        <v>0</v>
      </c>
      <c r="E22" s="81">
        <v>21</v>
      </c>
      <c r="F22" s="82">
        <v>0</v>
      </c>
      <c r="G22" s="55">
        <f t="shared" si="1"/>
        <v>0</v>
      </c>
      <c r="H22" s="132">
        <f t="shared" si="2"/>
        <v>0</v>
      </c>
      <c r="I22" s="55">
        <f t="shared" si="3"/>
        <v>0</v>
      </c>
      <c r="J22" s="133" t="str">
        <f t="shared" si="4"/>
        <v/>
      </c>
      <c r="M22" s="87"/>
      <c r="N22" s="88"/>
      <c r="O22" s="89"/>
      <c r="P22" s="90"/>
      <c r="Q22" s="91"/>
      <c r="R22" s="91"/>
    </row>
    <row r="23" spans="1:18">
      <c r="A23" s="129" t="s">
        <v>141</v>
      </c>
      <c r="B23" s="130" t="s">
        <v>104</v>
      </c>
      <c r="C23" s="131" t="s">
        <v>103</v>
      </c>
      <c r="D23" s="84">
        <v>16.2</v>
      </c>
      <c r="E23" s="81">
        <v>21</v>
      </c>
      <c r="F23" s="82">
        <v>7366.666666666667</v>
      </c>
      <c r="G23" s="55">
        <f t="shared" si="1"/>
        <v>1432080</v>
      </c>
      <c r="H23" s="132">
        <f t="shared" si="2"/>
        <v>16.240499999999997</v>
      </c>
      <c r="I23" s="55">
        <f t="shared" si="3"/>
        <v>1435660.2</v>
      </c>
      <c r="J23" s="133">
        <f t="shared" si="4"/>
        <v>2.4999999999999467E-3</v>
      </c>
      <c r="M23" s="87"/>
      <c r="N23" s="88"/>
      <c r="O23" s="89"/>
      <c r="P23" s="90"/>
      <c r="Q23" s="91"/>
      <c r="R23" s="91"/>
    </row>
    <row r="24" spans="1:18">
      <c r="A24" s="129" t="s">
        <v>142</v>
      </c>
      <c r="B24" s="130" t="s">
        <v>104</v>
      </c>
      <c r="C24" s="131" t="s">
        <v>103</v>
      </c>
      <c r="D24" s="84">
        <v>25.45</v>
      </c>
      <c r="E24" s="81">
        <v>21</v>
      </c>
      <c r="F24" s="82">
        <v>5911.333333333333</v>
      </c>
      <c r="G24" s="55">
        <f>+F24*D24*$E$5</f>
        <v>1805321.1999999997</v>
      </c>
      <c r="H24" s="132">
        <f t="shared" si="2"/>
        <v>25.513624999999998</v>
      </c>
      <c r="I24" s="55">
        <f t="shared" si="3"/>
        <v>1809834.5029999996</v>
      </c>
      <c r="J24" s="133">
        <f t="shared" si="4"/>
        <v>2.4999999999999467E-3</v>
      </c>
      <c r="M24" s="87"/>
      <c r="N24" s="88"/>
      <c r="O24" s="89"/>
      <c r="P24" s="90"/>
      <c r="Q24" s="91"/>
      <c r="R24" s="91"/>
    </row>
    <row r="25" spans="1:18">
      <c r="A25" s="129" t="s">
        <v>143</v>
      </c>
      <c r="B25" s="130" t="s">
        <v>104</v>
      </c>
      <c r="C25" s="131" t="s">
        <v>103</v>
      </c>
      <c r="D25" s="84">
        <v>34.86</v>
      </c>
      <c r="E25" s="81">
        <v>21</v>
      </c>
      <c r="F25" s="82">
        <v>1708.8333333333333</v>
      </c>
      <c r="G25" s="55">
        <f t="shared" si="1"/>
        <v>714839.15999999992</v>
      </c>
      <c r="H25" s="132">
        <f t="shared" si="2"/>
        <v>34.947150000000001</v>
      </c>
      <c r="I25" s="55">
        <f t="shared" si="3"/>
        <v>716626.25789999997</v>
      </c>
      <c r="J25" s="133">
        <f t="shared" si="4"/>
        <v>2.4999999999999467E-3</v>
      </c>
      <c r="M25" s="87"/>
      <c r="N25" s="88"/>
      <c r="O25" s="89"/>
      <c r="P25" s="90"/>
      <c r="Q25" s="91"/>
      <c r="R25" s="91"/>
    </row>
    <row r="26" spans="1:18">
      <c r="A26" s="129" t="s">
        <v>144</v>
      </c>
      <c r="B26" s="130" t="s">
        <v>104</v>
      </c>
      <c r="C26" s="131" t="s">
        <v>107</v>
      </c>
      <c r="D26" s="84">
        <v>7.35</v>
      </c>
      <c r="E26" s="81">
        <v>21</v>
      </c>
      <c r="F26" s="82">
        <v>323.83333333333331</v>
      </c>
      <c r="G26" s="55">
        <f>+F26*D26*$E$5</f>
        <v>28562.1</v>
      </c>
      <c r="H26" s="132">
        <f t="shared" si="2"/>
        <v>7.3683749999999995</v>
      </c>
      <c r="I26" s="55">
        <f t="shared" si="3"/>
        <v>28633.505249999998</v>
      </c>
      <c r="J26" s="133">
        <f t="shared" si="4"/>
        <v>2.4999999999999467E-3</v>
      </c>
      <c r="P26" s="90"/>
      <c r="Q26" s="91"/>
      <c r="R26" s="91"/>
    </row>
    <row r="27" spans="1:18">
      <c r="A27" s="129" t="s">
        <v>145</v>
      </c>
      <c r="B27" s="130" t="s">
        <v>146</v>
      </c>
      <c r="C27" s="131" t="s">
        <v>105</v>
      </c>
      <c r="D27" s="84">
        <v>8.4700000000000006</v>
      </c>
      <c r="E27" s="81">
        <v>21</v>
      </c>
      <c r="F27" s="82">
        <v>20694.375512970164</v>
      </c>
      <c r="G27" s="55">
        <f t="shared" si="1"/>
        <v>2103376.3271382879</v>
      </c>
      <c r="H27" s="134">
        <f>+D27*(1+$B$4)</f>
        <v>8.4911750000000001</v>
      </c>
      <c r="I27" s="55">
        <f t="shared" si="3"/>
        <v>2108634.767956133</v>
      </c>
      <c r="J27" s="133">
        <f t="shared" si="4"/>
        <v>2.4999999999999467E-3</v>
      </c>
      <c r="P27" s="90"/>
      <c r="Q27" s="91"/>
      <c r="R27" s="91"/>
    </row>
    <row r="28" spans="1:18">
      <c r="A28" s="129" t="s">
        <v>147</v>
      </c>
      <c r="B28" s="130" t="s">
        <v>146</v>
      </c>
      <c r="C28" s="131" t="s">
        <v>105</v>
      </c>
      <c r="D28" s="84">
        <v>9.69</v>
      </c>
      <c r="E28" s="81">
        <v>21</v>
      </c>
      <c r="F28" s="82">
        <v>93</v>
      </c>
      <c r="G28" s="55">
        <f>+F28*D28*$E$5</f>
        <v>10814.039999999999</v>
      </c>
      <c r="H28" s="134">
        <f>+D28*(1+$B$4)</f>
        <v>9.714224999999999</v>
      </c>
      <c r="I28" s="55">
        <f t="shared" si="3"/>
        <v>10841.075099999998</v>
      </c>
      <c r="J28" s="133">
        <f t="shared" si="4"/>
        <v>2.4999999999999467E-3</v>
      </c>
      <c r="L28" s="394" t="s">
        <v>95</v>
      </c>
      <c r="O28" s="394" t="s">
        <v>575</v>
      </c>
      <c r="P28" s="90"/>
      <c r="Q28" s="91"/>
      <c r="R28" s="91"/>
    </row>
    <row r="29" spans="1:18">
      <c r="A29" s="129" t="s">
        <v>148</v>
      </c>
      <c r="B29" s="130" t="s">
        <v>111</v>
      </c>
      <c r="C29" s="131" t="s">
        <v>105</v>
      </c>
      <c r="D29" s="84">
        <v>9.8800000000000008</v>
      </c>
      <c r="E29" s="81">
        <v>21</v>
      </c>
      <c r="F29" s="82">
        <v>8402.5</v>
      </c>
      <c r="G29" s="55">
        <f>+F29*D29*$E$5</f>
        <v>996200.40000000014</v>
      </c>
      <c r="H29" s="402">
        <f>L32</f>
        <v>10.992156391264674</v>
      </c>
      <c r="I29" s="55">
        <f t="shared" si="3"/>
        <v>1108339.1289312169</v>
      </c>
      <c r="J29" s="133">
        <f t="shared" si="4"/>
        <v>0.11256643636282115</v>
      </c>
      <c r="L29" s="395">
        <f>D29</f>
        <v>9.8800000000000008</v>
      </c>
      <c r="M29" s="394" t="s">
        <v>127</v>
      </c>
      <c r="N29" s="394"/>
      <c r="O29" s="395">
        <f>D30</f>
        <v>11.21</v>
      </c>
      <c r="P29" s="90"/>
      <c r="Q29" s="91"/>
      <c r="R29" s="91"/>
    </row>
    <row r="30" spans="1:18">
      <c r="A30" s="129" t="s">
        <v>149</v>
      </c>
      <c r="B30" s="130" t="s">
        <v>111</v>
      </c>
      <c r="C30" s="131" t="s">
        <v>105</v>
      </c>
      <c r="D30" s="84">
        <v>11.21</v>
      </c>
      <c r="E30" s="81">
        <v>21</v>
      </c>
      <c r="F30" s="82">
        <v>45</v>
      </c>
      <c r="G30" s="55">
        <f t="shared" si="1"/>
        <v>6053.4000000000005</v>
      </c>
      <c r="H30" s="402">
        <f>O32</f>
        <v>12.325481391264674</v>
      </c>
      <c r="I30" s="55">
        <f t="shared" si="3"/>
        <v>6655.7599512829238</v>
      </c>
      <c r="J30" s="133">
        <f t="shared" si="4"/>
        <v>9.9507706624859305E-2</v>
      </c>
      <c r="L30" s="395">
        <f>'Disp tons Cedar Grove'!$T$17</f>
        <v>1.0847445299398242</v>
      </c>
      <c r="M30" s="394" t="s">
        <v>576</v>
      </c>
      <c r="N30" s="394"/>
      <c r="O30" s="395">
        <f>L30</f>
        <v>1.0847445299398242</v>
      </c>
      <c r="P30" s="90"/>
      <c r="Q30" s="91"/>
      <c r="R30" s="91"/>
    </row>
    <row r="31" spans="1:18">
      <c r="A31" s="129"/>
      <c r="B31" s="130"/>
      <c r="C31" s="131"/>
      <c r="D31" s="85"/>
      <c r="E31" s="86"/>
      <c r="F31" s="55"/>
      <c r="G31" s="55"/>
      <c r="H31" s="85"/>
      <c r="I31" s="55"/>
      <c r="J31" s="133"/>
      <c r="L31" s="395">
        <f>SUM(L29:L30)</f>
        <v>10.964744529939825</v>
      </c>
      <c r="M31" s="394" t="s">
        <v>577</v>
      </c>
      <c r="N31" s="394"/>
      <c r="O31" s="395">
        <f>SUM(O29:O30)</f>
        <v>12.294744529939825</v>
      </c>
      <c r="P31" s="90"/>
      <c r="Q31" s="91"/>
      <c r="R31" s="91"/>
    </row>
    <row r="32" spans="1:18">
      <c r="A32" s="129" t="s">
        <v>150</v>
      </c>
      <c r="B32" s="130" t="s">
        <v>151</v>
      </c>
      <c r="C32" s="131" t="s">
        <v>107</v>
      </c>
      <c r="D32" s="84">
        <v>1.0900000000000001</v>
      </c>
      <c r="E32" s="81">
        <v>21</v>
      </c>
      <c r="F32" s="82">
        <v>982.3031045751635</v>
      </c>
      <c r="G32" s="55">
        <f t="shared" ref="G32:G43" si="5">+F32*D32*$E$5</f>
        <v>12848.524607843139</v>
      </c>
      <c r="H32" s="132">
        <f>+D32*(1+$B$3)</f>
        <v>1.0927249999999999</v>
      </c>
      <c r="I32" s="55">
        <f t="shared" ref="I32:I43" si="6">+H32*F32*$E$5</f>
        <v>12880.645919362745</v>
      </c>
      <c r="J32" s="133">
        <f t="shared" ref="J32:J43" si="7">IF(OR(D32=0,H32=0),"",H32/D32-1)</f>
        <v>2.4999999999999467E-3</v>
      </c>
      <c r="L32" s="396">
        <f>L31*(1+$B$4)</f>
        <v>10.992156391264674</v>
      </c>
      <c r="M32" s="394" t="s">
        <v>578</v>
      </c>
      <c r="N32" s="394"/>
      <c r="O32" s="396">
        <f>O31*(1+$B$4)</f>
        <v>12.325481391264674</v>
      </c>
      <c r="P32" s="90"/>
      <c r="Q32" s="91"/>
      <c r="R32" s="91"/>
    </row>
    <row r="33" spans="1:18">
      <c r="A33" s="129" t="s">
        <v>152</v>
      </c>
      <c r="B33" s="130" t="s">
        <v>151</v>
      </c>
      <c r="C33" s="131" t="s">
        <v>107</v>
      </c>
      <c r="D33" s="84">
        <v>0.7</v>
      </c>
      <c r="E33" s="81">
        <v>21</v>
      </c>
      <c r="F33" s="82">
        <v>257.13974358974349</v>
      </c>
      <c r="G33" s="55">
        <f t="shared" si="5"/>
        <v>2159.973846153845</v>
      </c>
      <c r="H33" s="132">
        <f t="shared" ref="H33:H42" si="8">+D33*(1+$B$3)</f>
        <v>0.70174999999999987</v>
      </c>
      <c r="I33" s="55">
        <f t="shared" si="6"/>
        <v>2165.3737807692296</v>
      </c>
      <c r="J33" s="133">
        <f t="shared" si="7"/>
        <v>2.4999999999999467E-3</v>
      </c>
      <c r="M33" s="87"/>
      <c r="N33" s="88"/>
      <c r="O33" s="89"/>
      <c r="P33" s="90"/>
      <c r="Q33" s="91"/>
      <c r="R33" s="91"/>
    </row>
    <row r="34" spans="1:18">
      <c r="A34" s="129" t="s">
        <v>153</v>
      </c>
      <c r="B34" s="130" t="s">
        <v>151</v>
      </c>
      <c r="C34" s="131" t="s">
        <v>107</v>
      </c>
      <c r="D34" s="84">
        <v>1.39</v>
      </c>
      <c r="E34" s="81">
        <v>21</v>
      </c>
      <c r="F34" s="82"/>
      <c r="G34" s="55">
        <f t="shared" si="5"/>
        <v>0</v>
      </c>
      <c r="H34" s="132">
        <f t="shared" si="8"/>
        <v>1.3934749999999998</v>
      </c>
      <c r="I34" s="55">
        <f t="shared" si="6"/>
        <v>0</v>
      </c>
      <c r="J34" s="133">
        <f t="shared" si="7"/>
        <v>2.4999999999999467E-3</v>
      </c>
      <c r="M34" s="87"/>
      <c r="N34" s="88"/>
      <c r="O34" s="89"/>
      <c r="P34" s="90"/>
      <c r="Q34" s="91"/>
      <c r="R34" s="91"/>
    </row>
    <row r="35" spans="1:18">
      <c r="A35" s="129" t="s">
        <v>154</v>
      </c>
      <c r="B35" s="130" t="s">
        <v>151</v>
      </c>
      <c r="C35" s="131" t="s">
        <v>107</v>
      </c>
      <c r="D35" s="84">
        <v>2.09</v>
      </c>
      <c r="E35" s="81">
        <v>21</v>
      </c>
      <c r="F35" s="82"/>
      <c r="G35" s="55">
        <f t="shared" si="5"/>
        <v>0</v>
      </c>
      <c r="H35" s="132">
        <f t="shared" si="8"/>
        <v>2.0952249999999997</v>
      </c>
      <c r="I35" s="55">
        <f t="shared" si="6"/>
        <v>0</v>
      </c>
      <c r="J35" s="133">
        <f t="shared" si="7"/>
        <v>2.4999999999999467E-3</v>
      </c>
      <c r="M35" s="87"/>
      <c r="N35" s="88"/>
      <c r="O35" s="89"/>
      <c r="P35" s="90"/>
      <c r="Q35" s="91"/>
      <c r="R35" s="91"/>
    </row>
    <row r="36" spans="1:18">
      <c r="A36" s="129" t="s">
        <v>155</v>
      </c>
      <c r="B36" s="130" t="s">
        <v>151</v>
      </c>
      <c r="C36" s="131" t="s">
        <v>107</v>
      </c>
      <c r="D36" s="84">
        <v>2.79</v>
      </c>
      <c r="E36" s="81">
        <v>21</v>
      </c>
      <c r="F36" s="82"/>
      <c r="G36" s="55">
        <f t="shared" si="5"/>
        <v>0</v>
      </c>
      <c r="H36" s="132">
        <f t="shared" si="8"/>
        <v>2.7969749999999998</v>
      </c>
      <c r="I36" s="55">
        <f t="shared" si="6"/>
        <v>0</v>
      </c>
      <c r="J36" s="133">
        <f t="shared" si="7"/>
        <v>2.4999999999999467E-3</v>
      </c>
      <c r="M36" s="87"/>
      <c r="N36" s="88"/>
      <c r="O36" s="89"/>
      <c r="P36" s="90"/>
      <c r="Q36" s="91"/>
      <c r="R36" s="91"/>
    </row>
    <row r="37" spans="1:18">
      <c r="A37" s="129" t="s">
        <v>156</v>
      </c>
      <c r="B37" s="130" t="s">
        <v>151</v>
      </c>
      <c r="C37" s="131" t="s">
        <v>107</v>
      </c>
      <c r="D37" s="84">
        <v>3.48</v>
      </c>
      <c r="E37" s="81">
        <v>21</v>
      </c>
      <c r="F37" s="82"/>
      <c r="G37" s="55">
        <f t="shared" si="5"/>
        <v>0</v>
      </c>
      <c r="H37" s="132">
        <f t="shared" si="8"/>
        <v>3.4886999999999997</v>
      </c>
      <c r="I37" s="55">
        <f t="shared" si="6"/>
        <v>0</v>
      </c>
      <c r="J37" s="133">
        <f t="shared" si="7"/>
        <v>2.4999999999999467E-3</v>
      </c>
      <c r="M37" s="87"/>
      <c r="N37" s="88"/>
      <c r="O37" s="89"/>
      <c r="P37" s="90"/>
      <c r="Q37" s="91"/>
      <c r="R37" s="91"/>
    </row>
    <row r="38" spans="1:18">
      <c r="A38" s="129" t="s">
        <v>157</v>
      </c>
      <c r="B38" s="130" t="s">
        <v>151</v>
      </c>
      <c r="C38" s="131" t="s">
        <v>107</v>
      </c>
      <c r="D38" s="84">
        <v>4.18</v>
      </c>
      <c r="E38" s="81">
        <v>21</v>
      </c>
      <c r="F38" s="82"/>
      <c r="G38" s="55">
        <f t="shared" si="5"/>
        <v>0</v>
      </c>
      <c r="H38" s="132">
        <f t="shared" si="8"/>
        <v>4.1904499999999993</v>
      </c>
      <c r="I38" s="55">
        <f t="shared" si="6"/>
        <v>0</v>
      </c>
      <c r="J38" s="133">
        <f t="shared" si="7"/>
        <v>2.4999999999999467E-3</v>
      </c>
      <c r="M38" s="87"/>
      <c r="N38" s="88"/>
      <c r="O38" s="89"/>
      <c r="P38" s="90"/>
      <c r="Q38" s="91"/>
      <c r="R38" s="91"/>
    </row>
    <row r="39" spans="1:18">
      <c r="A39" s="129" t="s">
        <v>158</v>
      </c>
      <c r="B39" s="130" t="s">
        <v>151</v>
      </c>
      <c r="C39" s="131" t="s">
        <v>107</v>
      </c>
      <c r="D39" s="84">
        <v>1.36</v>
      </c>
      <c r="E39" s="81">
        <v>21</v>
      </c>
      <c r="F39" s="82">
        <v>7202.4540682414681</v>
      </c>
      <c r="G39" s="55">
        <f t="shared" si="5"/>
        <v>117544.05039370076</v>
      </c>
      <c r="H39" s="132">
        <f t="shared" si="8"/>
        <v>1.3633999999999999</v>
      </c>
      <c r="I39" s="55">
        <f t="shared" si="6"/>
        <v>117837.91051968501</v>
      </c>
      <c r="J39" s="133">
        <f t="shared" si="7"/>
        <v>2.4999999999999467E-3</v>
      </c>
      <c r="M39" s="87"/>
      <c r="N39" s="88"/>
      <c r="O39" s="89"/>
      <c r="P39" s="90"/>
      <c r="Q39" s="91"/>
      <c r="R39" s="91"/>
    </row>
    <row r="40" spans="1:18">
      <c r="A40" s="129" t="s">
        <v>159</v>
      </c>
      <c r="B40" s="130" t="s">
        <v>151</v>
      </c>
      <c r="C40" s="131" t="s">
        <v>107</v>
      </c>
      <c r="D40" s="84">
        <v>1.36</v>
      </c>
      <c r="E40" s="81">
        <v>21</v>
      </c>
      <c r="F40" s="82">
        <v>5805.4094488188966</v>
      </c>
      <c r="G40" s="55">
        <f t="shared" si="5"/>
        <v>94744.282204724412</v>
      </c>
      <c r="H40" s="132">
        <f t="shared" si="8"/>
        <v>1.3633999999999999</v>
      </c>
      <c r="I40" s="55">
        <f t="shared" si="6"/>
        <v>94981.142910236202</v>
      </c>
      <c r="J40" s="133">
        <f t="shared" si="7"/>
        <v>2.4999999999999467E-3</v>
      </c>
      <c r="M40" s="87"/>
      <c r="N40" s="88"/>
      <c r="O40" s="89"/>
      <c r="P40" s="90"/>
      <c r="Q40" s="91"/>
      <c r="R40" s="91"/>
    </row>
    <row r="41" spans="1:18">
      <c r="A41" s="129" t="s">
        <v>160</v>
      </c>
      <c r="B41" s="130" t="s">
        <v>151</v>
      </c>
      <c r="C41" s="131" t="s">
        <v>107</v>
      </c>
      <c r="D41" s="84">
        <v>1.36</v>
      </c>
      <c r="E41" s="81">
        <v>21</v>
      </c>
      <c r="F41" s="82">
        <v>1678.4232283464569</v>
      </c>
      <c r="G41" s="55">
        <f t="shared" si="5"/>
        <v>27391.867086614177</v>
      </c>
      <c r="H41" s="132">
        <f t="shared" si="8"/>
        <v>1.3633999999999999</v>
      </c>
      <c r="I41" s="55">
        <f t="shared" si="6"/>
        <v>27460.346754330709</v>
      </c>
      <c r="J41" s="133">
        <f t="shared" si="7"/>
        <v>2.4999999999999467E-3</v>
      </c>
      <c r="M41" s="87"/>
      <c r="N41" s="88"/>
      <c r="O41" s="89"/>
      <c r="P41" s="90"/>
      <c r="Q41" s="91"/>
      <c r="R41" s="91"/>
    </row>
    <row r="42" spans="1:18">
      <c r="A42" s="129" t="s">
        <v>152</v>
      </c>
      <c r="B42" s="130" t="s">
        <v>151</v>
      </c>
      <c r="C42" s="131" t="s">
        <v>107</v>
      </c>
      <c r="D42" s="84">
        <v>0.7</v>
      </c>
      <c r="E42" s="81">
        <v>21</v>
      </c>
      <c r="F42" s="82"/>
      <c r="G42" s="55">
        <f t="shared" si="5"/>
        <v>0</v>
      </c>
      <c r="H42" s="132">
        <f t="shared" si="8"/>
        <v>0.70174999999999987</v>
      </c>
      <c r="I42" s="55">
        <f t="shared" si="6"/>
        <v>0</v>
      </c>
      <c r="J42" s="133">
        <f t="shared" si="7"/>
        <v>2.4999999999999467E-3</v>
      </c>
      <c r="M42" s="87"/>
      <c r="N42" s="88"/>
      <c r="O42" s="89"/>
      <c r="P42" s="90"/>
      <c r="Q42" s="91"/>
      <c r="R42" s="91"/>
    </row>
    <row r="43" spans="1:18">
      <c r="A43" s="136" t="s">
        <v>161</v>
      </c>
      <c r="B43" s="130" t="s">
        <v>151</v>
      </c>
      <c r="C43" s="131" t="s">
        <v>107</v>
      </c>
      <c r="D43" s="84">
        <v>2</v>
      </c>
      <c r="E43" s="81">
        <v>21</v>
      </c>
      <c r="F43" s="82">
        <v>8450.5944741532985</v>
      </c>
      <c r="G43" s="90">
        <f t="shared" si="5"/>
        <v>202814.26737967916</v>
      </c>
      <c r="H43" s="402">
        <f>+D43</f>
        <v>2</v>
      </c>
      <c r="I43" s="55">
        <f t="shared" si="6"/>
        <v>202814.26737967916</v>
      </c>
      <c r="J43" s="133">
        <f t="shared" si="7"/>
        <v>0</v>
      </c>
      <c r="L43" s="401">
        <f>D43</f>
        <v>2</v>
      </c>
      <c r="M43" s="403" t="s">
        <v>585</v>
      </c>
      <c r="N43" s="88"/>
      <c r="O43" s="89"/>
      <c r="P43" s="90"/>
      <c r="Q43" s="91"/>
      <c r="R43" s="91"/>
    </row>
    <row r="44" spans="1:18">
      <c r="A44" s="136"/>
      <c r="B44" s="130"/>
      <c r="C44" s="131"/>
      <c r="D44" s="85"/>
      <c r="E44" s="137"/>
      <c r="F44" s="90"/>
      <c r="G44" s="90"/>
      <c r="H44" s="85"/>
      <c r="I44" s="90"/>
      <c r="J44" s="90"/>
      <c r="M44" s="87"/>
      <c r="N44" s="88"/>
      <c r="O44" s="89"/>
      <c r="P44" s="90"/>
      <c r="Q44" s="91"/>
      <c r="R44" s="91"/>
    </row>
    <row r="45" spans="1:18">
      <c r="A45" s="129" t="s">
        <v>162</v>
      </c>
      <c r="B45" s="130" t="s">
        <v>163</v>
      </c>
      <c r="C45" s="131" t="s">
        <v>164</v>
      </c>
      <c r="D45" s="84">
        <v>3.02</v>
      </c>
      <c r="E45" s="81">
        <v>22</v>
      </c>
      <c r="F45" s="102"/>
      <c r="G45" s="55"/>
      <c r="H45" s="132">
        <f>+D45*(1+$B$3)</f>
        <v>3.0275499999999997</v>
      </c>
      <c r="I45" s="55"/>
      <c r="J45" s="133">
        <f>IF(OR(D45=0,H45=0),"",H45/D45-1)</f>
        <v>2.4999999999999467E-3</v>
      </c>
      <c r="M45" s="87"/>
      <c r="N45" s="88"/>
      <c r="O45" s="89"/>
      <c r="P45" s="90"/>
      <c r="Q45" s="91"/>
      <c r="R45" s="91"/>
    </row>
    <row r="46" spans="1:18">
      <c r="A46" s="129" t="s">
        <v>165</v>
      </c>
      <c r="B46" s="130" t="s">
        <v>163</v>
      </c>
      <c r="C46" s="131" t="s">
        <v>164</v>
      </c>
      <c r="D46" s="84">
        <v>3.02</v>
      </c>
      <c r="E46" s="81">
        <v>22</v>
      </c>
      <c r="F46" s="102"/>
      <c r="G46" s="55"/>
      <c r="H46" s="132">
        <f>+D46*(1+$B$3)</f>
        <v>3.0275499999999997</v>
      </c>
      <c r="I46" s="55"/>
      <c r="J46" s="133">
        <f>IF(OR(D46=0,H46=0),"",H46/D46-1)</f>
        <v>2.4999999999999467E-3</v>
      </c>
      <c r="M46" s="87"/>
      <c r="N46" s="88"/>
      <c r="O46" s="89"/>
      <c r="P46" s="90"/>
      <c r="Q46" s="91"/>
      <c r="R46" s="91"/>
    </row>
    <row r="47" spans="1:18">
      <c r="A47" s="129"/>
      <c r="B47" s="130"/>
      <c r="C47" s="131"/>
      <c r="D47" s="85"/>
      <c r="E47" s="86"/>
      <c r="F47" s="102"/>
      <c r="G47" s="55"/>
      <c r="H47" s="85"/>
      <c r="I47" s="55"/>
      <c r="J47" s="55"/>
      <c r="M47" s="91"/>
      <c r="N47" s="91"/>
      <c r="O47" s="91"/>
      <c r="P47" s="91"/>
      <c r="Q47" s="91"/>
      <c r="R47" s="91"/>
    </row>
    <row r="48" spans="1:18">
      <c r="A48" s="138" t="s">
        <v>166</v>
      </c>
      <c r="B48" s="125"/>
      <c r="C48" s="123"/>
      <c r="D48" s="123"/>
      <c r="E48" s="125"/>
      <c r="F48" s="128"/>
      <c r="G48" s="128"/>
      <c r="H48" s="123"/>
      <c r="I48" s="128"/>
      <c r="J48" s="128"/>
      <c r="M48" s="91"/>
      <c r="N48" s="91"/>
      <c r="O48" s="91"/>
      <c r="P48" s="91"/>
      <c r="Q48" s="91"/>
      <c r="R48" s="91"/>
    </row>
    <row r="49" spans="1:18">
      <c r="A49" s="129" t="s">
        <v>134</v>
      </c>
      <c r="B49" s="130" t="s">
        <v>104</v>
      </c>
      <c r="C49" s="131" t="s">
        <v>103</v>
      </c>
      <c r="D49" s="80">
        <v>0</v>
      </c>
      <c r="E49" s="81"/>
      <c r="F49" s="82"/>
      <c r="G49" s="55">
        <f t="shared" ref="G49:G65" si="9">+F49*D49*$E$5</f>
        <v>0</v>
      </c>
      <c r="H49" s="132">
        <f t="shared" ref="H49:H59" si="10">+D49*(1+$B$3)</f>
        <v>0</v>
      </c>
      <c r="I49" s="55">
        <f t="shared" ref="I49:I65" si="11">+H49*F49*$E$5</f>
        <v>0</v>
      </c>
      <c r="J49" s="133" t="str">
        <f t="shared" ref="J49:J65" si="12">IF(OR(D49=0,H49=0),"",H49/D49-1)</f>
        <v/>
      </c>
      <c r="M49" s="91"/>
      <c r="N49" s="91"/>
      <c r="O49" s="91"/>
      <c r="P49" s="91"/>
      <c r="Q49" s="91"/>
      <c r="R49" s="91"/>
    </row>
    <row r="50" spans="1:18">
      <c r="A50" s="129" t="s">
        <v>135</v>
      </c>
      <c r="B50" s="130" t="s">
        <v>104</v>
      </c>
      <c r="C50" s="131" t="s">
        <v>103</v>
      </c>
      <c r="D50" s="80">
        <v>0</v>
      </c>
      <c r="E50" s="81"/>
      <c r="F50" s="82"/>
      <c r="G50" s="55">
        <f t="shared" si="9"/>
        <v>0</v>
      </c>
      <c r="H50" s="132">
        <f t="shared" si="10"/>
        <v>0</v>
      </c>
      <c r="I50" s="55">
        <f t="shared" si="11"/>
        <v>0</v>
      </c>
      <c r="J50" s="133" t="str">
        <f t="shared" si="12"/>
        <v/>
      </c>
      <c r="M50" s="91"/>
      <c r="N50" s="91"/>
      <c r="O50" s="91"/>
      <c r="P50" s="91"/>
      <c r="Q50" s="91"/>
      <c r="R50" s="91"/>
    </row>
    <row r="51" spans="1:18">
      <c r="A51" s="129" t="s">
        <v>136</v>
      </c>
      <c r="B51" s="130" t="s">
        <v>104</v>
      </c>
      <c r="C51" s="131" t="s">
        <v>103</v>
      </c>
      <c r="D51" s="80">
        <v>0</v>
      </c>
      <c r="E51" s="81"/>
      <c r="F51" s="82"/>
      <c r="G51" s="55">
        <f t="shared" si="9"/>
        <v>0</v>
      </c>
      <c r="H51" s="132">
        <f t="shared" si="10"/>
        <v>0</v>
      </c>
      <c r="I51" s="55">
        <f t="shared" si="11"/>
        <v>0</v>
      </c>
      <c r="J51" s="133" t="str">
        <f t="shared" si="12"/>
        <v/>
      </c>
    </row>
    <row r="52" spans="1:18">
      <c r="A52" s="129" t="s">
        <v>137</v>
      </c>
      <c r="B52" s="130" t="s">
        <v>104</v>
      </c>
      <c r="C52" s="131" t="s">
        <v>103</v>
      </c>
      <c r="D52" s="80">
        <v>0</v>
      </c>
      <c r="E52" s="81"/>
      <c r="F52" s="82"/>
      <c r="G52" s="55">
        <f t="shared" si="9"/>
        <v>0</v>
      </c>
      <c r="H52" s="132">
        <f t="shared" si="10"/>
        <v>0</v>
      </c>
      <c r="I52" s="55">
        <f t="shared" si="11"/>
        <v>0</v>
      </c>
      <c r="J52" s="133" t="str">
        <f t="shared" si="12"/>
        <v/>
      </c>
    </row>
    <row r="53" spans="1:18">
      <c r="A53" s="129" t="s">
        <v>138</v>
      </c>
      <c r="B53" s="130" t="s">
        <v>104</v>
      </c>
      <c r="C53" s="131" t="s">
        <v>103</v>
      </c>
      <c r="D53" s="80">
        <v>0</v>
      </c>
      <c r="E53" s="81"/>
      <c r="F53" s="82"/>
      <c r="G53" s="55">
        <f t="shared" si="9"/>
        <v>0</v>
      </c>
      <c r="H53" s="132">
        <f t="shared" si="10"/>
        <v>0</v>
      </c>
      <c r="I53" s="55">
        <f t="shared" si="11"/>
        <v>0</v>
      </c>
      <c r="J53" s="133" t="str">
        <f t="shared" si="12"/>
        <v/>
      </c>
    </row>
    <row r="54" spans="1:18">
      <c r="A54" s="129" t="s">
        <v>139</v>
      </c>
      <c r="B54" s="130" t="s">
        <v>104</v>
      </c>
      <c r="C54" s="131" t="s">
        <v>103</v>
      </c>
      <c r="D54" s="84">
        <v>0</v>
      </c>
      <c r="E54" s="81"/>
      <c r="F54" s="82"/>
      <c r="G54" s="55">
        <f t="shared" si="9"/>
        <v>0</v>
      </c>
      <c r="H54" s="132">
        <f t="shared" si="10"/>
        <v>0</v>
      </c>
      <c r="I54" s="55">
        <f t="shared" si="11"/>
        <v>0</v>
      </c>
      <c r="J54" s="133" t="str">
        <f t="shared" si="12"/>
        <v/>
      </c>
    </row>
    <row r="55" spans="1:18">
      <c r="A55" s="129" t="s">
        <v>140</v>
      </c>
      <c r="B55" s="130" t="s">
        <v>104</v>
      </c>
      <c r="C55" s="131" t="s">
        <v>103</v>
      </c>
      <c r="D55" s="84">
        <v>0</v>
      </c>
      <c r="E55" s="81"/>
      <c r="F55" s="82"/>
      <c r="G55" s="55">
        <f t="shared" si="9"/>
        <v>0</v>
      </c>
      <c r="H55" s="132">
        <f t="shared" si="10"/>
        <v>0</v>
      </c>
      <c r="I55" s="55">
        <f t="shared" si="11"/>
        <v>0</v>
      </c>
      <c r="J55" s="133" t="str">
        <f t="shared" si="12"/>
        <v/>
      </c>
    </row>
    <row r="56" spans="1:18">
      <c r="A56" s="129" t="s">
        <v>141</v>
      </c>
      <c r="B56" s="130" t="s">
        <v>104</v>
      </c>
      <c r="C56" s="131" t="s">
        <v>103</v>
      </c>
      <c r="D56" s="84">
        <v>0</v>
      </c>
      <c r="E56" s="81"/>
      <c r="F56" s="82"/>
      <c r="G56" s="55">
        <f t="shared" si="9"/>
        <v>0</v>
      </c>
      <c r="H56" s="132">
        <f t="shared" si="10"/>
        <v>0</v>
      </c>
      <c r="I56" s="55">
        <f t="shared" si="11"/>
        <v>0</v>
      </c>
      <c r="J56" s="133" t="str">
        <f t="shared" si="12"/>
        <v/>
      </c>
    </row>
    <row r="57" spans="1:18">
      <c r="A57" s="129" t="s">
        <v>142</v>
      </c>
      <c r="B57" s="130" t="s">
        <v>104</v>
      </c>
      <c r="C57" s="131" t="s">
        <v>103</v>
      </c>
      <c r="D57" s="84">
        <v>0</v>
      </c>
      <c r="E57" s="81"/>
      <c r="F57" s="82"/>
      <c r="G57" s="55">
        <f t="shared" si="9"/>
        <v>0</v>
      </c>
      <c r="H57" s="132">
        <f t="shared" si="10"/>
        <v>0</v>
      </c>
      <c r="I57" s="55">
        <f t="shared" si="11"/>
        <v>0</v>
      </c>
      <c r="J57" s="133" t="str">
        <f t="shared" si="12"/>
        <v/>
      </c>
    </row>
    <row r="58" spans="1:18">
      <c r="A58" s="129" t="s">
        <v>143</v>
      </c>
      <c r="B58" s="130" t="s">
        <v>104</v>
      </c>
      <c r="C58" s="131" t="s">
        <v>103</v>
      </c>
      <c r="D58" s="84">
        <v>0</v>
      </c>
      <c r="E58" s="81"/>
      <c r="F58" s="82"/>
      <c r="G58" s="55">
        <f t="shared" si="9"/>
        <v>0</v>
      </c>
      <c r="H58" s="132">
        <f t="shared" si="10"/>
        <v>0</v>
      </c>
      <c r="I58" s="55">
        <f t="shared" si="11"/>
        <v>0</v>
      </c>
      <c r="J58" s="133" t="str">
        <f t="shared" si="12"/>
        <v/>
      </c>
    </row>
    <row r="59" spans="1:18">
      <c r="A59" s="129" t="s">
        <v>144</v>
      </c>
      <c r="B59" s="130" t="s">
        <v>104</v>
      </c>
      <c r="C59" s="131" t="s">
        <v>107</v>
      </c>
      <c r="D59" s="84">
        <v>0</v>
      </c>
      <c r="E59" s="81"/>
      <c r="F59" s="82"/>
      <c r="G59" s="55">
        <f t="shared" si="9"/>
        <v>0</v>
      </c>
      <c r="H59" s="132">
        <f t="shared" si="10"/>
        <v>0</v>
      </c>
      <c r="I59" s="55">
        <f t="shared" si="11"/>
        <v>0</v>
      </c>
      <c r="J59" s="133" t="str">
        <f t="shared" si="12"/>
        <v/>
      </c>
    </row>
    <row r="60" spans="1:18">
      <c r="A60" s="129" t="s">
        <v>145</v>
      </c>
      <c r="B60" s="130" t="s">
        <v>146</v>
      </c>
      <c r="C60" s="131" t="s">
        <v>105</v>
      </c>
      <c r="D60" s="84">
        <v>0</v>
      </c>
      <c r="E60" s="81"/>
      <c r="F60" s="82"/>
      <c r="G60" s="55">
        <f t="shared" si="9"/>
        <v>0</v>
      </c>
      <c r="H60" s="134">
        <f>+D60*(1+$B$4)</f>
        <v>0</v>
      </c>
      <c r="I60" s="55">
        <f t="shared" si="11"/>
        <v>0</v>
      </c>
      <c r="J60" s="133" t="str">
        <f t="shared" si="12"/>
        <v/>
      </c>
    </row>
    <row r="61" spans="1:18">
      <c r="A61" s="129" t="s">
        <v>147</v>
      </c>
      <c r="B61" s="130" t="s">
        <v>146</v>
      </c>
      <c r="C61" s="131" t="s">
        <v>105</v>
      </c>
      <c r="D61" s="84">
        <v>0</v>
      </c>
      <c r="E61" s="81"/>
      <c r="F61" s="82"/>
      <c r="G61" s="55">
        <f t="shared" si="9"/>
        <v>0</v>
      </c>
      <c r="H61" s="134">
        <f>+D61*(1+$B$4)</f>
        <v>0</v>
      </c>
      <c r="I61" s="55">
        <f t="shared" si="11"/>
        <v>0</v>
      </c>
      <c r="J61" s="133" t="str">
        <f t="shared" si="12"/>
        <v/>
      </c>
    </row>
    <row r="62" spans="1:18">
      <c r="A62" s="129" t="s">
        <v>167</v>
      </c>
      <c r="B62" s="130" t="s">
        <v>111</v>
      </c>
      <c r="C62" s="131" t="s">
        <v>105</v>
      </c>
      <c r="D62" s="84">
        <v>0</v>
      </c>
      <c r="E62" s="81"/>
      <c r="F62" s="82"/>
      <c r="G62" s="55">
        <f t="shared" si="9"/>
        <v>0</v>
      </c>
      <c r="H62" s="135">
        <f t="shared" ref="H62:H65" si="13">+D62*(1+$B$5)</f>
        <v>0</v>
      </c>
      <c r="I62" s="55">
        <f t="shared" si="11"/>
        <v>0</v>
      </c>
      <c r="J62" s="133" t="str">
        <f t="shared" si="12"/>
        <v/>
      </c>
    </row>
    <row r="63" spans="1:18">
      <c r="A63" s="129" t="s">
        <v>148</v>
      </c>
      <c r="B63" s="130" t="s">
        <v>111</v>
      </c>
      <c r="C63" s="131" t="s">
        <v>105</v>
      </c>
      <c r="D63" s="84">
        <v>0</v>
      </c>
      <c r="E63" s="81"/>
      <c r="F63" s="82"/>
      <c r="G63" s="55">
        <f t="shared" si="9"/>
        <v>0</v>
      </c>
      <c r="H63" s="135">
        <f t="shared" si="13"/>
        <v>0</v>
      </c>
      <c r="I63" s="55">
        <f t="shared" si="11"/>
        <v>0</v>
      </c>
      <c r="J63" s="133" t="str">
        <f t="shared" si="12"/>
        <v/>
      </c>
    </row>
    <row r="64" spans="1:18">
      <c r="A64" s="129" t="s">
        <v>168</v>
      </c>
      <c r="B64" s="130" t="s">
        <v>111</v>
      </c>
      <c r="C64" s="131" t="s">
        <v>105</v>
      </c>
      <c r="D64" s="84">
        <v>0</v>
      </c>
      <c r="E64" s="81"/>
      <c r="F64" s="82"/>
      <c r="G64" s="55">
        <f t="shared" si="9"/>
        <v>0</v>
      </c>
      <c r="H64" s="135">
        <f t="shared" si="13"/>
        <v>0</v>
      </c>
      <c r="I64" s="55">
        <f t="shared" si="11"/>
        <v>0</v>
      </c>
      <c r="J64" s="133" t="str">
        <f t="shared" si="12"/>
        <v/>
      </c>
    </row>
    <row r="65" spans="1:10">
      <c r="A65" s="129" t="s">
        <v>169</v>
      </c>
      <c r="B65" s="130" t="s">
        <v>111</v>
      </c>
      <c r="C65" s="131" t="s">
        <v>105</v>
      </c>
      <c r="D65" s="84">
        <v>0</v>
      </c>
      <c r="E65" s="81"/>
      <c r="F65" s="82"/>
      <c r="G65" s="55">
        <f t="shared" si="9"/>
        <v>0</v>
      </c>
      <c r="H65" s="135">
        <f t="shared" si="13"/>
        <v>0</v>
      </c>
      <c r="I65" s="55">
        <f t="shared" si="11"/>
        <v>0</v>
      </c>
      <c r="J65" s="133" t="str">
        <f t="shared" si="12"/>
        <v/>
      </c>
    </row>
    <row r="66" spans="1:10">
      <c r="A66" s="129"/>
      <c r="B66" s="130"/>
      <c r="C66" s="131"/>
      <c r="D66" s="85"/>
      <c r="E66" s="86"/>
      <c r="F66" s="55"/>
      <c r="G66" s="55"/>
      <c r="H66" s="85"/>
      <c r="I66" s="55"/>
      <c r="J66" s="55"/>
    </row>
    <row r="67" spans="1:10">
      <c r="A67" s="129" t="s">
        <v>150</v>
      </c>
      <c r="B67" s="130" t="s">
        <v>151</v>
      </c>
      <c r="C67" s="131" t="s">
        <v>107</v>
      </c>
      <c r="D67" s="84">
        <v>0</v>
      </c>
      <c r="E67" s="81"/>
      <c r="F67" s="82"/>
      <c r="G67" s="55">
        <f t="shared" ref="G67:G78" si="14">+F67*D67*$E$5</f>
        <v>0</v>
      </c>
      <c r="H67" s="132">
        <f t="shared" ref="H67:H77" si="15">+D67*(1+$B$3)</f>
        <v>0</v>
      </c>
      <c r="I67" s="55">
        <f t="shared" ref="I67:I78" si="16">+H67*F67*$E$5</f>
        <v>0</v>
      </c>
      <c r="J67" s="133" t="str">
        <f t="shared" ref="J67:J78" si="17">IF(OR(D67=0,H67=0),"",H67/D67-1)</f>
        <v/>
      </c>
    </row>
    <row r="68" spans="1:10">
      <c r="A68" s="129" t="s">
        <v>152</v>
      </c>
      <c r="B68" s="130" t="s">
        <v>151</v>
      </c>
      <c r="C68" s="131" t="s">
        <v>107</v>
      </c>
      <c r="D68" s="84">
        <v>0</v>
      </c>
      <c r="E68" s="81"/>
      <c r="F68" s="82"/>
      <c r="G68" s="55">
        <f t="shared" si="14"/>
        <v>0</v>
      </c>
      <c r="H68" s="132">
        <f t="shared" si="15"/>
        <v>0</v>
      </c>
      <c r="I68" s="55">
        <f t="shared" si="16"/>
        <v>0</v>
      </c>
      <c r="J68" s="133" t="str">
        <f t="shared" si="17"/>
        <v/>
      </c>
    </row>
    <row r="69" spans="1:10">
      <c r="A69" s="129" t="s">
        <v>153</v>
      </c>
      <c r="B69" s="130" t="s">
        <v>151</v>
      </c>
      <c r="C69" s="131" t="s">
        <v>107</v>
      </c>
      <c r="D69" s="84">
        <v>0</v>
      </c>
      <c r="E69" s="81"/>
      <c r="F69" s="82"/>
      <c r="G69" s="55">
        <f t="shared" si="14"/>
        <v>0</v>
      </c>
      <c r="H69" s="132">
        <f t="shared" si="15"/>
        <v>0</v>
      </c>
      <c r="I69" s="55">
        <f t="shared" si="16"/>
        <v>0</v>
      </c>
      <c r="J69" s="133" t="str">
        <f t="shared" si="17"/>
        <v/>
      </c>
    </row>
    <row r="70" spans="1:10">
      <c r="A70" s="129" t="s">
        <v>154</v>
      </c>
      <c r="B70" s="130" t="s">
        <v>151</v>
      </c>
      <c r="C70" s="131" t="s">
        <v>107</v>
      </c>
      <c r="D70" s="84">
        <v>0</v>
      </c>
      <c r="E70" s="81"/>
      <c r="F70" s="82"/>
      <c r="G70" s="55">
        <f t="shared" si="14"/>
        <v>0</v>
      </c>
      <c r="H70" s="132">
        <f t="shared" si="15"/>
        <v>0</v>
      </c>
      <c r="I70" s="55">
        <f t="shared" si="16"/>
        <v>0</v>
      </c>
      <c r="J70" s="133" t="str">
        <f t="shared" si="17"/>
        <v/>
      </c>
    </row>
    <row r="71" spans="1:10">
      <c r="A71" s="129" t="s">
        <v>155</v>
      </c>
      <c r="B71" s="130" t="s">
        <v>151</v>
      </c>
      <c r="C71" s="131" t="s">
        <v>107</v>
      </c>
      <c r="D71" s="84">
        <v>0</v>
      </c>
      <c r="E71" s="81"/>
      <c r="F71" s="82"/>
      <c r="G71" s="55">
        <f t="shared" si="14"/>
        <v>0</v>
      </c>
      <c r="H71" s="132">
        <f t="shared" si="15"/>
        <v>0</v>
      </c>
      <c r="I71" s="55">
        <f t="shared" si="16"/>
        <v>0</v>
      </c>
      <c r="J71" s="133" t="str">
        <f t="shared" si="17"/>
        <v/>
      </c>
    </row>
    <row r="72" spans="1:10">
      <c r="A72" s="129" t="s">
        <v>156</v>
      </c>
      <c r="B72" s="130" t="s">
        <v>151</v>
      </c>
      <c r="C72" s="131" t="s">
        <v>107</v>
      </c>
      <c r="D72" s="84">
        <v>0</v>
      </c>
      <c r="E72" s="81"/>
      <c r="F72" s="82"/>
      <c r="G72" s="55">
        <f t="shared" si="14"/>
        <v>0</v>
      </c>
      <c r="H72" s="132">
        <f t="shared" si="15"/>
        <v>0</v>
      </c>
      <c r="I72" s="55">
        <f t="shared" si="16"/>
        <v>0</v>
      </c>
      <c r="J72" s="133" t="str">
        <f t="shared" si="17"/>
        <v/>
      </c>
    </row>
    <row r="73" spans="1:10">
      <c r="A73" s="129" t="s">
        <v>157</v>
      </c>
      <c r="B73" s="130" t="s">
        <v>151</v>
      </c>
      <c r="C73" s="131" t="s">
        <v>107</v>
      </c>
      <c r="D73" s="84">
        <v>0</v>
      </c>
      <c r="E73" s="81"/>
      <c r="F73" s="82"/>
      <c r="G73" s="55">
        <f t="shared" si="14"/>
        <v>0</v>
      </c>
      <c r="H73" s="132">
        <f t="shared" si="15"/>
        <v>0</v>
      </c>
      <c r="I73" s="55">
        <f t="shared" si="16"/>
        <v>0</v>
      </c>
      <c r="J73" s="133" t="str">
        <f t="shared" si="17"/>
        <v/>
      </c>
    </row>
    <row r="74" spans="1:10">
      <c r="A74" s="129" t="s">
        <v>158</v>
      </c>
      <c r="B74" s="130" t="s">
        <v>151</v>
      </c>
      <c r="C74" s="131" t="s">
        <v>107</v>
      </c>
      <c r="D74" s="84">
        <v>0</v>
      </c>
      <c r="E74" s="81"/>
      <c r="F74" s="82"/>
      <c r="G74" s="55">
        <f t="shared" si="14"/>
        <v>0</v>
      </c>
      <c r="H74" s="132">
        <f t="shared" si="15"/>
        <v>0</v>
      </c>
      <c r="I74" s="55">
        <f t="shared" si="16"/>
        <v>0</v>
      </c>
      <c r="J74" s="133" t="str">
        <f t="shared" si="17"/>
        <v/>
      </c>
    </row>
    <row r="75" spans="1:10">
      <c r="A75" s="129" t="s">
        <v>159</v>
      </c>
      <c r="B75" s="130" t="s">
        <v>151</v>
      </c>
      <c r="C75" s="131" t="s">
        <v>107</v>
      </c>
      <c r="D75" s="84">
        <v>0</v>
      </c>
      <c r="E75" s="81"/>
      <c r="F75" s="82"/>
      <c r="G75" s="55">
        <f t="shared" si="14"/>
        <v>0</v>
      </c>
      <c r="H75" s="132">
        <f t="shared" si="15"/>
        <v>0</v>
      </c>
      <c r="I75" s="55">
        <f t="shared" si="16"/>
        <v>0</v>
      </c>
      <c r="J75" s="133" t="str">
        <f t="shared" si="17"/>
        <v/>
      </c>
    </row>
    <row r="76" spans="1:10">
      <c r="A76" s="129" t="s">
        <v>160</v>
      </c>
      <c r="B76" s="130" t="s">
        <v>151</v>
      </c>
      <c r="C76" s="131" t="s">
        <v>107</v>
      </c>
      <c r="D76" s="84">
        <v>0</v>
      </c>
      <c r="E76" s="81"/>
      <c r="F76" s="82"/>
      <c r="G76" s="55">
        <f t="shared" si="14"/>
        <v>0</v>
      </c>
      <c r="H76" s="132">
        <f t="shared" si="15"/>
        <v>0</v>
      </c>
      <c r="I76" s="55">
        <f t="shared" si="16"/>
        <v>0</v>
      </c>
      <c r="J76" s="133" t="str">
        <f t="shared" si="17"/>
        <v/>
      </c>
    </row>
    <row r="77" spans="1:10">
      <c r="A77" s="129" t="s">
        <v>152</v>
      </c>
      <c r="B77" s="130" t="s">
        <v>151</v>
      </c>
      <c r="C77" s="131" t="s">
        <v>107</v>
      </c>
      <c r="D77" s="84">
        <v>0</v>
      </c>
      <c r="E77" s="81"/>
      <c r="F77" s="82"/>
      <c r="G77" s="55">
        <f t="shared" si="14"/>
        <v>0</v>
      </c>
      <c r="H77" s="132">
        <f t="shared" si="15"/>
        <v>0</v>
      </c>
      <c r="I77" s="55">
        <f t="shared" si="16"/>
        <v>0</v>
      </c>
      <c r="J77" s="133" t="str">
        <f t="shared" si="17"/>
        <v/>
      </c>
    </row>
    <row r="78" spans="1:10">
      <c r="A78" s="136" t="s">
        <v>161</v>
      </c>
      <c r="B78" s="130" t="s">
        <v>151</v>
      </c>
      <c r="C78" s="131" t="s">
        <v>107</v>
      </c>
      <c r="D78" s="84">
        <v>0</v>
      </c>
      <c r="E78" s="81"/>
      <c r="F78" s="82"/>
      <c r="G78" s="90">
        <f t="shared" si="14"/>
        <v>0</v>
      </c>
      <c r="H78" s="135">
        <f>+D78*(1+$B$5)</f>
        <v>0</v>
      </c>
      <c r="I78" s="55">
        <f t="shared" si="16"/>
        <v>0</v>
      </c>
      <c r="J78" s="133" t="str">
        <f t="shared" si="17"/>
        <v/>
      </c>
    </row>
    <row r="79" spans="1:10">
      <c r="A79" s="136"/>
      <c r="B79" s="130"/>
      <c r="C79" s="131"/>
      <c r="D79" s="85"/>
      <c r="E79" s="137"/>
      <c r="F79" s="90"/>
      <c r="G79" s="90"/>
      <c r="H79" s="85"/>
      <c r="I79" s="90"/>
      <c r="J79" s="90"/>
    </row>
    <row r="80" spans="1:10">
      <c r="A80" s="129" t="s">
        <v>162</v>
      </c>
      <c r="B80" s="130" t="s">
        <v>163</v>
      </c>
      <c r="C80" s="131" t="s">
        <v>164</v>
      </c>
      <c r="D80" s="84">
        <v>0</v>
      </c>
      <c r="E80" s="81"/>
      <c r="F80" s="102"/>
      <c r="G80" s="55"/>
      <c r="H80" s="132">
        <f>+D80*(1+$B$3)</f>
        <v>0</v>
      </c>
      <c r="I80" s="55"/>
      <c r="J80" s="133" t="str">
        <f>IF(OR(D80=0,H80=0),"",H80/D80-1)</f>
        <v/>
      </c>
    </row>
    <row r="81" spans="1:10">
      <c r="A81" s="129" t="s">
        <v>165</v>
      </c>
      <c r="B81" s="130" t="s">
        <v>163</v>
      </c>
      <c r="C81" s="131" t="s">
        <v>164</v>
      </c>
      <c r="D81" s="84">
        <v>0</v>
      </c>
      <c r="E81" s="81"/>
      <c r="F81" s="102"/>
      <c r="G81" s="55"/>
      <c r="H81" s="132">
        <f>+D81*(1+$B$3)</f>
        <v>0</v>
      </c>
      <c r="I81" s="55"/>
      <c r="J81" s="133" t="str">
        <f>IF(OR(D81=0,H81=0),"",H81/D81-1)</f>
        <v/>
      </c>
    </row>
    <row r="82" spans="1:10">
      <c r="A82" s="129"/>
      <c r="B82" s="130"/>
      <c r="C82" s="131"/>
      <c r="D82" s="85"/>
      <c r="E82" s="86"/>
      <c r="F82" s="55"/>
      <c r="G82" s="55"/>
      <c r="H82" s="85"/>
      <c r="I82" s="55"/>
      <c r="J82" s="55"/>
    </row>
    <row r="83" spans="1:10">
      <c r="A83" s="138"/>
      <c r="B83" s="125"/>
      <c r="C83" s="123"/>
      <c r="D83" s="123"/>
      <c r="E83" s="125"/>
      <c r="F83" s="128"/>
      <c r="G83" s="128"/>
      <c r="H83" s="123"/>
      <c r="I83" s="128"/>
      <c r="J83" s="128"/>
    </row>
    <row r="84" spans="1:10">
      <c r="A84" s="129" t="s">
        <v>134</v>
      </c>
      <c r="B84" s="130" t="s">
        <v>104</v>
      </c>
      <c r="C84" s="131" t="s">
        <v>103</v>
      </c>
      <c r="D84" s="80">
        <v>0</v>
      </c>
      <c r="E84" s="81"/>
      <c r="F84" s="82"/>
      <c r="G84" s="55">
        <f t="shared" ref="G84:G100" si="18">+F84*D84*$E$5</f>
        <v>0</v>
      </c>
      <c r="H84" s="132">
        <f t="shared" ref="H84:H94" si="19">+D84*(1+$B$3)</f>
        <v>0</v>
      </c>
      <c r="I84" s="55">
        <f t="shared" ref="I84:I100" si="20">+H84*F84*$E$5</f>
        <v>0</v>
      </c>
      <c r="J84" s="133" t="str">
        <f t="shared" ref="J84:J113" si="21">IF(OR(D84=0,H84=0),"",H84/D84-1)</f>
        <v/>
      </c>
    </row>
    <row r="85" spans="1:10">
      <c r="A85" s="129" t="s">
        <v>135</v>
      </c>
      <c r="B85" s="130" t="s">
        <v>104</v>
      </c>
      <c r="C85" s="131" t="s">
        <v>103</v>
      </c>
      <c r="D85" s="80">
        <v>0</v>
      </c>
      <c r="E85" s="81"/>
      <c r="F85" s="82"/>
      <c r="G85" s="55">
        <f t="shared" si="18"/>
        <v>0</v>
      </c>
      <c r="H85" s="132">
        <f t="shared" si="19"/>
        <v>0</v>
      </c>
      <c r="I85" s="55">
        <f t="shared" si="20"/>
        <v>0</v>
      </c>
      <c r="J85" s="133" t="str">
        <f t="shared" si="21"/>
        <v/>
      </c>
    </row>
    <row r="86" spans="1:10">
      <c r="A86" s="129" t="s">
        <v>136</v>
      </c>
      <c r="B86" s="130" t="s">
        <v>104</v>
      </c>
      <c r="C86" s="131" t="s">
        <v>103</v>
      </c>
      <c r="D86" s="80">
        <v>0</v>
      </c>
      <c r="E86" s="81"/>
      <c r="F86" s="82"/>
      <c r="G86" s="55">
        <f t="shared" si="18"/>
        <v>0</v>
      </c>
      <c r="H86" s="132">
        <f t="shared" si="19"/>
        <v>0</v>
      </c>
      <c r="I86" s="55">
        <f t="shared" si="20"/>
        <v>0</v>
      </c>
      <c r="J86" s="133" t="str">
        <f t="shared" si="21"/>
        <v/>
      </c>
    </row>
    <row r="87" spans="1:10">
      <c r="A87" s="129" t="s">
        <v>137</v>
      </c>
      <c r="B87" s="130" t="s">
        <v>104</v>
      </c>
      <c r="C87" s="131" t="s">
        <v>103</v>
      </c>
      <c r="D87" s="80">
        <v>0</v>
      </c>
      <c r="E87" s="81"/>
      <c r="F87" s="82"/>
      <c r="G87" s="55">
        <f t="shared" si="18"/>
        <v>0</v>
      </c>
      <c r="H87" s="132">
        <f t="shared" si="19"/>
        <v>0</v>
      </c>
      <c r="I87" s="55">
        <f t="shared" si="20"/>
        <v>0</v>
      </c>
      <c r="J87" s="133" t="str">
        <f t="shared" si="21"/>
        <v/>
      </c>
    </row>
    <row r="88" spans="1:10">
      <c r="A88" s="129" t="s">
        <v>138</v>
      </c>
      <c r="B88" s="130" t="s">
        <v>104</v>
      </c>
      <c r="C88" s="131" t="s">
        <v>103</v>
      </c>
      <c r="D88" s="80">
        <v>0</v>
      </c>
      <c r="E88" s="81"/>
      <c r="F88" s="82"/>
      <c r="G88" s="55">
        <f t="shared" si="18"/>
        <v>0</v>
      </c>
      <c r="H88" s="132">
        <f t="shared" si="19"/>
        <v>0</v>
      </c>
      <c r="I88" s="55">
        <f t="shared" si="20"/>
        <v>0</v>
      </c>
      <c r="J88" s="133" t="str">
        <f t="shared" si="21"/>
        <v/>
      </c>
    </row>
    <row r="89" spans="1:10">
      <c r="A89" s="129" t="s">
        <v>139</v>
      </c>
      <c r="B89" s="130" t="s">
        <v>104</v>
      </c>
      <c r="C89" s="131" t="s">
        <v>103</v>
      </c>
      <c r="D89" s="84">
        <v>0</v>
      </c>
      <c r="E89" s="81"/>
      <c r="F89" s="82"/>
      <c r="G89" s="55">
        <f t="shared" si="18"/>
        <v>0</v>
      </c>
      <c r="H89" s="132">
        <f t="shared" si="19"/>
        <v>0</v>
      </c>
      <c r="I89" s="55">
        <f t="shared" si="20"/>
        <v>0</v>
      </c>
      <c r="J89" s="133" t="str">
        <f t="shared" si="21"/>
        <v/>
      </c>
    </row>
    <row r="90" spans="1:10">
      <c r="A90" s="129" t="s">
        <v>140</v>
      </c>
      <c r="B90" s="130" t="s">
        <v>104</v>
      </c>
      <c r="C90" s="131" t="s">
        <v>103</v>
      </c>
      <c r="D90" s="84">
        <v>0</v>
      </c>
      <c r="E90" s="81"/>
      <c r="F90" s="82"/>
      <c r="G90" s="55">
        <f t="shared" si="18"/>
        <v>0</v>
      </c>
      <c r="H90" s="132">
        <f t="shared" si="19"/>
        <v>0</v>
      </c>
      <c r="I90" s="55">
        <f t="shared" si="20"/>
        <v>0</v>
      </c>
      <c r="J90" s="133" t="str">
        <f t="shared" si="21"/>
        <v/>
      </c>
    </row>
    <row r="91" spans="1:10">
      <c r="A91" s="129" t="s">
        <v>141</v>
      </c>
      <c r="B91" s="130" t="s">
        <v>104</v>
      </c>
      <c r="C91" s="131" t="s">
        <v>103</v>
      </c>
      <c r="D91" s="84">
        <v>0</v>
      </c>
      <c r="E91" s="81"/>
      <c r="F91" s="82"/>
      <c r="G91" s="55">
        <f t="shared" si="18"/>
        <v>0</v>
      </c>
      <c r="H91" s="132">
        <f t="shared" si="19"/>
        <v>0</v>
      </c>
      <c r="I91" s="55">
        <f t="shared" si="20"/>
        <v>0</v>
      </c>
      <c r="J91" s="133" t="str">
        <f t="shared" si="21"/>
        <v/>
      </c>
    </row>
    <row r="92" spans="1:10">
      <c r="A92" s="129" t="s">
        <v>142</v>
      </c>
      <c r="B92" s="130" t="s">
        <v>104</v>
      </c>
      <c r="C92" s="131" t="s">
        <v>103</v>
      </c>
      <c r="D92" s="84">
        <v>0</v>
      </c>
      <c r="E92" s="81"/>
      <c r="F92" s="82"/>
      <c r="G92" s="55">
        <f t="shared" si="18"/>
        <v>0</v>
      </c>
      <c r="H92" s="132">
        <f t="shared" si="19"/>
        <v>0</v>
      </c>
      <c r="I92" s="55">
        <f t="shared" si="20"/>
        <v>0</v>
      </c>
      <c r="J92" s="133" t="str">
        <f t="shared" si="21"/>
        <v/>
      </c>
    </row>
    <row r="93" spans="1:10">
      <c r="A93" s="129" t="s">
        <v>143</v>
      </c>
      <c r="B93" s="130" t="s">
        <v>104</v>
      </c>
      <c r="C93" s="131" t="s">
        <v>103</v>
      </c>
      <c r="D93" s="84">
        <v>0</v>
      </c>
      <c r="E93" s="81"/>
      <c r="F93" s="82"/>
      <c r="G93" s="55">
        <f t="shared" si="18"/>
        <v>0</v>
      </c>
      <c r="H93" s="132">
        <f t="shared" si="19"/>
        <v>0</v>
      </c>
      <c r="I93" s="55">
        <f t="shared" si="20"/>
        <v>0</v>
      </c>
      <c r="J93" s="133" t="str">
        <f t="shared" si="21"/>
        <v/>
      </c>
    </row>
    <row r="94" spans="1:10">
      <c r="A94" s="129" t="s">
        <v>144</v>
      </c>
      <c r="B94" s="130" t="s">
        <v>104</v>
      </c>
      <c r="C94" s="131" t="s">
        <v>107</v>
      </c>
      <c r="D94" s="84">
        <v>0</v>
      </c>
      <c r="E94" s="81"/>
      <c r="F94" s="82"/>
      <c r="G94" s="55">
        <f t="shared" si="18"/>
        <v>0</v>
      </c>
      <c r="H94" s="132">
        <f t="shared" si="19"/>
        <v>0</v>
      </c>
      <c r="I94" s="55">
        <f t="shared" si="20"/>
        <v>0</v>
      </c>
      <c r="J94" s="133" t="str">
        <f t="shared" si="21"/>
        <v/>
      </c>
    </row>
    <row r="95" spans="1:10">
      <c r="A95" s="129" t="s">
        <v>145</v>
      </c>
      <c r="B95" s="130" t="s">
        <v>146</v>
      </c>
      <c r="C95" s="131" t="s">
        <v>105</v>
      </c>
      <c r="D95" s="84">
        <v>0</v>
      </c>
      <c r="E95" s="81"/>
      <c r="F95" s="82"/>
      <c r="G95" s="55">
        <f t="shared" si="18"/>
        <v>0</v>
      </c>
      <c r="H95" s="134">
        <f>+D95*(1+$B$4)</f>
        <v>0</v>
      </c>
      <c r="I95" s="55">
        <f t="shared" si="20"/>
        <v>0</v>
      </c>
      <c r="J95" s="133" t="str">
        <f t="shared" si="21"/>
        <v/>
      </c>
    </row>
    <row r="96" spans="1:10">
      <c r="A96" s="129" t="s">
        <v>147</v>
      </c>
      <c r="B96" s="130" t="s">
        <v>146</v>
      </c>
      <c r="C96" s="131" t="s">
        <v>105</v>
      </c>
      <c r="D96" s="84">
        <v>0</v>
      </c>
      <c r="E96" s="81"/>
      <c r="F96" s="82"/>
      <c r="G96" s="55">
        <f t="shared" si="18"/>
        <v>0</v>
      </c>
      <c r="H96" s="134">
        <f>+D96*(1+$B$4)</f>
        <v>0</v>
      </c>
      <c r="I96" s="55">
        <f t="shared" si="20"/>
        <v>0</v>
      </c>
      <c r="J96" s="133" t="str">
        <f t="shared" si="21"/>
        <v/>
      </c>
    </row>
    <row r="97" spans="1:10">
      <c r="A97" s="129" t="s">
        <v>167</v>
      </c>
      <c r="B97" s="130" t="s">
        <v>111</v>
      </c>
      <c r="C97" s="131" t="s">
        <v>105</v>
      </c>
      <c r="D97" s="84">
        <v>0</v>
      </c>
      <c r="E97" s="81"/>
      <c r="F97" s="82"/>
      <c r="G97" s="55">
        <f t="shared" si="18"/>
        <v>0</v>
      </c>
      <c r="H97" s="135">
        <f>+D97*(1+$B$5)</f>
        <v>0</v>
      </c>
      <c r="I97" s="55">
        <f t="shared" si="20"/>
        <v>0</v>
      </c>
      <c r="J97" s="133" t="str">
        <f t="shared" si="21"/>
        <v/>
      </c>
    </row>
    <row r="98" spans="1:10">
      <c r="A98" s="129" t="s">
        <v>148</v>
      </c>
      <c r="B98" s="130" t="s">
        <v>111</v>
      </c>
      <c r="C98" s="131" t="s">
        <v>105</v>
      </c>
      <c r="D98" s="84">
        <v>0</v>
      </c>
      <c r="E98" s="81"/>
      <c r="F98" s="82"/>
      <c r="G98" s="55">
        <f t="shared" si="18"/>
        <v>0</v>
      </c>
      <c r="H98" s="135">
        <f>+D98*(1+$B$5)</f>
        <v>0</v>
      </c>
      <c r="I98" s="55">
        <f t="shared" si="20"/>
        <v>0</v>
      </c>
      <c r="J98" s="133" t="str">
        <f t="shared" si="21"/>
        <v/>
      </c>
    </row>
    <row r="99" spans="1:10">
      <c r="A99" s="129" t="s">
        <v>168</v>
      </c>
      <c r="B99" s="130" t="s">
        <v>111</v>
      </c>
      <c r="C99" s="131" t="s">
        <v>105</v>
      </c>
      <c r="D99" s="84">
        <v>0</v>
      </c>
      <c r="E99" s="81"/>
      <c r="F99" s="82"/>
      <c r="G99" s="55">
        <f t="shared" si="18"/>
        <v>0</v>
      </c>
      <c r="H99" s="135">
        <f>+D99*(1+$B$5)</f>
        <v>0</v>
      </c>
      <c r="I99" s="55">
        <f t="shared" si="20"/>
        <v>0</v>
      </c>
      <c r="J99" s="133" t="str">
        <f t="shared" si="21"/>
        <v/>
      </c>
    </row>
    <row r="100" spans="1:10">
      <c r="A100" s="129" t="s">
        <v>169</v>
      </c>
      <c r="B100" s="130" t="s">
        <v>111</v>
      </c>
      <c r="C100" s="131" t="s">
        <v>105</v>
      </c>
      <c r="D100" s="84">
        <v>0</v>
      </c>
      <c r="E100" s="81"/>
      <c r="F100" s="82"/>
      <c r="G100" s="55">
        <f t="shared" si="18"/>
        <v>0</v>
      </c>
      <c r="H100" s="135">
        <f>+D100*(1+$B$5)</f>
        <v>0</v>
      </c>
      <c r="I100" s="55">
        <f t="shared" si="20"/>
        <v>0</v>
      </c>
      <c r="J100" s="133" t="str">
        <f t="shared" si="21"/>
        <v/>
      </c>
    </row>
    <row r="101" spans="1:10">
      <c r="A101" s="129"/>
      <c r="B101" s="130"/>
      <c r="C101" s="131"/>
      <c r="D101" s="85"/>
      <c r="E101" s="86"/>
      <c r="F101" s="55"/>
      <c r="G101" s="55"/>
      <c r="H101" s="85"/>
      <c r="I101" s="55"/>
      <c r="J101" s="133" t="str">
        <f t="shared" si="21"/>
        <v/>
      </c>
    </row>
    <row r="102" spans="1:10">
      <c r="A102" s="129" t="s">
        <v>150</v>
      </c>
      <c r="B102" s="130" t="s">
        <v>151</v>
      </c>
      <c r="C102" s="131" t="s">
        <v>107</v>
      </c>
      <c r="D102" s="84">
        <v>0</v>
      </c>
      <c r="E102" s="81"/>
      <c r="F102" s="82"/>
      <c r="G102" s="55">
        <f t="shared" ref="G102:G113" si="22">+F102*D102*$E$5</f>
        <v>0</v>
      </c>
      <c r="H102" s="132">
        <f t="shared" ref="H102:H112" si="23">+D102*(1+$B$3)</f>
        <v>0</v>
      </c>
      <c r="I102" s="55">
        <f t="shared" ref="I102:I113" si="24">+H102*F102*$E$5</f>
        <v>0</v>
      </c>
      <c r="J102" s="133" t="str">
        <f t="shared" si="21"/>
        <v/>
      </c>
    </row>
    <row r="103" spans="1:10">
      <c r="A103" s="129" t="s">
        <v>152</v>
      </c>
      <c r="B103" s="130" t="s">
        <v>151</v>
      </c>
      <c r="C103" s="131" t="s">
        <v>107</v>
      </c>
      <c r="D103" s="84">
        <v>0</v>
      </c>
      <c r="E103" s="81"/>
      <c r="F103" s="82"/>
      <c r="G103" s="55">
        <f t="shared" si="22"/>
        <v>0</v>
      </c>
      <c r="H103" s="132">
        <f t="shared" si="23"/>
        <v>0</v>
      </c>
      <c r="I103" s="55">
        <f t="shared" si="24"/>
        <v>0</v>
      </c>
      <c r="J103" s="133" t="str">
        <f t="shared" si="21"/>
        <v/>
      </c>
    </row>
    <row r="104" spans="1:10">
      <c r="A104" s="129" t="s">
        <v>153</v>
      </c>
      <c r="B104" s="130" t="s">
        <v>151</v>
      </c>
      <c r="C104" s="131" t="s">
        <v>107</v>
      </c>
      <c r="D104" s="84">
        <v>0</v>
      </c>
      <c r="E104" s="81"/>
      <c r="F104" s="82"/>
      <c r="G104" s="55">
        <f t="shared" si="22"/>
        <v>0</v>
      </c>
      <c r="H104" s="132">
        <f t="shared" si="23"/>
        <v>0</v>
      </c>
      <c r="I104" s="55">
        <f t="shared" si="24"/>
        <v>0</v>
      </c>
      <c r="J104" s="133" t="str">
        <f t="shared" si="21"/>
        <v/>
      </c>
    </row>
    <row r="105" spans="1:10">
      <c r="A105" s="129" t="s">
        <v>154</v>
      </c>
      <c r="B105" s="130" t="s">
        <v>151</v>
      </c>
      <c r="C105" s="131" t="s">
        <v>107</v>
      </c>
      <c r="D105" s="84">
        <v>0</v>
      </c>
      <c r="E105" s="81"/>
      <c r="F105" s="82"/>
      <c r="G105" s="55">
        <f t="shared" si="22"/>
        <v>0</v>
      </c>
      <c r="H105" s="132">
        <f t="shared" si="23"/>
        <v>0</v>
      </c>
      <c r="I105" s="55">
        <f t="shared" si="24"/>
        <v>0</v>
      </c>
      <c r="J105" s="133" t="str">
        <f t="shared" si="21"/>
        <v/>
      </c>
    </row>
    <row r="106" spans="1:10">
      <c r="A106" s="129" t="s">
        <v>155</v>
      </c>
      <c r="B106" s="130" t="s">
        <v>151</v>
      </c>
      <c r="C106" s="131" t="s">
        <v>107</v>
      </c>
      <c r="D106" s="84">
        <v>0</v>
      </c>
      <c r="E106" s="81"/>
      <c r="F106" s="82"/>
      <c r="G106" s="55">
        <f t="shared" si="22"/>
        <v>0</v>
      </c>
      <c r="H106" s="132">
        <f t="shared" si="23"/>
        <v>0</v>
      </c>
      <c r="I106" s="55">
        <f t="shared" si="24"/>
        <v>0</v>
      </c>
      <c r="J106" s="133" t="str">
        <f t="shared" si="21"/>
        <v/>
      </c>
    </row>
    <row r="107" spans="1:10">
      <c r="A107" s="129" t="s">
        <v>156</v>
      </c>
      <c r="B107" s="130" t="s">
        <v>151</v>
      </c>
      <c r="C107" s="131" t="s">
        <v>107</v>
      </c>
      <c r="D107" s="84">
        <v>0</v>
      </c>
      <c r="E107" s="81"/>
      <c r="F107" s="82"/>
      <c r="G107" s="55">
        <f t="shared" si="22"/>
        <v>0</v>
      </c>
      <c r="H107" s="132">
        <f t="shared" si="23"/>
        <v>0</v>
      </c>
      <c r="I107" s="55">
        <f t="shared" si="24"/>
        <v>0</v>
      </c>
      <c r="J107" s="133" t="str">
        <f t="shared" si="21"/>
        <v/>
      </c>
    </row>
    <row r="108" spans="1:10">
      <c r="A108" s="129" t="s">
        <v>157</v>
      </c>
      <c r="B108" s="130" t="s">
        <v>151</v>
      </c>
      <c r="C108" s="131" t="s">
        <v>107</v>
      </c>
      <c r="D108" s="84">
        <v>0</v>
      </c>
      <c r="E108" s="81"/>
      <c r="F108" s="82"/>
      <c r="G108" s="55">
        <f t="shared" si="22"/>
        <v>0</v>
      </c>
      <c r="H108" s="132">
        <f t="shared" si="23"/>
        <v>0</v>
      </c>
      <c r="I108" s="55">
        <f t="shared" si="24"/>
        <v>0</v>
      </c>
      <c r="J108" s="133" t="str">
        <f t="shared" si="21"/>
        <v/>
      </c>
    </row>
    <row r="109" spans="1:10">
      <c r="A109" s="129" t="s">
        <v>158</v>
      </c>
      <c r="B109" s="130" t="s">
        <v>151</v>
      </c>
      <c r="C109" s="131" t="s">
        <v>107</v>
      </c>
      <c r="D109" s="84">
        <v>0</v>
      </c>
      <c r="E109" s="81"/>
      <c r="F109" s="82"/>
      <c r="G109" s="55">
        <f t="shared" si="22"/>
        <v>0</v>
      </c>
      <c r="H109" s="132">
        <f t="shared" si="23"/>
        <v>0</v>
      </c>
      <c r="I109" s="55">
        <f t="shared" si="24"/>
        <v>0</v>
      </c>
      <c r="J109" s="133" t="str">
        <f t="shared" si="21"/>
        <v/>
      </c>
    </row>
    <row r="110" spans="1:10">
      <c r="A110" s="129" t="s">
        <v>159</v>
      </c>
      <c r="B110" s="130" t="s">
        <v>151</v>
      </c>
      <c r="C110" s="131" t="s">
        <v>107</v>
      </c>
      <c r="D110" s="84">
        <v>0</v>
      </c>
      <c r="E110" s="81"/>
      <c r="F110" s="82"/>
      <c r="G110" s="55">
        <f t="shared" si="22"/>
        <v>0</v>
      </c>
      <c r="H110" s="132">
        <f t="shared" si="23"/>
        <v>0</v>
      </c>
      <c r="I110" s="55">
        <f t="shared" si="24"/>
        <v>0</v>
      </c>
      <c r="J110" s="133" t="str">
        <f t="shared" si="21"/>
        <v/>
      </c>
    </row>
    <row r="111" spans="1:10">
      <c r="A111" s="129" t="s">
        <v>160</v>
      </c>
      <c r="B111" s="130" t="s">
        <v>151</v>
      </c>
      <c r="C111" s="131" t="s">
        <v>107</v>
      </c>
      <c r="D111" s="84">
        <v>0</v>
      </c>
      <c r="E111" s="81"/>
      <c r="F111" s="82"/>
      <c r="G111" s="55">
        <f t="shared" si="22"/>
        <v>0</v>
      </c>
      <c r="H111" s="132">
        <f t="shared" si="23"/>
        <v>0</v>
      </c>
      <c r="I111" s="55">
        <f t="shared" si="24"/>
        <v>0</v>
      </c>
      <c r="J111" s="133" t="str">
        <f t="shared" si="21"/>
        <v/>
      </c>
    </row>
    <row r="112" spans="1:10">
      <c r="A112" s="129" t="s">
        <v>152</v>
      </c>
      <c r="B112" s="130" t="s">
        <v>151</v>
      </c>
      <c r="C112" s="131" t="s">
        <v>107</v>
      </c>
      <c r="D112" s="84">
        <v>0</v>
      </c>
      <c r="E112" s="81"/>
      <c r="F112" s="82"/>
      <c r="G112" s="55">
        <f t="shared" si="22"/>
        <v>0</v>
      </c>
      <c r="H112" s="132">
        <f t="shared" si="23"/>
        <v>0</v>
      </c>
      <c r="I112" s="55">
        <f t="shared" si="24"/>
        <v>0</v>
      </c>
      <c r="J112" s="133" t="str">
        <f t="shared" si="21"/>
        <v/>
      </c>
    </row>
    <row r="113" spans="1:10">
      <c r="A113" s="136" t="s">
        <v>161</v>
      </c>
      <c r="B113" s="130" t="s">
        <v>151</v>
      </c>
      <c r="C113" s="131" t="s">
        <v>107</v>
      </c>
      <c r="D113" s="84">
        <v>0</v>
      </c>
      <c r="E113" s="81"/>
      <c r="F113" s="82"/>
      <c r="G113" s="90">
        <f t="shared" si="22"/>
        <v>0</v>
      </c>
      <c r="H113" s="135">
        <f>+D113*(1+$B$5)</f>
        <v>0</v>
      </c>
      <c r="I113" s="55">
        <f t="shared" si="24"/>
        <v>0</v>
      </c>
      <c r="J113" s="133" t="str">
        <f t="shared" si="21"/>
        <v/>
      </c>
    </row>
    <row r="114" spans="1:10">
      <c r="A114" s="136"/>
      <c r="B114" s="130"/>
      <c r="C114" s="131"/>
      <c r="D114" s="85"/>
      <c r="E114" s="137"/>
      <c r="F114" s="90"/>
      <c r="G114" s="90"/>
      <c r="H114" s="85"/>
      <c r="I114" s="90"/>
      <c r="J114" s="90"/>
    </row>
    <row r="115" spans="1:10">
      <c r="A115" s="129" t="s">
        <v>162</v>
      </c>
      <c r="B115" s="130" t="s">
        <v>163</v>
      </c>
      <c r="C115" s="131" t="s">
        <v>164</v>
      </c>
      <c r="D115" s="84">
        <v>0</v>
      </c>
      <c r="E115" s="81"/>
      <c r="F115" s="102"/>
      <c r="G115" s="55"/>
      <c r="H115" s="132">
        <f>+D115*(1+$B$3)</f>
        <v>0</v>
      </c>
      <c r="I115" s="55"/>
      <c r="J115" s="133" t="str">
        <f>IF(OR(D115=0,H115=0),"",H115/D115-1)</f>
        <v/>
      </c>
    </row>
    <row r="116" spans="1:10">
      <c r="A116" s="129" t="s">
        <v>165</v>
      </c>
      <c r="B116" s="130" t="s">
        <v>163</v>
      </c>
      <c r="C116" s="131" t="s">
        <v>164</v>
      </c>
      <c r="D116" s="84">
        <v>0</v>
      </c>
      <c r="E116" s="81"/>
      <c r="F116" s="102"/>
      <c r="G116" s="55"/>
      <c r="H116" s="132">
        <f>+D116*(1+$B$3)</f>
        <v>0</v>
      </c>
      <c r="I116" s="55"/>
      <c r="J116" s="133" t="str">
        <f>IF(OR(D116=0,H116=0),"",H116/D116-1)</f>
        <v/>
      </c>
    </row>
    <row r="117" spans="1:10">
      <c r="A117" s="129"/>
      <c r="B117" s="130"/>
      <c r="C117" s="131"/>
      <c r="D117" s="85"/>
      <c r="E117" s="86"/>
      <c r="F117" s="55"/>
      <c r="G117" s="55"/>
      <c r="H117" s="85"/>
      <c r="I117" s="55"/>
      <c r="J117" s="55"/>
    </row>
    <row r="118" spans="1:10">
      <c r="A118" s="138"/>
      <c r="B118" s="125"/>
      <c r="C118" s="123"/>
      <c r="D118" s="123"/>
      <c r="E118" s="125"/>
      <c r="F118" s="128"/>
      <c r="G118" s="128"/>
      <c r="H118" s="123"/>
      <c r="I118" s="128"/>
      <c r="J118" s="128"/>
    </row>
    <row r="119" spans="1:10">
      <c r="A119" s="129" t="s">
        <v>170</v>
      </c>
      <c r="B119" s="130" t="s">
        <v>104</v>
      </c>
      <c r="C119" s="131" t="s">
        <v>103</v>
      </c>
      <c r="D119" s="84">
        <v>0</v>
      </c>
      <c r="E119" s="81"/>
      <c r="F119" s="82"/>
      <c r="G119" s="55">
        <f t="shared" ref="G119:G130" si="25">+F119*D119*$E$5</f>
        <v>0</v>
      </c>
      <c r="H119" s="132">
        <f t="shared" ref="H119:H130" si="26">+D119*(1+$B$3)</f>
        <v>0</v>
      </c>
      <c r="I119" s="55">
        <f t="shared" ref="I119:I130" si="27">+H119*F119*$E$5</f>
        <v>0</v>
      </c>
      <c r="J119" s="133" t="str">
        <f t="shared" ref="J119:J130" si="28">IF(OR(D119=0,H119=0),"",H119/D119-1)</f>
        <v/>
      </c>
    </row>
    <row r="120" spans="1:10">
      <c r="A120" s="129" t="s">
        <v>171</v>
      </c>
      <c r="B120" s="130" t="s">
        <v>104</v>
      </c>
      <c r="C120" s="131" t="s">
        <v>103</v>
      </c>
      <c r="D120" s="84">
        <v>0</v>
      </c>
      <c r="E120" s="81"/>
      <c r="F120" s="82"/>
      <c r="G120" s="55">
        <f t="shared" si="25"/>
        <v>0</v>
      </c>
      <c r="H120" s="132">
        <f t="shared" si="26"/>
        <v>0</v>
      </c>
      <c r="I120" s="55">
        <f t="shared" si="27"/>
        <v>0</v>
      </c>
      <c r="J120" s="133" t="str">
        <f t="shared" si="28"/>
        <v/>
      </c>
    </row>
    <row r="121" spans="1:10">
      <c r="A121" s="129" t="s">
        <v>135</v>
      </c>
      <c r="B121" s="130" t="s">
        <v>104</v>
      </c>
      <c r="C121" s="131" t="s">
        <v>103</v>
      </c>
      <c r="D121" s="84">
        <v>0</v>
      </c>
      <c r="E121" s="81"/>
      <c r="F121" s="82"/>
      <c r="G121" s="55">
        <f t="shared" si="25"/>
        <v>0</v>
      </c>
      <c r="H121" s="132">
        <f t="shared" si="26"/>
        <v>0</v>
      </c>
      <c r="I121" s="55">
        <f t="shared" si="27"/>
        <v>0</v>
      </c>
      <c r="J121" s="133" t="str">
        <f t="shared" si="28"/>
        <v/>
      </c>
    </row>
    <row r="122" spans="1:10">
      <c r="A122" s="129" t="s">
        <v>136</v>
      </c>
      <c r="B122" s="130" t="s">
        <v>104</v>
      </c>
      <c r="C122" s="131" t="s">
        <v>103</v>
      </c>
      <c r="D122" s="84">
        <v>0</v>
      </c>
      <c r="E122" s="81"/>
      <c r="F122" s="82"/>
      <c r="G122" s="55">
        <f t="shared" si="25"/>
        <v>0</v>
      </c>
      <c r="H122" s="132">
        <f t="shared" si="26"/>
        <v>0</v>
      </c>
      <c r="I122" s="55">
        <f t="shared" si="27"/>
        <v>0</v>
      </c>
      <c r="J122" s="133" t="str">
        <f t="shared" si="28"/>
        <v/>
      </c>
    </row>
    <row r="123" spans="1:10">
      <c r="A123" s="129" t="s">
        <v>137</v>
      </c>
      <c r="B123" s="130" t="s">
        <v>104</v>
      </c>
      <c r="C123" s="131" t="s">
        <v>103</v>
      </c>
      <c r="D123" s="84">
        <v>0</v>
      </c>
      <c r="E123" s="81"/>
      <c r="F123" s="82"/>
      <c r="G123" s="55">
        <f t="shared" si="25"/>
        <v>0</v>
      </c>
      <c r="H123" s="132">
        <f t="shared" si="26"/>
        <v>0</v>
      </c>
      <c r="I123" s="55">
        <f t="shared" si="27"/>
        <v>0</v>
      </c>
      <c r="J123" s="133" t="str">
        <f t="shared" si="28"/>
        <v/>
      </c>
    </row>
    <row r="124" spans="1:10">
      <c r="A124" s="129" t="s">
        <v>138</v>
      </c>
      <c r="B124" s="130" t="s">
        <v>104</v>
      </c>
      <c r="C124" s="131" t="s">
        <v>103</v>
      </c>
      <c r="D124" s="84">
        <v>0</v>
      </c>
      <c r="E124" s="81"/>
      <c r="F124" s="82"/>
      <c r="G124" s="55">
        <f t="shared" si="25"/>
        <v>0</v>
      </c>
      <c r="H124" s="132">
        <f t="shared" si="26"/>
        <v>0</v>
      </c>
      <c r="I124" s="55">
        <f t="shared" si="27"/>
        <v>0</v>
      </c>
      <c r="J124" s="133" t="str">
        <f t="shared" si="28"/>
        <v/>
      </c>
    </row>
    <row r="125" spans="1:10">
      <c r="A125" s="129" t="s">
        <v>139</v>
      </c>
      <c r="B125" s="130" t="s">
        <v>104</v>
      </c>
      <c r="C125" s="131" t="s">
        <v>103</v>
      </c>
      <c r="D125" s="84">
        <v>0</v>
      </c>
      <c r="E125" s="81"/>
      <c r="F125" s="82"/>
      <c r="G125" s="55">
        <f t="shared" si="25"/>
        <v>0</v>
      </c>
      <c r="H125" s="132">
        <f t="shared" si="26"/>
        <v>0</v>
      </c>
      <c r="I125" s="55">
        <f t="shared" si="27"/>
        <v>0</v>
      </c>
      <c r="J125" s="133" t="str">
        <f t="shared" si="28"/>
        <v/>
      </c>
    </row>
    <row r="126" spans="1:10">
      <c r="A126" s="129" t="s">
        <v>140</v>
      </c>
      <c r="B126" s="130" t="s">
        <v>104</v>
      </c>
      <c r="C126" s="131" t="s">
        <v>103</v>
      </c>
      <c r="D126" s="84">
        <v>0</v>
      </c>
      <c r="E126" s="81"/>
      <c r="F126" s="82"/>
      <c r="G126" s="55">
        <f t="shared" si="25"/>
        <v>0</v>
      </c>
      <c r="H126" s="132">
        <f t="shared" si="26"/>
        <v>0</v>
      </c>
      <c r="I126" s="55">
        <f t="shared" si="27"/>
        <v>0</v>
      </c>
      <c r="J126" s="133" t="str">
        <f t="shared" si="28"/>
        <v/>
      </c>
    </row>
    <row r="127" spans="1:10">
      <c r="A127" s="129" t="s">
        <v>141</v>
      </c>
      <c r="B127" s="130" t="s">
        <v>104</v>
      </c>
      <c r="C127" s="131" t="s">
        <v>103</v>
      </c>
      <c r="D127" s="84">
        <v>0</v>
      </c>
      <c r="E127" s="81"/>
      <c r="F127" s="82"/>
      <c r="G127" s="55">
        <f t="shared" si="25"/>
        <v>0</v>
      </c>
      <c r="H127" s="132">
        <f t="shared" si="26"/>
        <v>0</v>
      </c>
      <c r="I127" s="55">
        <f t="shared" si="27"/>
        <v>0</v>
      </c>
      <c r="J127" s="133" t="str">
        <f t="shared" si="28"/>
        <v/>
      </c>
    </row>
    <row r="128" spans="1:10">
      <c r="A128" s="129" t="s">
        <v>142</v>
      </c>
      <c r="B128" s="130" t="s">
        <v>104</v>
      </c>
      <c r="C128" s="131" t="s">
        <v>103</v>
      </c>
      <c r="D128" s="84">
        <v>0</v>
      </c>
      <c r="E128" s="81"/>
      <c r="F128" s="82"/>
      <c r="G128" s="55">
        <f t="shared" si="25"/>
        <v>0</v>
      </c>
      <c r="H128" s="132">
        <f t="shared" si="26"/>
        <v>0</v>
      </c>
      <c r="I128" s="55">
        <f t="shared" si="27"/>
        <v>0</v>
      </c>
      <c r="J128" s="133" t="str">
        <f t="shared" si="28"/>
        <v/>
      </c>
    </row>
    <row r="129" spans="1:10">
      <c r="A129" s="129" t="s">
        <v>143</v>
      </c>
      <c r="B129" s="130" t="s">
        <v>104</v>
      </c>
      <c r="C129" s="131" t="s">
        <v>103</v>
      </c>
      <c r="D129" s="84">
        <v>0</v>
      </c>
      <c r="E129" s="81"/>
      <c r="F129" s="82"/>
      <c r="G129" s="55">
        <f t="shared" si="25"/>
        <v>0</v>
      </c>
      <c r="H129" s="132">
        <f t="shared" si="26"/>
        <v>0</v>
      </c>
      <c r="I129" s="55">
        <f t="shared" si="27"/>
        <v>0</v>
      </c>
      <c r="J129" s="133" t="str">
        <f t="shared" si="28"/>
        <v/>
      </c>
    </row>
    <row r="130" spans="1:10">
      <c r="A130" s="129" t="s">
        <v>144</v>
      </c>
      <c r="B130" s="130" t="s">
        <v>104</v>
      </c>
      <c r="C130" s="131" t="s">
        <v>107</v>
      </c>
      <c r="D130" s="84">
        <v>0</v>
      </c>
      <c r="E130" s="81"/>
      <c r="F130" s="82"/>
      <c r="G130" s="55">
        <f t="shared" si="25"/>
        <v>0</v>
      </c>
      <c r="H130" s="132">
        <f t="shared" si="26"/>
        <v>0</v>
      </c>
      <c r="I130" s="55">
        <f t="shared" si="27"/>
        <v>0</v>
      </c>
      <c r="J130" s="133" t="str">
        <f t="shared" si="28"/>
        <v/>
      </c>
    </row>
    <row r="131" spans="1:10">
      <c r="A131" s="129"/>
      <c r="B131" s="130"/>
      <c r="C131" s="131"/>
      <c r="D131" s="85"/>
      <c r="E131" s="86"/>
      <c r="F131" s="55"/>
      <c r="G131" s="55"/>
      <c r="H131" s="85"/>
      <c r="I131" s="55"/>
      <c r="J131" s="55"/>
    </row>
    <row r="132" spans="1:10">
      <c r="A132" s="129" t="s">
        <v>172</v>
      </c>
      <c r="B132" s="130" t="s">
        <v>151</v>
      </c>
      <c r="C132" s="131" t="s">
        <v>107</v>
      </c>
      <c r="D132" s="84">
        <v>0</v>
      </c>
      <c r="E132" s="81"/>
      <c r="F132" s="82"/>
      <c r="G132" s="55">
        <f t="shared" ref="G132:G143" si="29">+F132*D132*$E$5</f>
        <v>0</v>
      </c>
      <c r="H132" s="132">
        <f t="shared" ref="H132:H143" si="30">+D132*(1+$B$3)</f>
        <v>0</v>
      </c>
      <c r="I132" s="55">
        <f t="shared" ref="I132:I143" si="31">+H132*F132*$E$5</f>
        <v>0</v>
      </c>
      <c r="J132" s="133" t="str">
        <f t="shared" ref="J132:J143" si="32">IF(OR(D132=0,H132=0),"",H132/D132-1)</f>
        <v/>
      </c>
    </row>
    <row r="133" spans="1:10">
      <c r="A133" s="129" t="s">
        <v>173</v>
      </c>
      <c r="B133" s="130" t="s">
        <v>151</v>
      </c>
      <c r="C133" s="131" t="s">
        <v>107</v>
      </c>
      <c r="D133" s="84">
        <v>0</v>
      </c>
      <c r="E133" s="81"/>
      <c r="F133" s="82"/>
      <c r="G133" s="55">
        <f t="shared" si="29"/>
        <v>0</v>
      </c>
      <c r="H133" s="132">
        <f t="shared" si="30"/>
        <v>0</v>
      </c>
      <c r="I133" s="55">
        <f t="shared" si="31"/>
        <v>0</v>
      </c>
      <c r="J133" s="133" t="str">
        <f t="shared" si="32"/>
        <v/>
      </c>
    </row>
    <row r="134" spans="1:10">
      <c r="A134" s="129" t="s">
        <v>152</v>
      </c>
      <c r="B134" s="130" t="s">
        <v>151</v>
      </c>
      <c r="C134" s="131" t="s">
        <v>107</v>
      </c>
      <c r="D134" s="84">
        <v>0</v>
      </c>
      <c r="E134" s="81"/>
      <c r="F134" s="82"/>
      <c r="G134" s="55">
        <f t="shared" si="29"/>
        <v>0</v>
      </c>
      <c r="H134" s="132">
        <f t="shared" si="30"/>
        <v>0</v>
      </c>
      <c r="I134" s="55">
        <f t="shared" si="31"/>
        <v>0</v>
      </c>
      <c r="J134" s="133" t="str">
        <f t="shared" si="32"/>
        <v/>
      </c>
    </row>
    <row r="135" spans="1:10">
      <c r="A135" s="129" t="s">
        <v>153</v>
      </c>
      <c r="B135" s="130" t="s">
        <v>151</v>
      </c>
      <c r="C135" s="131" t="s">
        <v>107</v>
      </c>
      <c r="D135" s="84">
        <v>0</v>
      </c>
      <c r="E135" s="81"/>
      <c r="F135" s="82"/>
      <c r="G135" s="55">
        <f t="shared" si="29"/>
        <v>0</v>
      </c>
      <c r="H135" s="132">
        <f t="shared" si="30"/>
        <v>0</v>
      </c>
      <c r="I135" s="55">
        <f t="shared" si="31"/>
        <v>0</v>
      </c>
      <c r="J135" s="133" t="str">
        <f t="shared" si="32"/>
        <v/>
      </c>
    </row>
    <row r="136" spans="1:10">
      <c r="A136" s="129" t="s">
        <v>154</v>
      </c>
      <c r="B136" s="130" t="s">
        <v>151</v>
      </c>
      <c r="C136" s="131" t="s">
        <v>107</v>
      </c>
      <c r="D136" s="84">
        <v>0</v>
      </c>
      <c r="E136" s="81"/>
      <c r="F136" s="82"/>
      <c r="G136" s="55">
        <f t="shared" si="29"/>
        <v>0</v>
      </c>
      <c r="H136" s="132">
        <f t="shared" si="30"/>
        <v>0</v>
      </c>
      <c r="I136" s="55">
        <f t="shared" si="31"/>
        <v>0</v>
      </c>
      <c r="J136" s="133" t="str">
        <f t="shared" si="32"/>
        <v/>
      </c>
    </row>
    <row r="137" spans="1:10">
      <c r="A137" s="129" t="s">
        <v>155</v>
      </c>
      <c r="B137" s="130" t="s">
        <v>151</v>
      </c>
      <c r="C137" s="131" t="s">
        <v>107</v>
      </c>
      <c r="D137" s="84">
        <v>0</v>
      </c>
      <c r="E137" s="81"/>
      <c r="F137" s="82"/>
      <c r="G137" s="55">
        <f t="shared" si="29"/>
        <v>0</v>
      </c>
      <c r="H137" s="132">
        <f t="shared" si="30"/>
        <v>0</v>
      </c>
      <c r="I137" s="55">
        <f t="shared" si="31"/>
        <v>0</v>
      </c>
      <c r="J137" s="133" t="str">
        <f t="shared" si="32"/>
        <v/>
      </c>
    </row>
    <row r="138" spans="1:10">
      <c r="A138" s="129" t="s">
        <v>156</v>
      </c>
      <c r="B138" s="130" t="s">
        <v>151</v>
      </c>
      <c r="C138" s="131" t="s">
        <v>107</v>
      </c>
      <c r="D138" s="84">
        <v>0</v>
      </c>
      <c r="E138" s="81"/>
      <c r="F138" s="82"/>
      <c r="G138" s="55">
        <f t="shared" si="29"/>
        <v>0</v>
      </c>
      <c r="H138" s="132">
        <f t="shared" si="30"/>
        <v>0</v>
      </c>
      <c r="I138" s="55">
        <f t="shared" si="31"/>
        <v>0</v>
      </c>
      <c r="J138" s="133" t="str">
        <f t="shared" si="32"/>
        <v/>
      </c>
    </row>
    <row r="139" spans="1:10">
      <c r="A139" s="129" t="s">
        <v>157</v>
      </c>
      <c r="B139" s="130" t="s">
        <v>151</v>
      </c>
      <c r="C139" s="131" t="s">
        <v>107</v>
      </c>
      <c r="D139" s="84">
        <v>0</v>
      </c>
      <c r="E139" s="81"/>
      <c r="F139" s="82"/>
      <c r="G139" s="55">
        <f t="shared" si="29"/>
        <v>0</v>
      </c>
      <c r="H139" s="132">
        <f t="shared" si="30"/>
        <v>0</v>
      </c>
      <c r="I139" s="55">
        <f t="shared" si="31"/>
        <v>0</v>
      </c>
      <c r="J139" s="133" t="str">
        <f t="shared" si="32"/>
        <v/>
      </c>
    </row>
    <row r="140" spans="1:10">
      <c r="A140" s="129" t="s">
        <v>158</v>
      </c>
      <c r="B140" s="130" t="s">
        <v>151</v>
      </c>
      <c r="C140" s="131" t="s">
        <v>107</v>
      </c>
      <c r="D140" s="84">
        <v>0</v>
      </c>
      <c r="E140" s="81"/>
      <c r="F140" s="82"/>
      <c r="G140" s="55">
        <f t="shared" si="29"/>
        <v>0</v>
      </c>
      <c r="H140" s="132">
        <f t="shared" si="30"/>
        <v>0</v>
      </c>
      <c r="I140" s="55">
        <f t="shared" si="31"/>
        <v>0</v>
      </c>
      <c r="J140" s="133" t="str">
        <f t="shared" si="32"/>
        <v/>
      </c>
    </row>
    <row r="141" spans="1:10">
      <c r="A141" s="129" t="s">
        <v>159</v>
      </c>
      <c r="B141" s="130" t="s">
        <v>151</v>
      </c>
      <c r="C141" s="131" t="s">
        <v>107</v>
      </c>
      <c r="D141" s="84">
        <v>0</v>
      </c>
      <c r="E141" s="81"/>
      <c r="F141" s="82"/>
      <c r="G141" s="55">
        <f t="shared" si="29"/>
        <v>0</v>
      </c>
      <c r="H141" s="132">
        <f t="shared" si="30"/>
        <v>0</v>
      </c>
      <c r="I141" s="55">
        <f t="shared" si="31"/>
        <v>0</v>
      </c>
      <c r="J141" s="133" t="str">
        <f t="shared" si="32"/>
        <v/>
      </c>
    </row>
    <row r="142" spans="1:10">
      <c r="A142" s="129" t="s">
        <v>160</v>
      </c>
      <c r="B142" s="130" t="s">
        <v>151</v>
      </c>
      <c r="C142" s="131" t="s">
        <v>107</v>
      </c>
      <c r="D142" s="84">
        <v>0</v>
      </c>
      <c r="E142" s="81"/>
      <c r="F142" s="82"/>
      <c r="G142" s="55">
        <f t="shared" si="29"/>
        <v>0</v>
      </c>
      <c r="H142" s="132">
        <f t="shared" si="30"/>
        <v>0</v>
      </c>
      <c r="I142" s="55">
        <f t="shared" si="31"/>
        <v>0</v>
      </c>
      <c r="J142" s="133" t="str">
        <f t="shared" si="32"/>
        <v/>
      </c>
    </row>
    <row r="143" spans="1:10">
      <c r="A143" s="129" t="s">
        <v>152</v>
      </c>
      <c r="B143" s="130" t="s">
        <v>151</v>
      </c>
      <c r="C143" s="131" t="s">
        <v>107</v>
      </c>
      <c r="D143" s="84">
        <v>0</v>
      </c>
      <c r="E143" s="81"/>
      <c r="F143" s="82"/>
      <c r="G143" s="55">
        <f t="shared" si="29"/>
        <v>0</v>
      </c>
      <c r="H143" s="132">
        <f t="shared" si="30"/>
        <v>0</v>
      </c>
      <c r="I143" s="55">
        <f t="shared" si="31"/>
        <v>0</v>
      </c>
      <c r="J143" s="133" t="str">
        <f t="shared" si="32"/>
        <v/>
      </c>
    </row>
    <row r="144" spans="1:10">
      <c r="A144" s="129"/>
      <c r="B144" s="130"/>
      <c r="C144" s="131"/>
      <c r="D144" s="85"/>
      <c r="E144" s="86"/>
      <c r="F144" s="55"/>
      <c r="G144" s="55"/>
      <c r="H144" s="85"/>
      <c r="I144" s="55"/>
      <c r="J144" s="55"/>
    </row>
    <row r="145" spans="1:11">
      <c r="A145" s="129" t="s">
        <v>174</v>
      </c>
      <c r="B145" s="130" t="s">
        <v>163</v>
      </c>
      <c r="C145" s="131" t="s">
        <v>164</v>
      </c>
      <c r="D145" s="84">
        <v>0</v>
      </c>
      <c r="E145" s="81"/>
      <c r="F145" s="102"/>
      <c r="G145" s="55"/>
      <c r="H145" s="132">
        <f>+D145*(1+$B$3)</f>
        <v>0</v>
      </c>
      <c r="I145" s="55"/>
      <c r="J145" s="133" t="str">
        <f>IF(OR(D145=0,H145=0),"",H145/D145-1)</f>
        <v/>
      </c>
    </row>
    <row r="146" spans="1:11">
      <c r="A146" s="129" t="s">
        <v>165</v>
      </c>
      <c r="B146" s="130" t="s">
        <v>163</v>
      </c>
      <c r="C146" s="131" t="s">
        <v>164</v>
      </c>
      <c r="D146" s="84">
        <v>0</v>
      </c>
      <c r="E146" s="81"/>
      <c r="F146" s="102"/>
      <c r="G146" s="55"/>
      <c r="H146" s="132">
        <f>+D146*(1+$B$3)</f>
        <v>0</v>
      </c>
      <c r="I146" s="55"/>
      <c r="J146" s="133" t="str">
        <f>IF(OR(D146=0,H146=0),"",H146/D146-1)</f>
        <v/>
      </c>
    </row>
    <row r="147" spans="1:11">
      <c r="F147" s="102"/>
      <c r="G147" s="102"/>
      <c r="I147" s="102"/>
      <c r="J147" s="102"/>
    </row>
    <row r="148" spans="1:11">
      <c r="F148" s="102"/>
      <c r="G148" s="102"/>
      <c r="I148" s="102"/>
      <c r="J148" s="102"/>
    </row>
    <row r="149" spans="1:11">
      <c r="F149" s="102"/>
    </row>
    <row r="150" spans="1:11">
      <c r="F150" s="102"/>
      <c r="G150" s="102">
        <f>SUM(G16:G147)</f>
        <v>8714021.0426570047</v>
      </c>
      <c r="I150" s="102">
        <f>SUM(I16:I146)</f>
        <v>8845534.5139776953</v>
      </c>
      <c r="K150" s="275">
        <f>I150-G150</f>
        <v>131513.47132069059</v>
      </c>
    </row>
    <row r="151" spans="1:11">
      <c r="F151" s="102"/>
    </row>
    <row r="152" spans="1:11">
      <c r="F152" s="102"/>
    </row>
    <row r="153" spans="1:11">
      <c r="F153" s="102"/>
    </row>
    <row r="154" spans="1:11">
      <c r="F154" s="102"/>
    </row>
    <row r="155" spans="1:11">
      <c r="F155" s="102"/>
    </row>
    <row r="156" spans="1:11">
      <c r="F156" s="102"/>
    </row>
    <row r="157" spans="1:11">
      <c r="F157" s="102"/>
    </row>
    <row r="158" spans="1:11">
      <c r="F158" s="102"/>
    </row>
    <row r="159" spans="1:11">
      <c r="F159" s="102"/>
    </row>
    <row r="160" spans="1:11">
      <c r="F160" s="102"/>
    </row>
    <row r="161" spans="6:6">
      <c r="F161" s="102"/>
    </row>
    <row r="162" spans="6:6">
      <c r="F162" s="102"/>
    </row>
    <row r="163" spans="6:6">
      <c r="F163" s="102"/>
    </row>
    <row r="164" spans="6:6">
      <c r="F164" s="102"/>
    </row>
    <row r="165" spans="6:6">
      <c r="F165" s="102"/>
    </row>
    <row r="166" spans="6:6">
      <c r="F166" s="102"/>
    </row>
    <row r="167" spans="6:6">
      <c r="F167" s="102"/>
    </row>
    <row r="168" spans="6:6">
      <c r="F168" s="102"/>
    </row>
    <row r="169" spans="6:6">
      <c r="F169" s="102"/>
    </row>
    <row r="170" spans="6:6">
      <c r="F170" s="102"/>
    </row>
    <row r="171" spans="6:6">
      <c r="F171" s="102"/>
    </row>
    <row r="172" spans="6:6">
      <c r="F172" s="102"/>
    </row>
    <row r="173" spans="6:6">
      <c r="F173" s="102"/>
    </row>
    <row r="174" spans="6:6">
      <c r="F174" s="102"/>
    </row>
    <row r="175" spans="6:6">
      <c r="F175" s="102"/>
    </row>
    <row r="176" spans="6:6">
      <c r="F176" s="102"/>
    </row>
    <row r="177" spans="6:6">
      <c r="F177" s="102"/>
    </row>
    <row r="178" spans="6:6">
      <c r="F178" s="102"/>
    </row>
    <row r="179" spans="6:6">
      <c r="F179" s="102"/>
    </row>
    <row r="180" spans="6:6">
      <c r="F180" s="102"/>
    </row>
    <row r="181" spans="6:6">
      <c r="F181" s="102"/>
    </row>
    <row r="182" spans="6:6">
      <c r="F182" s="102"/>
    </row>
    <row r="183" spans="6:6">
      <c r="F183" s="102"/>
    </row>
    <row r="184" spans="6:6">
      <c r="F184" s="102"/>
    </row>
    <row r="185" spans="6:6">
      <c r="F185" s="102"/>
    </row>
    <row r="186" spans="6:6">
      <c r="F186" s="102"/>
    </row>
    <row r="187" spans="6:6">
      <c r="F187" s="102"/>
    </row>
    <row r="188" spans="6:6">
      <c r="F188" s="102"/>
    </row>
    <row r="189" spans="6:6">
      <c r="F189" s="102"/>
    </row>
    <row r="190" spans="6:6">
      <c r="F190" s="102"/>
    </row>
    <row r="191" spans="6:6">
      <c r="F191" s="102"/>
    </row>
    <row r="192" spans="6:6">
      <c r="F192" s="102"/>
    </row>
    <row r="193" spans="6:6">
      <c r="F193" s="102"/>
    </row>
    <row r="194" spans="6:6">
      <c r="F194" s="102"/>
    </row>
    <row r="195" spans="6:6">
      <c r="F195" s="102"/>
    </row>
    <row r="196" spans="6:6">
      <c r="F196" s="102"/>
    </row>
    <row r="197" spans="6:6">
      <c r="F197" s="102"/>
    </row>
    <row r="198" spans="6:6">
      <c r="F198" s="102"/>
    </row>
    <row r="199" spans="6:6">
      <c r="F199" s="102"/>
    </row>
    <row r="200" spans="6:6">
      <c r="F200" s="102"/>
    </row>
    <row r="201" spans="6:6">
      <c r="F201" s="102"/>
    </row>
    <row r="202" spans="6:6">
      <c r="F202" s="102"/>
    </row>
    <row r="203" spans="6:6">
      <c r="F203" s="102"/>
    </row>
    <row r="204" spans="6:6">
      <c r="F204" s="102"/>
    </row>
    <row r="205" spans="6:6">
      <c r="F205" s="102"/>
    </row>
    <row r="206" spans="6:6">
      <c r="F206" s="102"/>
    </row>
    <row r="207" spans="6:6">
      <c r="F207" s="102"/>
    </row>
    <row r="208" spans="6:6">
      <c r="F208" s="102"/>
    </row>
    <row r="209" spans="6:6">
      <c r="F209" s="102"/>
    </row>
    <row r="210" spans="6:6">
      <c r="F210" s="102"/>
    </row>
    <row r="211" spans="6:6">
      <c r="F211" s="102"/>
    </row>
    <row r="212" spans="6:6">
      <c r="F212" s="102"/>
    </row>
    <row r="213" spans="6:6">
      <c r="F213" s="102"/>
    </row>
    <row r="214" spans="6:6">
      <c r="F214" s="102"/>
    </row>
    <row r="215" spans="6:6">
      <c r="F215" s="102"/>
    </row>
    <row r="216" spans="6:6">
      <c r="F216" s="102"/>
    </row>
    <row r="217" spans="6:6">
      <c r="F217" s="102"/>
    </row>
    <row r="218" spans="6:6">
      <c r="F218" s="102"/>
    </row>
    <row r="219" spans="6:6">
      <c r="F219" s="102"/>
    </row>
    <row r="220" spans="6:6">
      <c r="F220" s="102"/>
    </row>
    <row r="221" spans="6:6">
      <c r="F221" s="102"/>
    </row>
    <row r="222" spans="6:6">
      <c r="F222" s="102"/>
    </row>
    <row r="223" spans="6:6">
      <c r="F223" s="102"/>
    </row>
    <row r="224" spans="6:6">
      <c r="F224" s="102"/>
    </row>
    <row r="225" spans="6:6">
      <c r="F225" s="102"/>
    </row>
    <row r="226" spans="6:6">
      <c r="F226" s="102"/>
    </row>
    <row r="227" spans="6:6">
      <c r="F227" s="102"/>
    </row>
    <row r="228" spans="6:6">
      <c r="F228" s="102"/>
    </row>
    <row r="229" spans="6:6">
      <c r="F229" s="102"/>
    </row>
    <row r="230" spans="6:6">
      <c r="F230" s="102"/>
    </row>
    <row r="231" spans="6:6">
      <c r="F231" s="102"/>
    </row>
    <row r="232" spans="6:6">
      <c r="F232" s="102"/>
    </row>
    <row r="233" spans="6:6">
      <c r="F233" s="102"/>
    </row>
    <row r="234" spans="6:6">
      <c r="F234" s="102"/>
    </row>
    <row r="235" spans="6:6">
      <c r="F235" s="102"/>
    </row>
    <row r="236" spans="6:6">
      <c r="F236" s="102"/>
    </row>
    <row r="237" spans="6:6">
      <c r="F237" s="102"/>
    </row>
    <row r="238" spans="6:6">
      <c r="F238" s="102"/>
    </row>
    <row r="239" spans="6:6">
      <c r="F239" s="102"/>
    </row>
    <row r="240" spans="6:6">
      <c r="F240" s="102"/>
    </row>
    <row r="241" spans="6:6">
      <c r="F241" s="102"/>
    </row>
    <row r="242" spans="6:6">
      <c r="F242" s="102"/>
    </row>
    <row r="243" spans="6:6">
      <c r="F243" s="102"/>
    </row>
    <row r="244" spans="6:6">
      <c r="F244" s="102"/>
    </row>
    <row r="245" spans="6:6">
      <c r="F245" s="102"/>
    </row>
    <row r="246" spans="6:6">
      <c r="F246" s="102"/>
    </row>
    <row r="247" spans="6:6">
      <c r="F247" s="102"/>
    </row>
    <row r="248" spans="6:6">
      <c r="F248" s="102"/>
    </row>
    <row r="249" spans="6:6">
      <c r="F249" s="102"/>
    </row>
    <row r="250" spans="6:6">
      <c r="F250" s="102"/>
    </row>
    <row r="251" spans="6:6">
      <c r="F251" s="102"/>
    </row>
    <row r="252" spans="6:6">
      <c r="F252" s="102"/>
    </row>
    <row r="253" spans="6:6">
      <c r="F253" s="102"/>
    </row>
    <row r="254" spans="6:6">
      <c r="F254" s="102"/>
    </row>
    <row r="255" spans="6:6">
      <c r="F255" s="102"/>
    </row>
    <row r="256" spans="6:6">
      <c r="F256" s="102"/>
    </row>
    <row r="257" spans="6:6">
      <c r="F257" s="102"/>
    </row>
    <row r="258" spans="6:6">
      <c r="F258" s="102"/>
    </row>
    <row r="259" spans="6:6">
      <c r="F259" s="102"/>
    </row>
    <row r="260" spans="6:6">
      <c r="F260" s="102"/>
    </row>
    <row r="261" spans="6:6">
      <c r="F261" s="102"/>
    </row>
    <row r="262" spans="6:6">
      <c r="F262" s="102"/>
    </row>
    <row r="263" spans="6:6">
      <c r="F263" s="102"/>
    </row>
    <row r="264" spans="6:6">
      <c r="F264" s="102"/>
    </row>
    <row r="265" spans="6:6">
      <c r="F265" s="102"/>
    </row>
    <row r="266" spans="6:6">
      <c r="F266" s="102"/>
    </row>
    <row r="267" spans="6:6">
      <c r="F267" s="102"/>
    </row>
    <row r="268" spans="6:6">
      <c r="F268" s="102"/>
    </row>
    <row r="269" spans="6:6">
      <c r="F269" s="102"/>
    </row>
    <row r="270" spans="6:6">
      <c r="F270" s="102"/>
    </row>
    <row r="271" spans="6:6">
      <c r="F271" s="102"/>
    </row>
    <row r="272" spans="6:6">
      <c r="F272" s="102"/>
    </row>
    <row r="273" spans="6:6">
      <c r="F273" s="102"/>
    </row>
    <row r="274" spans="6:6">
      <c r="F274" s="102"/>
    </row>
    <row r="275" spans="6:6">
      <c r="F275" s="102"/>
    </row>
    <row r="276" spans="6:6">
      <c r="F276" s="102"/>
    </row>
    <row r="277" spans="6:6">
      <c r="F277" s="102"/>
    </row>
    <row r="278" spans="6:6">
      <c r="F278" s="102"/>
    </row>
    <row r="279" spans="6:6">
      <c r="F279" s="102"/>
    </row>
    <row r="280" spans="6:6">
      <c r="F280" s="102"/>
    </row>
    <row r="281" spans="6:6">
      <c r="F281" s="102"/>
    </row>
    <row r="282" spans="6:6">
      <c r="F282" s="102"/>
    </row>
    <row r="283" spans="6:6">
      <c r="F283" s="102"/>
    </row>
    <row r="284" spans="6:6">
      <c r="F284" s="102"/>
    </row>
    <row r="285" spans="6:6">
      <c r="F285" s="102"/>
    </row>
    <row r="286" spans="6:6">
      <c r="F286" s="102"/>
    </row>
    <row r="287" spans="6:6">
      <c r="F287" s="102"/>
    </row>
    <row r="288" spans="6:6">
      <c r="F288" s="102"/>
    </row>
    <row r="289" spans="6:6">
      <c r="F289" s="102"/>
    </row>
    <row r="290" spans="6:6">
      <c r="F290" s="102"/>
    </row>
    <row r="291" spans="6:6">
      <c r="F291" s="102"/>
    </row>
    <row r="292" spans="6:6">
      <c r="F292" s="102"/>
    </row>
    <row r="293" spans="6:6">
      <c r="F293" s="102"/>
    </row>
  </sheetData>
  <mergeCells count="3">
    <mergeCell ref="D1:E1"/>
    <mergeCell ref="J3:K3"/>
    <mergeCell ref="M15:Q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05"/>
  <sheetViews>
    <sheetView workbookViewId="0">
      <selection activeCell="L10" sqref="L10"/>
    </sheetView>
  </sheetViews>
  <sheetFormatPr defaultRowHeight="15"/>
  <cols>
    <col min="1" max="1" width="41.28515625" bestFit="1" customWidth="1"/>
    <col min="2" max="2" width="14.85546875" customWidth="1"/>
    <col min="3" max="3" width="12" customWidth="1"/>
    <col min="9" max="9" width="14.28515625" customWidth="1"/>
    <col min="14" max="17" width="9.140625" style="272"/>
  </cols>
  <sheetData>
    <row r="1" spans="1:19">
      <c r="A1" s="277" t="s">
        <v>493</v>
      </c>
      <c r="B1" s="277"/>
      <c r="C1" s="277"/>
      <c r="D1" s="404" t="s">
        <v>101</v>
      </c>
      <c r="E1" s="404"/>
      <c r="F1" s="278"/>
      <c r="G1" s="83"/>
      <c r="H1" s="278"/>
      <c r="I1" s="83"/>
      <c r="J1" s="83"/>
      <c r="K1" s="83"/>
      <c r="L1" s="83"/>
      <c r="M1" s="83"/>
      <c r="N1" s="91"/>
      <c r="O1" s="91"/>
      <c r="P1" s="91"/>
      <c r="Q1" s="91"/>
      <c r="R1" s="83"/>
      <c r="S1" s="83"/>
    </row>
    <row r="2" spans="1:19">
      <c r="A2" s="83"/>
      <c r="B2" s="83"/>
      <c r="C2" s="83"/>
      <c r="D2" s="94" t="s">
        <v>103</v>
      </c>
      <c r="E2" s="95">
        <v>4.3330000000000002</v>
      </c>
      <c r="F2" s="278"/>
      <c r="G2" s="83"/>
      <c r="H2" s="278"/>
      <c r="I2" s="83"/>
      <c r="J2" s="83"/>
      <c r="K2" s="83"/>
      <c r="L2" s="83"/>
      <c r="M2" s="83"/>
      <c r="N2" s="91"/>
      <c r="O2" s="91"/>
      <c r="P2" s="91"/>
      <c r="Q2" s="91"/>
      <c r="R2" s="83"/>
      <c r="S2" s="83"/>
    </row>
    <row r="3" spans="1:19">
      <c r="A3" s="93" t="s">
        <v>102</v>
      </c>
      <c r="B3" s="93"/>
      <c r="C3" s="83"/>
      <c r="D3" s="94" t="s">
        <v>105</v>
      </c>
      <c r="E3" s="95">
        <v>2.1665000000000001</v>
      </c>
      <c r="F3" s="278"/>
      <c r="G3" s="83"/>
      <c r="H3" s="278"/>
      <c r="I3" s="83"/>
      <c r="J3" s="83"/>
      <c r="K3" s="83"/>
      <c r="L3" s="83"/>
      <c r="M3" s="83"/>
      <c r="N3" s="91"/>
      <c r="O3" s="91"/>
      <c r="P3" s="91"/>
      <c r="Q3" s="91"/>
      <c r="R3" s="83"/>
      <c r="S3" s="83"/>
    </row>
    <row r="4" spans="1:19">
      <c r="A4" s="83" t="s">
        <v>104</v>
      </c>
      <c r="B4" s="279">
        <f>'Res Priceout'!B3</f>
        <v>2.5000000000000001E-3</v>
      </c>
      <c r="C4" s="83"/>
      <c r="D4" s="94" t="s">
        <v>107</v>
      </c>
      <c r="E4" s="99">
        <v>1</v>
      </c>
      <c r="F4" s="278"/>
      <c r="G4" s="83"/>
      <c r="H4" s="278"/>
      <c r="I4" s="83"/>
      <c r="J4" s="404" t="s">
        <v>2</v>
      </c>
      <c r="K4" s="404"/>
      <c r="L4" s="83"/>
      <c r="M4" s="83"/>
      <c r="N4" s="91"/>
      <c r="O4" s="91"/>
      <c r="P4" s="91"/>
      <c r="Q4" s="91"/>
      <c r="R4" s="83"/>
      <c r="S4" s="83"/>
    </row>
    <row r="5" spans="1:19">
      <c r="A5" s="83" t="s">
        <v>319</v>
      </c>
      <c r="B5" s="280">
        <f>'Res Priceout'!B4</f>
        <v>2.5000000000000001E-3</v>
      </c>
      <c r="C5" s="83"/>
      <c r="D5" s="94" t="s">
        <v>112</v>
      </c>
      <c r="E5" s="99">
        <v>12</v>
      </c>
      <c r="F5" s="278"/>
      <c r="G5" s="83"/>
      <c r="H5" s="278"/>
      <c r="I5" s="93" t="s">
        <v>108</v>
      </c>
      <c r="J5" s="101" t="s">
        <v>109</v>
      </c>
      <c r="K5" s="101" t="s">
        <v>110</v>
      </c>
      <c r="L5" s="83"/>
      <c r="M5" s="83"/>
      <c r="N5" s="91"/>
      <c r="O5" s="91"/>
      <c r="P5" s="91"/>
      <c r="Q5" s="91"/>
      <c r="R5" s="83"/>
      <c r="S5" s="83"/>
    </row>
    <row r="6" spans="1:19">
      <c r="A6" s="83"/>
      <c r="B6" s="83"/>
      <c r="C6" s="83"/>
      <c r="D6" s="83"/>
      <c r="E6" s="83"/>
      <c r="F6" s="278"/>
      <c r="G6" s="83"/>
      <c r="H6" s="278"/>
      <c r="I6" s="83" t="s">
        <v>113</v>
      </c>
      <c r="J6" s="102">
        <f>SUM(G18:G41,G59:G66,G79:G96)</f>
        <v>169707.66</v>
      </c>
      <c r="K6" s="102">
        <f>SUM(J18:J41,J59:J66,J79:J96)</f>
        <v>172453.43845000002</v>
      </c>
      <c r="L6" s="275">
        <f>K6-J6</f>
        <v>2745.7784500000125</v>
      </c>
      <c r="M6" s="83"/>
      <c r="N6" s="393">
        <f>J6*0.25%</f>
        <v>424.26915000000002</v>
      </c>
      <c r="O6" s="91"/>
      <c r="P6" s="91"/>
      <c r="Q6" s="91">
        <v>2745.7784500000125</v>
      </c>
      <c r="R6" s="83"/>
      <c r="S6" s="83"/>
    </row>
    <row r="7" spans="1:19">
      <c r="A7" s="286" t="s">
        <v>322</v>
      </c>
      <c r="B7" s="367"/>
      <c r="C7" s="367"/>
      <c r="D7" s="367"/>
      <c r="E7" s="367"/>
      <c r="F7" s="368"/>
      <c r="G7" s="290">
        <v>163380.00921568635</v>
      </c>
      <c r="H7" s="83"/>
      <c r="I7" s="83" t="s">
        <v>114</v>
      </c>
      <c r="J7" s="102">
        <f>SUM(G42:G58,G67:G74)</f>
        <v>46485.301259223634</v>
      </c>
      <c r="K7" s="102">
        <f>SUM(J42:J58,J67:J74)</f>
        <v>46601.514512371679</v>
      </c>
      <c r="L7" s="275">
        <f t="shared" ref="L7:L9" si="0">K7-J7</f>
        <v>116.21325314804562</v>
      </c>
      <c r="M7" s="83"/>
      <c r="N7" s="393">
        <f>J7*0.25%</f>
        <v>116.21325314805908</v>
      </c>
      <c r="O7" s="91"/>
      <c r="P7" s="91"/>
      <c r="Q7" s="91">
        <v>116.21325314804562</v>
      </c>
      <c r="R7" s="83"/>
      <c r="S7" s="83"/>
    </row>
    <row r="8" spans="1:19">
      <c r="A8" s="107" t="s">
        <v>116</v>
      </c>
      <c r="B8" s="108"/>
      <c r="C8" s="108"/>
      <c r="D8" s="108"/>
      <c r="E8" s="108"/>
      <c r="F8" s="292"/>
      <c r="G8" s="293">
        <v>-0.19868379128540792</v>
      </c>
      <c r="H8" s="110"/>
      <c r="I8" s="83" t="s">
        <v>323</v>
      </c>
      <c r="J8" s="102">
        <f>SUM(G103:G126,G145:G152,G165:G180)</f>
        <v>0</v>
      </c>
      <c r="K8" s="102">
        <f>SUM(J103:J126,J145:J152,J165:J180)</f>
        <v>0</v>
      </c>
      <c r="L8" s="275">
        <f t="shared" si="0"/>
        <v>0</v>
      </c>
      <c r="M8" s="110"/>
      <c r="N8" s="380"/>
      <c r="O8" s="380"/>
      <c r="P8" s="380"/>
      <c r="Q8" s="380">
        <v>0</v>
      </c>
      <c r="R8" s="110"/>
      <c r="S8" s="110"/>
    </row>
    <row r="9" spans="1:19">
      <c r="A9" s="111" t="s">
        <v>118</v>
      </c>
      <c r="B9" s="93"/>
      <c r="C9" s="93"/>
      <c r="D9" s="93"/>
      <c r="E9" s="93"/>
      <c r="F9" s="294"/>
      <c r="G9" s="112">
        <v>203889.56</v>
      </c>
      <c r="H9" s="83"/>
      <c r="I9" s="83" t="s">
        <v>324</v>
      </c>
      <c r="J9" s="102">
        <f>SUM(G127:G134,G137:G144,G153:G160)</f>
        <v>0</v>
      </c>
      <c r="K9" s="102">
        <f>SUM(J127:J134,J137:J144,J153:J160)</f>
        <v>0</v>
      </c>
      <c r="L9" s="275">
        <f t="shared" si="0"/>
        <v>0</v>
      </c>
      <c r="M9" s="83"/>
      <c r="N9" s="91"/>
      <c r="O9" s="91"/>
      <c r="P9" s="91"/>
      <c r="Q9" s="91">
        <v>0</v>
      </c>
      <c r="R9" s="83"/>
      <c r="S9" s="83"/>
    </row>
    <row r="10" spans="1:19">
      <c r="A10" s="83"/>
      <c r="B10" s="83"/>
      <c r="C10" s="83"/>
      <c r="D10" s="83"/>
      <c r="E10" s="83"/>
      <c r="F10" s="278"/>
      <c r="G10" s="83"/>
      <c r="H10" s="278"/>
      <c r="I10" s="83"/>
      <c r="J10" s="83"/>
      <c r="K10" s="83"/>
      <c r="L10" s="275">
        <f>SUM(L6:L9)</f>
        <v>2861.9917031480581</v>
      </c>
      <c r="M10" s="83"/>
      <c r="N10" s="91"/>
      <c r="O10" s="91"/>
      <c r="P10" s="91"/>
      <c r="Q10" s="91">
        <v>2861.9917031480581</v>
      </c>
      <c r="R10" s="83"/>
      <c r="S10" s="83"/>
    </row>
    <row r="11" spans="1:19">
      <c r="A11" s="295"/>
      <c r="B11" s="297"/>
      <c r="C11" s="298"/>
      <c r="D11" s="299" t="s">
        <v>121</v>
      </c>
      <c r="E11" s="297"/>
      <c r="F11" s="299" t="s">
        <v>123</v>
      </c>
      <c r="G11" s="299" t="s">
        <v>123</v>
      </c>
      <c r="H11" s="299" t="s">
        <v>123</v>
      </c>
      <c r="I11" s="299" t="s">
        <v>110</v>
      </c>
      <c r="J11" s="299" t="s">
        <v>110</v>
      </c>
      <c r="K11" s="299" t="s">
        <v>110</v>
      </c>
      <c r="L11" s="301"/>
      <c r="M11" s="301"/>
      <c r="N11" s="381"/>
      <c r="O11" s="381"/>
      <c r="P11" s="381"/>
      <c r="Q11" s="381"/>
      <c r="R11" s="301"/>
      <c r="S11" s="301"/>
    </row>
    <row r="12" spans="1:19" ht="30.75" thickBot="1">
      <c r="A12" s="303" t="s">
        <v>327</v>
      </c>
      <c r="B12" s="305" t="s">
        <v>331</v>
      </c>
      <c r="C12" s="306" t="s">
        <v>127</v>
      </c>
      <c r="D12" s="306" t="s">
        <v>128</v>
      </c>
      <c r="E12" s="305" t="s">
        <v>332</v>
      </c>
      <c r="F12" s="307" t="s">
        <v>494</v>
      </c>
      <c r="G12" s="306" t="s">
        <v>2</v>
      </c>
      <c r="H12" s="306" t="s">
        <v>332</v>
      </c>
      <c r="I12" s="306" t="s">
        <v>130</v>
      </c>
      <c r="J12" s="306" t="s">
        <v>131</v>
      </c>
      <c r="K12" s="306" t="s">
        <v>132</v>
      </c>
      <c r="L12" s="301"/>
      <c r="M12" s="301"/>
      <c r="N12" s="381"/>
      <c r="O12" s="381"/>
      <c r="P12" s="381"/>
      <c r="Q12" s="381"/>
      <c r="R12" s="301"/>
      <c r="S12" s="301"/>
    </row>
    <row r="13" spans="1:19">
      <c r="A13" s="83"/>
      <c r="B13" s="310"/>
      <c r="C13" s="311"/>
      <c r="D13" s="285"/>
      <c r="E13" s="310"/>
      <c r="F13" s="285"/>
      <c r="G13" s="102"/>
      <c r="H13" s="285"/>
      <c r="I13" s="311"/>
      <c r="J13" s="102"/>
      <c r="K13" s="312"/>
      <c r="L13" s="83"/>
      <c r="M13" s="83"/>
      <c r="N13" s="91"/>
      <c r="O13" s="91"/>
      <c r="P13" s="91"/>
      <c r="Q13" s="91"/>
      <c r="R13" s="83"/>
      <c r="S13" s="83"/>
    </row>
    <row r="14" spans="1:19">
      <c r="A14" s="118" t="s">
        <v>495</v>
      </c>
      <c r="B14" s="313"/>
      <c r="C14" s="314"/>
      <c r="D14" s="315"/>
      <c r="E14" s="313"/>
      <c r="F14" s="316"/>
      <c r="G14" s="317"/>
      <c r="H14" s="316"/>
      <c r="I14" s="314"/>
      <c r="J14" s="317"/>
      <c r="K14" s="318"/>
      <c r="L14" s="83"/>
      <c r="M14" s="83"/>
      <c r="N14" s="91"/>
      <c r="O14" s="91"/>
      <c r="P14" s="91"/>
      <c r="Q14" s="91"/>
      <c r="R14" s="83"/>
      <c r="S14" s="83"/>
    </row>
    <row r="15" spans="1:19">
      <c r="A15" s="118" t="s">
        <v>496</v>
      </c>
      <c r="B15" s="313"/>
      <c r="C15" s="314"/>
      <c r="D15" s="315"/>
      <c r="E15" s="313"/>
      <c r="F15" s="316"/>
      <c r="G15" s="317"/>
      <c r="H15" s="316"/>
      <c r="I15" s="314"/>
      <c r="J15" s="317"/>
      <c r="K15" s="318"/>
      <c r="L15" s="83"/>
      <c r="M15" s="83"/>
      <c r="N15" s="91"/>
      <c r="O15" s="91"/>
      <c r="P15" s="91"/>
      <c r="Q15" s="91"/>
      <c r="R15" s="83"/>
      <c r="S15" s="83"/>
    </row>
    <row r="16" spans="1:19">
      <c r="A16" s="319" t="s">
        <v>497</v>
      </c>
      <c r="B16" s="313"/>
      <c r="C16" s="314"/>
      <c r="D16" s="315"/>
      <c r="E16" s="313"/>
      <c r="F16" s="315"/>
      <c r="G16" s="317"/>
      <c r="H16" s="316"/>
      <c r="I16" s="314"/>
      <c r="J16" s="317"/>
      <c r="K16" s="318"/>
      <c r="L16" s="83"/>
      <c r="M16" s="83"/>
      <c r="N16" s="91"/>
      <c r="O16" s="91"/>
      <c r="P16" s="91"/>
      <c r="Q16" s="91"/>
      <c r="R16" s="83"/>
      <c r="S16" s="83"/>
    </row>
    <row r="17" spans="1:19">
      <c r="A17" s="321" t="s">
        <v>338</v>
      </c>
      <c r="B17" s="323"/>
      <c r="C17" s="324"/>
      <c r="D17" s="325"/>
      <c r="E17" s="323"/>
      <c r="F17" s="325"/>
      <c r="G17" s="327"/>
      <c r="H17" s="326"/>
      <c r="I17" s="324"/>
      <c r="J17" s="327"/>
      <c r="K17" s="328"/>
      <c r="L17" s="83"/>
      <c r="M17" s="83"/>
      <c r="N17" s="91"/>
      <c r="O17" s="91"/>
      <c r="P17" s="91"/>
      <c r="Q17" s="91"/>
      <c r="R17" s="83"/>
      <c r="S17" s="83"/>
    </row>
    <row r="18" spans="1:19">
      <c r="A18" s="83" t="s">
        <v>498</v>
      </c>
      <c r="B18" s="310">
        <v>1</v>
      </c>
      <c r="C18" s="329">
        <v>138.49</v>
      </c>
      <c r="D18" s="330">
        <v>43</v>
      </c>
      <c r="E18" s="331">
        <f t="shared" ref="E18:E24" si="1">VALUE(LEFT(A18,3))*B18</f>
        <v>10</v>
      </c>
      <c r="F18" s="330">
        <v>48</v>
      </c>
      <c r="G18" s="102">
        <f t="shared" ref="G18:G24" si="2">+C18*F18</f>
        <v>6647.52</v>
      </c>
      <c r="H18" s="271">
        <f t="shared" ref="H18:H24" si="3">+E18*F18</f>
        <v>480</v>
      </c>
      <c r="I18" s="333">
        <f>C18*(1+$B$4)</f>
        <v>138.83622500000001</v>
      </c>
      <c r="J18" s="102">
        <f>+I18*F18</f>
        <v>6664.1388000000006</v>
      </c>
      <c r="K18" s="334">
        <f>IF(OR(C18=0,I18=0),"",I18/C18-1)</f>
        <v>2.4999999999999467E-3</v>
      </c>
      <c r="L18" s="83"/>
      <c r="M18" s="83"/>
      <c r="N18" s="382"/>
      <c r="O18" s="383"/>
      <c r="P18" s="384"/>
      <c r="Q18" s="383"/>
      <c r="R18" s="102"/>
      <c r="S18" s="83"/>
    </row>
    <row r="19" spans="1:19">
      <c r="A19" s="83" t="s">
        <v>499</v>
      </c>
      <c r="B19" s="310">
        <v>1</v>
      </c>
      <c r="C19" s="329">
        <v>138.49</v>
      </c>
      <c r="D19" s="330">
        <v>43</v>
      </c>
      <c r="E19" s="331">
        <f t="shared" si="1"/>
        <v>15</v>
      </c>
      <c r="F19" s="330">
        <v>1</v>
      </c>
      <c r="G19" s="102">
        <f t="shared" si="2"/>
        <v>138.49</v>
      </c>
      <c r="H19" s="271">
        <f t="shared" si="3"/>
        <v>15</v>
      </c>
      <c r="I19" s="333">
        <f t="shared" ref="I19:I24" si="4">C19*(1+$B$4)</f>
        <v>138.83622500000001</v>
      </c>
      <c r="J19" s="102">
        <f t="shared" ref="J19:J24" si="5">+I19*F19</f>
        <v>138.83622500000001</v>
      </c>
      <c r="K19" s="334">
        <f t="shared" ref="K19:K24" si="6">IF(OR(C19=0,I19=0),"",I19/C19-1)</f>
        <v>2.4999999999999467E-3</v>
      </c>
      <c r="L19" s="83"/>
      <c r="M19" s="83"/>
      <c r="N19" s="382"/>
      <c r="O19" s="383"/>
      <c r="P19" s="384"/>
      <c r="Q19" s="383"/>
      <c r="R19" s="102"/>
      <c r="S19" s="83"/>
    </row>
    <row r="20" spans="1:19">
      <c r="A20" s="83" t="s">
        <v>500</v>
      </c>
      <c r="B20" s="310">
        <v>1</v>
      </c>
      <c r="C20" s="329">
        <v>138.49</v>
      </c>
      <c r="D20" s="330">
        <v>43</v>
      </c>
      <c r="E20" s="331">
        <f t="shared" si="1"/>
        <v>20</v>
      </c>
      <c r="F20" s="330">
        <v>29</v>
      </c>
      <c r="G20" s="102">
        <f t="shared" si="2"/>
        <v>4016.21</v>
      </c>
      <c r="H20" s="271">
        <f t="shared" si="3"/>
        <v>580</v>
      </c>
      <c r="I20" s="333">
        <f t="shared" si="4"/>
        <v>138.83622500000001</v>
      </c>
      <c r="J20" s="102">
        <f t="shared" si="5"/>
        <v>4026.2505250000004</v>
      </c>
      <c r="K20" s="334">
        <f t="shared" si="6"/>
        <v>2.4999999999999467E-3</v>
      </c>
      <c r="L20" s="83"/>
      <c r="M20" s="83"/>
      <c r="N20" s="382"/>
      <c r="O20" s="383"/>
      <c r="P20" s="384"/>
      <c r="Q20" s="383"/>
      <c r="R20" s="102"/>
      <c r="S20" s="83"/>
    </row>
    <row r="21" spans="1:19">
      <c r="A21" s="83" t="s">
        <v>501</v>
      </c>
      <c r="B21" s="310">
        <v>1</v>
      </c>
      <c r="C21" s="329">
        <v>138.49</v>
      </c>
      <c r="D21" s="330">
        <v>43</v>
      </c>
      <c r="E21" s="331">
        <f t="shared" si="1"/>
        <v>25</v>
      </c>
      <c r="F21" s="330">
        <v>134</v>
      </c>
      <c r="G21" s="102">
        <f t="shared" si="2"/>
        <v>18557.66</v>
      </c>
      <c r="H21" s="271">
        <f t="shared" si="3"/>
        <v>3350</v>
      </c>
      <c r="I21" s="333">
        <f t="shared" si="4"/>
        <v>138.83622500000001</v>
      </c>
      <c r="J21" s="102">
        <f t="shared" si="5"/>
        <v>18604.054150000004</v>
      </c>
      <c r="K21" s="334">
        <f t="shared" si="6"/>
        <v>2.4999999999999467E-3</v>
      </c>
      <c r="L21" s="83"/>
      <c r="M21" s="83"/>
      <c r="N21" s="382"/>
      <c r="O21" s="383"/>
      <c r="P21" s="384"/>
      <c r="Q21" s="383"/>
      <c r="R21" s="102"/>
      <c r="S21" s="83"/>
    </row>
    <row r="22" spans="1:19">
      <c r="A22" s="83" t="s">
        <v>502</v>
      </c>
      <c r="B22" s="310">
        <v>1</v>
      </c>
      <c r="C22" s="329">
        <v>138.49</v>
      </c>
      <c r="D22" s="330">
        <v>43</v>
      </c>
      <c r="E22" s="331">
        <f t="shared" si="1"/>
        <v>30</v>
      </c>
      <c r="F22" s="330">
        <v>70</v>
      </c>
      <c r="G22" s="102">
        <f t="shared" si="2"/>
        <v>9694.3000000000011</v>
      </c>
      <c r="H22" s="271">
        <f t="shared" si="3"/>
        <v>2100</v>
      </c>
      <c r="I22" s="333">
        <f t="shared" si="4"/>
        <v>138.83622500000001</v>
      </c>
      <c r="J22" s="102">
        <f t="shared" si="5"/>
        <v>9718.5357500000009</v>
      </c>
      <c r="K22" s="334">
        <f t="shared" si="6"/>
        <v>2.4999999999999467E-3</v>
      </c>
      <c r="L22" s="83"/>
      <c r="M22" s="83"/>
      <c r="N22" s="382"/>
      <c r="O22" s="383"/>
      <c r="P22" s="384"/>
      <c r="Q22" s="383"/>
      <c r="R22" s="102"/>
      <c r="S22" s="83"/>
    </row>
    <row r="23" spans="1:19">
      <c r="A23" s="83" t="s">
        <v>503</v>
      </c>
      <c r="B23" s="310">
        <v>1</v>
      </c>
      <c r="C23" s="329">
        <v>138.49</v>
      </c>
      <c r="D23" s="330">
        <v>43</v>
      </c>
      <c r="E23" s="331">
        <f t="shared" si="1"/>
        <v>35</v>
      </c>
      <c r="F23" s="330">
        <v>0</v>
      </c>
      <c r="G23" s="102">
        <f t="shared" si="2"/>
        <v>0</v>
      </c>
      <c r="H23" s="271">
        <f t="shared" si="3"/>
        <v>0</v>
      </c>
      <c r="I23" s="333">
        <f t="shared" si="4"/>
        <v>138.83622500000001</v>
      </c>
      <c r="J23" s="102">
        <f t="shared" si="5"/>
        <v>0</v>
      </c>
      <c r="K23" s="334">
        <f t="shared" si="6"/>
        <v>2.4999999999999467E-3</v>
      </c>
      <c r="L23" s="83"/>
      <c r="M23" s="83"/>
      <c r="N23" s="382"/>
      <c r="O23" s="383"/>
      <c r="P23" s="384"/>
      <c r="Q23" s="383"/>
      <c r="R23" s="102"/>
      <c r="S23" s="83"/>
    </row>
    <row r="24" spans="1:19">
      <c r="A24" s="83" t="s">
        <v>504</v>
      </c>
      <c r="B24" s="310">
        <v>1</v>
      </c>
      <c r="C24" s="329">
        <v>138.49</v>
      </c>
      <c r="D24" s="330">
        <v>43</v>
      </c>
      <c r="E24" s="331">
        <f t="shared" si="1"/>
        <v>40</v>
      </c>
      <c r="F24" s="330">
        <v>78</v>
      </c>
      <c r="G24" s="102">
        <f t="shared" si="2"/>
        <v>10802.220000000001</v>
      </c>
      <c r="H24" s="271">
        <f t="shared" si="3"/>
        <v>3120</v>
      </c>
      <c r="I24" s="333">
        <f t="shared" si="4"/>
        <v>138.83622500000001</v>
      </c>
      <c r="J24" s="102">
        <f t="shared" si="5"/>
        <v>10829.225550000001</v>
      </c>
      <c r="K24" s="334">
        <f t="shared" si="6"/>
        <v>2.4999999999999467E-3</v>
      </c>
      <c r="L24" s="83"/>
      <c r="M24" s="83"/>
      <c r="N24" s="382"/>
      <c r="O24" s="383"/>
      <c r="P24" s="384"/>
      <c r="Q24" s="383"/>
      <c r="R24" s="102"/>
      <c r="S24" s="83"/>
    </row>
    <row r="25" spans="1:19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91"/>
      <c r="O25" s="91"/>
      <c r="P25" s="91"/>
      <c r="Q25" s="91"/>
      <c r="R25" s="83"/>
      <c r="S25" s="83"/>
    </row>
    <row r="26" spans="1:19">
      <c r="A26" s="83" t="s">
        <v>505</v>
      </c>
      <c r="B26" s="310">
        <v>1</v>
      </c>
      <c r="C26" s="329">
        <v>138.49</v>
      </c>
      <c r="D26" s="330">
        <v>43</v>
      </c>
      <c r="E26" s="331">
        <f t="shared" ref="E26:E32" si="7">VALUE(LEFT(A26,3))*B26</f>
        <v>10</v>
      </c>
      <c r="F26" s="332"/>
      <c r="G26" s="102">
        <f t="shared" ref="G26:G32" si="8">+C26*F26</f>
        <v>0</v>
      </c>
      <c r="H26" s="271">
        <f t="shared" ref="H26:H32" si="9">+E26*F26</f>
        <v>0</v>
      </c>
      <c r="I26" s="333">
        <f t="shared" ref="I26:I32" si="10">C26*(1+$B$4)</f>
        <v>138.83622500000001</v>
      </c>
      <c r="J26" s="102">
        <f t="shared" ref="J26:J32" si="11">+I26*F26</f>
        <v>0</v>
      </c>
      <c r="K26" s="334">
        <f t="shared" ref="K26:K32" si="12">IF(OR(C26=0,I26=0),"",I26/C26-1)</f>
        <v>2.4999999999999467E-3</v>
      </c>
      <c r="L26" s="83"/>
      <c r="M26" s="83"/>
      <c r="N26" s="382"/>
      <c r="O26" s="91"/>
      <c r="P26" s="91"/>
      <c r="Q26" s="91"/>
      <c r="R26" s="83"/>
      <c r="S26" s="83"/>
    </row>
    <row r="27" spans="1:19">
      <c r="A27" s="83" t="s">
        <v>506</v>
      </c>
      <c r="B27" s="310">
        <v>1</v>
      </c>
      <c r="C27" s="329">
        <v>138.49</v>
      </c>
      <c r="D27" s="330">
        <v>43</v>
      </c>
      <c r="E27" s="331">
        <f t="shared" si="7"/>
        <v>15</v>
      </c>
      <c r="F27" s="332"/>
      <c r="G27" s="102">
        <f t="shared" si="8"/>
        <v>0</v>
      </c>
      <c r="H27" s="271">
        <f t="shared" si="9"/>
        <v>0</v>
      </c>
      <c r="I27" s="333">
        <f t="shared" si="10"/>
        <v>138.83622500000001</v>
      </c>
      <c r="J27" s="102">
        <f t="shared" si="11"/>
        <v>0</v>
      </c>
      <c r="K27" s="334">
        <f t="shared" si="12"/>
        <v>2.4999999999999467E-3</v>
      </c>
      <c r="L27" s="83"/>
      <c r="M27" s="83"/>
      <c r="N27" s="382"/>
      <c r="O27" s="91"/>
      <c r="P27" s="91"/>
      <c r="Q27" s="91"/>
      <c r="R27" s="83"/>
      <c r="S27" s="83"/>
    </row>
    <row r="28" spans="1:19">
      <c r="A28" s="83" t="s">
        <v>507</v>
      </c>
      <c r="B28" s="310">
        <v>1</v>
      </c>
      <c r="C28" s="329">
        <v>138.49</v>
      </c>
      <c r="D28" s="330">
        <v>43</v>
      </c>
      <c r="E28" s="331">
        <f t="shared" si="7"/>
        <v>20</v>
      </c>
      <c r="F28" s="332"/>
      <c r="G28" s="102">
        <f t="shared" si="8"/>
        <v>0</v>
      </c>
      <c r="H28" s="271">
        <f t="shared" si="9"/>
        <v>0</v>
      </c>
      <c r="I28" s="333">
        <f t="shared" si="10"/>
        <v>138.83622500000001</v>
      </c>
      <c r="J28" s="102">
        <f t="shared" si="11"/>
        <v>0</v>
      </c>
      <c r="K28" s="334">
        <f t="shared" si="12"/>
        <v>2.4999999999999467E-3</v>
      </c>
      <c r="L28" s="83"/>
      <c r="M28" s="83"/>
      <c r="N28" s="382"/>
      <c r="O28" s="91"/>
      <c r="P28" s="91"/>
      <c r="Q28" s="91"/>
      <c r="R28" s="83"/>
      <c r="S28" s="83"/>
    </row>
    <row r="29" spans="1:19">
      <c r="A29" s="83" t="s">
        <v>508</v>
      </c>
      <c r="B29" s="310">
        <v>1</v>
      </c>
      <c r="C29" s="329">
        <v>138.49</v>
      </c>
      <c r="D29" s="330">
        <v>43</v>
      </c>
      <c r="E29" s="331">
        <f t="shared" si="7"/>
        <v>25</v>
      </c>
      <c r="F29" s="332"/>
      <c r="G29" s="102">
        <f t="shared" si="8"/>
        <v>0</v>
      </c>
      <c r="H29" s="271">
        <f t="shared" si="9"/>
        <v>0</v>
      </c>
      <c r="I29" s="333">
        <f t="shared" si="10"/>
        <v>138.83622500000001</v>
      </c>
      <c r="J29" s="102">
        <f t="shared" si="11"/>
        <v>0</v>
      </c>
      <c r="K29" s="334">
        <f t="shared" si="12"/>
        <v>2.4999999999999467E-3</v>
      </c>
      <c r="L29" s="83"/>
      <c r="M29" s="83"/>
      <c r="N29" s="382"/>
      <c r="O29" s="91"/>
      <c r="P29" s="91"/>
      <c r="Q29" s="91"/>
      <c r="R29" s="83"/>
      <c r="S29" s="83"/>
    </row>
    <row r="30" spans="1:19">
      <c r="A30" s="83" t="s">
        <v>509</v>
      </c>
      <c r="B30" s="310">
        <v>1</v>
      </c>
      <c r="C30" s="329">
        <v>138.49</v>
      </c>
      <c r="D30" s="330">
        <v>43</v>
      </c>
      <c r="E30" s="331">
        <f t="shared" si="7"/>
        <v>30</v>
      </c>
      <c r="F30" s="332"/>
      <c r="G30" s="102">
        <f t="shared" si="8"/>
        <v>0</v>
      </c>
      <c r="H30" s="271">
        <f t="shared" si="9"/>
        <v>0</v>
      </c>
      <c r="I30" s="333">
        <f t="shared" si="10"/>
        <v>138.83622500000001</v>
      </c>
      <c r="J30" s="102">
        <f t="shared" si="11"/>
        <v>0</v>
      </c>
      <c r="K30" s="334">
        <f t="shared" si="12"/>
        <v>2.4999999999999467E-3</v>
      </c>
      <c r="L30" s="83"/>
      <c r="M30" s="83"/>
      <c r="N30" s="382"/>
      <c r="O30" s="91"/>
      <c r="P30" s="91"/>
      <c r="Q30" s="91"/>
      <c r="R30" s="83"/>
      <c r="S30" s="83"/>
    </row>
    <row r="31" spans="1:19">
      <c r="A31" s="83" t="s">
        <v>510</v>
      </c>
      <c r="B31" s="310">
        <v>1</v>
      </c>
      <c r="C31" s="329">
        <v>138.49</v>
      </c>
      <c r="D31" s="330">
        <v>43</v>
      </c>
      <c r="E31" s="331">
        <f t="shared" si="7"/>
        <v>35</v>
      </c>
      <c r="F31" s="332"/>
      <c r="G31" s="102">
        <f t="shared" si="8"/>
        <v>0</v>
      </c>
      <c r="H31" s="271">
        <f t="shared" si="9"/>
        <v>0</v>
      </c>
      <c r="I31" s="333">
        <f t="shared" si="10"/>
        <v>138.83622500000001</v>
      </c>
      <c r="J31" s="102">
        <f t="shared" si="11"/>
        <v>0</v>
      </c>
      <c r="K31" s="334">
        <f t="shared" si="12"/>
        <v>2.4999999999999467E-3</v>
      </c>
      <c r="L31" s="83"/>
      <c r="M31" s="83"/>
      <c r="N31" s="382"/>
      <c r="O31" s="91"/>
      <c r="P31" s="91"/>
      <c r="Q31" s="91"/>
      <c r="R31" s="83"/>
      <c r="S31" s="83"/>
    </row>
    <row r="32" spans="1:19">
      <c r="A32" s="83" t="s">
        <v>511</v>
      </c>
      <c r="B32" s="310">
        <v>1</v>
      </c>
      <c r="C32" s="329">
        <v>138.49</v>
      </c>
      <c r="D32" s="330">
        <v>43</v>
      </c>
      <c r="E32" s="331">
        <f t="shared" si="7"/>
        <v>40</v>
      </c>
      <c r="F32" s="332"/>
      <c r="G32" s="102">
        <f t="shared" si="8"/>
        <v>0</v>
      </c>
      <c r="H32" s="271">
        <f t="shared" si="9"/>
        <v>0</v>
      </c>
      <c r="I32" s="333">
        <f t="shared" si="10"/>
        <v>138.83622500000001</v>
      </c>
      <c r="J32" s="102">
        <f t="shared" si="11"/>
        <v>0</v>
      </c>
      <c r="K32" s="334">
        <f t="shared" si="12"/>
        <v>2.4999999999999467E-3</v>
      </c>
      <c r="L32" s="83"/>
      <c r="M32" s="83"/>
      <c r="N32" s="382"/>
      <c r="O32" s="91"/>
      <c r="P32" s="91"/>
      <c r="Q32" s="91"/>
      <c r="R32" s="83"/>
      <c r="S32" s="83"/>
    </row>
    <row r="33" spans="1:19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91"/>
      <c r="O33" s="91"/>
      <c r="P33" s="91"/>
      <c r="Q33" s="91"/>
      <c r="R33" s="83"/>
      <c r="S33" s="83"/>
    </row>
    <row r="34" spans="1:19">
      <c r="A34" s="83" t="s">
        <v>512</v>
      </c>
      <c r="B34" s="310">
        <v>1</v>
      </c>
      <c r="C34" s="329">
        <v>143.96</v>
      </c>
      <c r="D34" s="330">
        <v>43</v>
      </c>
      <c r="E34" s="331">
        <f t="shared" ref="E34:E40" si="13">VALUE(LEFT(A34,3))*B34</f>
        <v>10</v>
      </c>
      <c r="F34" s="330"/>
      <c r="G34" s="102">
        <f t="shared" ref="G34:G40" si="14">+C34*F34</f>
        <v>0</v>
      </c>
      <c r="H34" s="271">
        <f t="shared" ref="H34:H40" si="15">+E34*F34</f>
        <v>0</v>
      </c>
      <c r="I34" s="333">
        <f t="shared" ref="I34:I40" si="16">C34*(1+$B$4)</f>
        <v>144.31989999999999</v>
      </c>
      <c r="J34" s="102">
        <f t="shared" ref="J34:J40" si="17">+I34*F34</f>
        <v>0</v>
      </c>
      <c r="K34" s="334">
        <f t="shared" ref="K34:K40" si="18">IF(OR(C34=0,I34=0),"",I34/C34-1)</f>
        <v>2.4999999999999467E-3</v>
      </c>
      <c r="L34" s="83"/>
      <c r="M34" s="83"/>
      <c r="N34" s="382"/>
      <c r="O34" s="91"/>
      <c r="P34" s="91"/>
      <c r="Q34" s="91"/>
      <c r="R34" s="83"/>
      <c r="S34" s="83"/>
    </row>
    <row r="35" spans="1:19">
      <c r="A35" s="83" t="s">
        <v>513</v>
      </c>
      <c r="B35" s="310">
        <v>1</v>
      </c>
      <c r="C35" s="329">
        <v>143.96</v>
      </c>
      <c r="D35" s="330">
        <v>43</v>
      </c>
      <c r="E35" s="331">
        <f t="shared" si="13"/>
        <v>15</v>
      </c>
      <c r="F35" s="330"/>
      <c r="G35" s="102">
        <f t="shared" si="14"/>
        <v>0</v>
      </c>
      <c r="H35" s="271">
        <f t="shared" si="15"/>
        <v>0</v>
      </c>
      <c r="I35" s="333">
        <f t="shared" si="16"/>
        <v>144.31989999999999</v>
      </c>
      <c r="J35" s="102">
        <f t="shared" si="17"/>
        <v>0</v>
      </c>
      <c r="K35" s="334">
        <f t="shared" si="18"/>
        <v>2.4999999999999467E-3</v>
      </c>
      <c r="L35" s="83"/>
      <c r="M35" s="83"/>
      <c r="N35" s="382"/>
      <c r="O35" s="91"/>
      <c r="P35" s="91"/>
      <c r="Q35" s="91"/>
      <c r="R35" s="83"/>
      <c r="S35" s="83"/>
    </row>
    <row r="36" spans="1:19">
      <c r="A36" s="83" t="s">
        <v>514</v>
      </c>
      <c r="B36" s="310">
        <v>1</v>
      </c>
      <c r="C36" s="329">
        <v>143.96</v>
      </c>
      <c r="D36" s="330">
        <v>43</v>
      </c>
      <c r="E36" s="331">
        <f t="shared" si="13"/>
        <v>20</v>
      </c>
      <c r="F36" s="330"/>
      <c r="G36" s="102">
        <f t="shared" si="14"/>
        <v>0</v>
      </c>
      <c r="H36" s="271">
        <f t="shared" si="15"/>
        <v>0</v>
      </c>
      <c r="I36" s="333">
        <f t="shared" si="16"/>
        <v>144.31989999999999</v>
      </c>
      <c r="J36" s="102">
        <f t="shared" si="17"/>
        <v>0</v>
      </c>
      <c r="K36" s="334">
        <f t="shared" si="18"/>
        <v>2.4999999999999467E-3</v>
      </c>
      <c r="L36" s="83"/>
      <c r="M36" s="83"/>
      <c r="N36" s="382"/>
      <c r="O36" s="91"/>
      <c r="P36" s="91"/>
      <c r="Q36" s="91"/>
      <c r="R36" s="83"/>
      <c r="S36" s="83"/>
    </row>
    <row r="37" spans="1:19">
      <c r="A37" s="83" t="s">
        <v>515</v>
      </c>
      <c r="B37" s="310">
        <v>1</v>
      </c>
      <c r="C37" s="329">
        <v>143.96</v>
      </c>
      <c r="D37" s="330">
        <v>43</v>
      </c>
      <c r="E37" s="331">
        <f t="shared" si="13"/>
        <v>25</v>
      </c>
      <c r="F37" s="330"/>
      <c r="G37" s="102">
        <f t="shared" si="14"/>
        <v>0</v>
      </c>
      <c r="H37" s="271">
        <f t="shared" si="15"/>
        <v>0</v>
      </c>
      <c r="I37" s="333">
        <f t="shared" si="16"/>
        <v>144.31989999999999</v>
      </c>
      <c r="J37" s="102">
        <f t="shared" si="17"/>
        <v>0</v>
      </c>
      <c r="K37" s="334">
        <f t="shared" si="18"/>
        <v>2.4999999999999467E-3</v>
      </c>
      <c r="L37" s="83"/>
      <c r="M37" s="83"/>
      <c r="N37" s="382"/>
      <c r="O37" s="91"/>
      <c r="P37" s="91"/>
      <c r="Q37" s="91"/>
      <c r="R37" s="83"/>
      <c r="S37" s="83"/>
    </row>
    <row r="38" spans="1:19">
      <c r="A38" s="83" t="s">
        <v>516</v>
      </c>
      <c r="B38" s="310">
        <v>1</v>
      </c>
      <c r="C38" s="329">
        <v>143.96</v>
      </c>
      <c r="D38" s="330">
        <v>43</v>
      </c>
      <c r="E38" s="331">
        <f t="shared" si="13"/>
        <v>30</v>
      </c>
      <c r="F38" s="330"/>
      <c r="G38" s="102">
        <f t="shared" si="14"/>
        <v>0</v>
      </c>
      <c r="H38" s="271">
        <f t="shared" si="15"/>
        <v>0</v>
      </c>
      <c r="I38" s="333">
        <f t="shared" si="16"/>
        <v>144.31989999999999</v>
      </c>
      <c r="J38" s="102">
        <f t="shared" si="17"/>
        <v>0</v>
      </c>
      <c r="K38" s="334">
        <f t="shared" si="18"/>
        <v>2.4999999999999467E-3</v>
      </c>
      <c r="L38" s="83"/>
      <c r="M38" s="83"/>
      <c r="N38" s="382"/>
      <c r="O38" s="91"/>
      <c r="P38" s="91"/>
      <c r="Q38" s="91"/>
      <c r="R38" s="83"/>
      <c r="S38" s="83"/>
    </row>
    <row r="39" spans="1:19">
      <c r="A39" s="83" t="s">
        <v>517</v>
      </c>
      <c r="B39" s="310">
        <v>1</v>
      </c>
      <c r="C39" s="329">
        <v>143.96</v>
      </c>
      <c r="D39" s="330">
        <v>43</v>
      </c>
      <c r="E39" s="331">
        <f t="shared" si="13"/>
        <v>35</v>
      </c>
      <c r="F39" s="330"/>
      <c r="G39" s="102">
        <f t="shared" si="14"/>
        <v>0</v>
      </c>
      <c r="H39" s="271">
        <f t="shared" si="15"/>
        <v>0</v>
      </c>
      <c r="I39" s="333">
        <f t="shared" si="16"/>
        <v>144.31989999999999</v>
      </c>
      <c r="J39" s="102">
        <f t="shared" si="17"/>
        <v>0</v>
      </c>
      <c r="K39" s="334">
        <f t="shared" si="18"/>
        <v>2.4999999999999467E-3</v>
      </c>
      <c r="L39" s="83"/>
      <c r="M39" s="83"/>
      <c r="N39" s="382"/>
      <c r="O39" s="91"/>
      <c r="P39" s="91"/>
      <c r="Q39" s="91"/>
      <c r="R39" s="83"/>
      <c r="S39" s="83"/>
    </row>
    <row r="40" spans="1:19">
      <c r="A40" s="83" t="s">
        <v>518</v>
      </c>
      <c r="B40" s="310">
        <v>1</v>
      </c>
      <c r="C40" s="329">
        <v>143.96</v>
      </c>
      <c r="D40" s="330">
        <v>43</v>
      </c>
      <c r="E40" s="331">
        <f t="shared" si="13"/>
        <v>40</v>
      </c>
      <c r="F40" s="330"/>
      <c r="G40" s="102">
        <f t="shared" si="14"/>
        <v>0</v>
      </c>
      <c r="H40" s="271">
        <f t="shared" si="15"/>
        <v>0</v>
      </c>
      <c r="I40" s="333">
        <f t="shared" si="16"/>
        <v>144.31989999999999</v>
      </c>
      <c r="J40" s="102">
        <f t="shared" si="17"/>
        <v>0</v>
      </c>
      <c r="K40" s="334">
        <f t="shared" si="18"/>
        <v>2.4999999999999467E-3</v>
      </c>
      <c r="L40" s="83"/>
      <c r="M40" s="83"/>
      <c r="N40" s="382"/>
      <c r="O40" s="91"/>
      <c r="P40" s="91"/>
      <c r="Q40" s="91"/>
      <c r="R40" s="83"/>
      <c r="S40" s="83"/>
    </row>
    <row r="41" spans="1:19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91"/>
      <c r="O41" s="91"/>
      <c r="P41" s="91"/>
      <c r="Q41" s="91"/>
      <c r="R41" s="83"/>
      <c r="S41" s="83"/>
    </row>
    <row r="42" spans="1:19">
      <c r="A42" s="83" t="s">
        <v>519</v>
      </c>
      <c r="B42" s="310"/>
      <c r="C42" s="329">
        <v>42.63</v>
      </c>
      <c r="D42" s="330">
        <v>43</v>
      </c>
      <c r="E42" s="331"/>
      <c r="F42" s="330">
        <v>54.976872800402219</v>
      </c>
      <c r="G42" s="102">
        <f>+C42*F42</f>
        <v>2343.6640874811469</v>
      </c>
      <c r="H42" s="271">
        <f t="shared" ref="H42:H48" si="19">+E42*F42</f>
        <v>0</v>
      </c>
      <c r="I42" s="333">
        <f t="shared" ref="I42:I48" si="20">C42*(1+$B$4)</f>
        <v>42.736575000000002</v>
      </c>
      <c r="J42" s="102">
        <f t="shared" ref="J42:J47" si="21">+I42*F42</f>
        <v>2349.5232476998494</v>
      </c>
      <c r="K42" s="334">
        <f t="shared" ref="K42:K48" si="22">IF(OR(C42=0,I42=0),"",I42/C42-1)</f>
        <v>2.4999999999999467E-3</v>
      </c>
      <c r="L42" s="83"/>
      <c r="M42" s="83"/>
      <c r="N42" s="382"/>
      <c r="O42" s="383"/>
      <c r="P42" s="384"/>
      <c r="Q42" s="383"/>
      <c r="R42" s="102"/>
      <c r="S42" s="83"/>
    </row>
    <row r="43" spans="1:19">
      <c r="A43" s="83" t="s">
        <v>520</v>
      </c>
      <c r="B43" s="310"/>
      <c r="C43" s="329">
        <v>44.82</v>
      </c>
      <c r="D43" s="330">
        <v>43</v>
      </c>
      <c r="E43" s="331"/>
      <c r="F43" s="330">
        <v>1.4096126255380201</v>
      </c>
      <c r="G43" s="102">
        <f t="shared" ref="G43:G48" si="23">+C43*F43</f>
        <v>63.178837876614061</v>
      </c>
      <c r="H43" s="271">
        <f t="shared" si="19"/>
        <v>0</v>
      </c>
      <c r="I43" s="333">
        <f t="shared" si="20"/>
        <v>44.932049999999997</v>
      </c>
      <c r="J43" s="102">
        <f t="shared" si="21"/>
        <v>63.33678497130559</v>
      </c>
      <c r="K43" s="334">
        <f t="shared" si="22"/>
        <v>2.4999999999999467E-3</v>
      </c>
      <c r="L43" s="83"/>
      <c r="M43" s="83"/>
      <c r="N43" s="382"/>
      <c r="O43" s="383"/>
      <c r="P43" s="384"/>
      <c r="Q43" s="383"/>
      <c r="R43" s="102"/>
      <c r="S43" s="83"/>
    </row>
    <row r="44" spans="1:19">
      <c r="A44" s="83" t="s">
        <v>521</v>
      </c>
      <c r="B44" s="310"/>
      <c r="C44" s="329">
        <v>47</v>
      </c>
      <c r="D44" s="330">
        <v>43</v>
      </c>
      <c r="E44" s="331"/>
      <c r="F44" s="330">
        <v>193.40059279525764</v>
      </c>
      <c r="G44" s="102">
        <f t="shared" si="23"/>
        <v>9089.827861377109</v>
      </c>
      <c r="H44" s="271">
        <f t="shared" si="19"/>
        <v>0</v>
      </c>
      <c r="I44" s="333">
        <f t="shared" si="20"/>
        <v>47.1175</v>
      </c>
      <c r="J44" s="102">
        <f t="shared" si="21"/>
        <v>9112.5524310305518</v>
      </c>
      <c r="K44" s="334">
        <f t="shared" si="22"/>
        <v>2.4999999999999467E-3</v>
      </c>
      <c r="L44" s="83"/>
      <c r="M44" s="83"/>
      <c r="N44" s="382"/>
      <c r="O44" s="383"/>
      <c r="P44" s="384"/>
      <c r="Q44" s="383"/>
      <c r="R44" s="102"/>
      <c r="S44" s="83"/>
    </row>
    <row r="45" spans="1:19">
      <c r="A45" s="83" t="s">
        <v>522</v>
      </c>
      <c r="B45" s="310"/>
      <c r="C45" s="329">
        <v>49.19</v>
      </c>
      <c r="D45" s="330">
        <v>43</v>
      </c>
      <c r="E45" s="331"/>
      <c r="F45" s="330">
        <v>70.683224400871481</v>
      </c>
      <c r="G45" s="102">
        <f t="shared" si="23"/>
        <v>3476.9078082788678</v>
      </c>
      <c r="H45" s="271">
        <f t="shared" si="19"/>
        <v>0</v>
      </c>
      <c r="I45" s="333">
        <f t="shared" si="20"/>
        <v>49.312974999999994</v>
      </c>
      <c r="J45" s="102">
        <f t="shared" si="21"/>
        <v>3485.600077799565</v>
      </c>
      <c r="K45" s="334">
        <f t="shared" si="22"/>
        <v>2.4999999999999467E-3</v>
      </c>
      <c r="L45" s="83"/>
      <c r="M45" s="83"/>
      <c r="N45" s="382"/>
      <c r="O45" s="383"/>
      <c r="P45" s="384"/>
      <c r="Q45" s="383"/>
      <c r="R45" s="102"/>
      <c r="S45" s="83"/>
    </row>
    <row r="46" spans="1:19">
      <c r="A46" s="83" t="s">
        <v>523</v>
      </c>
      <c r="B46" s="310"/>
      <c r="C46" s="329">
        <v>49.19</v>
      </c>
      <c r="D46" s="330">
        <v>43</v>
      </c>
      <c r="E46" s="331"/>
      <c r="F46" s="330">
        <v>245.95315904139431</v>
      </c>
      <c r="G46" s="102">
        <f t="shared" si="23"/>
        <v>12098.435893246186</v>
      </c>
      <c r="H46" s="271">
        <f t="shared" si="19"/>
        <v>0</v>
      </c>
      <c r="I46" s="333">
        <f t="shared" si="20"/>
        <v>49.312974999999994</v>
      </c>
      <c r="J46" s="102">
        <f t="shared" si="21"/>
        <v>12128.6819829793</v>
      </c>
      <c r="K46" s="334">
        <f t="shared" si="22"/>
        <v>2.4999999999999467E-3</v>
      </c>
      <c r="L46" s="83"/>
      <c r="M46" s="83"/>
      <c r="N46" s="382"/>
      <c r="O46" s="383"/>
      <c r="P46" s="384"/>
      <c r="Q46" s="383"/>
      <c r="R46" s="102"/>
      <c r="S46" s="83"/>
    </row>
    <row r="47" spans="1:19">
      <c r="A47" s="83" t="s">
        <v>524</v>
      </c>
      <c r="B47" s="310"/>
      <c r="C47" s="329">
        <v>51.38</v>
      </c>
      <c r="D47" s="330">
        <v>43</v>
      </c>
      <c r="E47" s="331"/>
      <c r="F47" s="330">
        <v>0</v>
      </c>
      <c r="G47" s="102">
        <f t="shared" si="23"/>
        <v>0</v>
      </c>
      <c r="H47" s="271">
        <f t="shared" si="19"/>
        <v>0</v>
      </c>
      <c r="I47" s="333">
        <f t="shared" si="20"/>
        <v>51.508449999999996</v>
      </c>
      <c r="J47" s="102">
        <f t="shared" si="21"/>
        <v>0</v>
      </c>
      <c r="K47" s="334">
        <f t="shared" si="22"/>
        <v>2.4999999999999467E-3</v>
      </c>
      <c r="L47" s="83"/>
      <c r="M47" s="83"/>
      <c r="N47" s="382"/>
      <c r="O47" s="383"/>
      <c r="P47" s="384"/>
      <c r="Q47" s="383"/>
      <c r="R47" s="102"/>
      <c r="S47" s="83"/>
    </row>
    <row r="48" spans="1:19">
      <c r="A48" s="83" t="s">
        <v>525</v>
      </c>
      <c r="B48" s="310"/>
      <c r="C48" s="329">
        <v>51.38</v>
      </c>
      <c r="D48" s="330">
        <v>43</v>
      </c>
      <c r="E48" s="331"/>
      <c r="F48" s="330">
        <v>132.74906132665834</v>
      </c>
      <c r="G48" s="102">
        <f t="shared" si="23"/>
        <v>6820.6467709637054</v>
      </c>
      <c r="H48" s="271">
        <f t="shared" si="19"/>
        <v>0</v>
      </c>
      <c r="I48" s="333">
        <f t="shared" si="20"/>
        <v>51.508449999999996</v>
      </c>
      <c r="J48" s="102">
        <f>+I48*F48</f>
        <v>6837.6983878911142</v>
      </c>
      <c r="K48" s="334">
        <f t="shared" si="22"/>
        <v>2.4999999999999467E-3</v>
      </c>
      <c r="L48" s="83"/>
      <c r="M48" s="83"/>
      <c r="N48" s="382"/>
      <c r="O48" s="383"/>
      <c r="P48" s="384"/>
      <c r="Q48" s="383"/>
      <c r="R48" s="102"/>
      <c r="S48" s="83"/>
    </row>
    <row r="49" spans="1:19">
      <c r="A49" s="83"/>
      <c r="B49" s="310"/>
      <c r="C49" s="311"/>
      <c r="D49" s="285"/>
      <c r="E49" s="331"/>
      <c r="F49" s="285"/>
      <c r="G49" s="102"/>
      <c r="H49" s="285"/>
      <c r="I49" s="311"/>
      <c r="J49" s="102"/>
      <c r="K49" s="312"/>
      <c r="L49" s="83"/>
      <c r="M49" s="83"/>
      <c r="N49" s="91"/>
      <c r="O49" s="91"/>
      <c r="P49" s="91"/>
      <c r="Q49" s="91"/>
      <c r="R49" s="83"/>
      <c r="S49" s="83"/>
    </row>
    <row r="50" spans="1:19">
      <c r="A50" s="192" t="s">
        <v>381</v>
      </c>
      <c r="B50" s="336"/>
      <c r="C50" s="337"/>
      <c r="D50" s="338"/>
      <c r="E50" s="339"/>
      <c r="F50" s="338"/>
      <c r="G50" s="194"/>
      <c r="H50" s="338"/>
      <c r="I50" s="337"/>
      <c r="J50" s="194"/>
      <c r="K50" s="340"/>
      <c r="L50" s="83"/>
      <c r="M50" s="83"/>
      <c r="N50" s="91"/>
      <c r="O50" s="91"/>
      <c r="P50" s="91"/>
      <c r="Q50" s="91"/>
      <c r="R50" s="83"/>
      <c r="S50" s="83"/>
    </row>
    <row r="51" spans="1:19">
      <c r="A51" s="83" t="s">
        <v>526</v>
      </c>
      <c r="B51" s="310"/>
      <c r="C51" s="329">
        <v>98.38</v>
      </c>
      <c r="D51" s="330">
        <v>43</v>
      </c>
      <c r="E51" s="331"/>
      <c r="F51" s="330">
        <v>5</v>
      </c>
      <c r="G51" s="102">
        <f t="shared" ref="G51:G57" si="24">+C51*F51</f>
        <v>491.9</v>
      </c>
      <c r="H51" s="271"/>
      <c r="I51" s="333">
        <f t="shared" ref="I51:I57" si="25">C51*(1+$B$4)</f>
        <v>98.625949999999989</v>
      </c>
      <c r="J51" s="102">
        <f t="shared" ref="J51:J57" si="26">+I51*F51</f>
        <v>493.12974999999994</v>
      </c>
      <c r="K51" s="334">
        <f t="shared" ref="K51:K57" si="27">IF(OR(C51=0,I51=0),"",I51/C51-1)</f>
        <v>2.4999999999999467E-3</v>
      </c>
      <c r="L51" s="83"/>
      <c r="M51" s="83"/>
      <c r="N51" s="382"/>
      <c r="O51" s="383"/>
      <c r="P51" s="384"/>
      <c r="Q51" s="383"/>
      <c r="R51" s="102"/>
      <c r="S51" s="83"/>
    </row>
    <row r="52" spans="1:19">
      <c r="A52" s="83" t="s">
        <v>527</v>
      </c>
      <c r="B52" s="310"/>
      <c r="C52" s="329">
        <v>98.38</v>
      </c>
      <c r="D52" s="330">
        <v>43</v>
      </c>
      <c r="E52" s="331"/>
      <c r="F52" s="330">
        <v>0</v>
      </c>
      <c r="G52" s="102">
        <f t="shared" si="24"/>
        <v>0</v>
      </c>
      <c r="H52" s="271"/>
      <c r="I52" s="333">
        <f t="shared" si="25"/>
        <v>98.625949999999989</v>
      </c>
      <c r="J52" s="102">
        <f t="shared" si="26"/>
        <v>0</v>
      </c>
      <c r="K52" s="334">
        <f t="shared" si="27"/>
        <v>2.4999999999999467E-3</v>
      </c>
      <c r="L52" s="83"/>
      <c r="M52" s="83"/>
      <c r="N52" s="382"/>
      <c r="O52" s="383"/>
      <c r="P52" s="384"/>
      <c r="Q52" s="383"/>
      <c r="R52" s="102"/>
      <c r="S52" s="83"/>
    </row>
    <row r="53" spans="1:19">
      <c r="A53" s="83" t="s">
        <v>528</v>
      </c>
      <c r="B53" s="310"/>
      <c r="C53" s="329">
        <v>98.38</v>
      </c>
      <c r="D53" s="330">
        <v>43</v>
      </c>
      <c r="E53" s="331"/>
      <c r="F53" s="330">
        <v>49</v>
      </c>
      <c r="G53" s="102">
        <f t="shared" si="24"/>
        <v>4820.62</v>
      </c>
      <c r="H53" s="271"/>
      <c r="I53" s="333">
        <f t="shared" si="25"/>
        <v>98.625949999999989</v>
      </c>
      <c r="J53" s="102">
        <f t="shared" si="26"/>
        <v>4832.6715499999991</v>
      </c>
      <c r="K53" s="334">
        <f t="shared" si="27"/>
        <v>2.4999999999999467E-3</v>
      </c>
      <c r="L53" s="83"/>
      <c r="M53" s="83"/>
      <c r="N53" s="382"/>
      <c r="O53" s="383"/>
      <c r="P53" s="384"/>
      <c r="Q53" s="383"/>
      <c r="R53" s="102"/>
      <c r="S53" s="83"/>
    </row>
    <row r="54" spans="1:19">
      <c r="A54" s="83" t="s">
        <v>529</v>
      </c>
      <c r="B54" s="310"/>
      <c r="C54" s="329">
        <v>98.38</v>
      </c>
      <c r="D54" s="330">
        <v>43</v>
      </c>
      <c r="E54" s="331"/>
      <c r="F54" s="330">
        <v>3</v>
      </c>
      <c r="G54" s="102">
        <f t="shared" si="24"/>
        <v>295.14</v>
      </c>
      <c r="H54" s="271"/>
      <c r="I54" s="333">
        <f t="shared" si="25"/>
        <v>98.625949999999989</v>
      </c>
      <c r="J54" s="102">
        <f t="shared" si="26"/>
        <v>295.87784999999997</v>
      </c>
      <c r="K54" s="334">
        <f t="shared" si="27"/>
        <v>2.4999999999999467E-3</v>
      </c>
      <c r="L54" s="83"/>
      <c r="M54" s="83"/>
      <c r="N54" s="382"/>
      <c r="O54" s="383"/>
      <c r="P54" s="384"/>
      <c r="Q54" s="383"/>
      <c r="R54" s="102"/>
      <c r="S54" s="83"/>
    </row>
    <row r="55" spans="1:19">
      <c r="A55" s="83" t="s">
        <v>530</v>
      </c>
      <c r="B55" s="310"/>
      <c r="C55" s="329">
        <v>98.38</v>
      </c>
      <c r="D55" s="330">
        <v>43</v>
      </c>
      <c r="E55" s="331"/>
      <c r="F55" s="330">
        <v>38</v>
      </c>
      <c r="G55" s="102">
        <f t="shared" si="24"/>
        <v>3738.4399999999996</v>
      </c>
      <c r="H55" s="271"/>
      <c r="I55" s="333">
        <f t="shared" si="25"/>
        <v>98.625949999999989</v>
      </c>
      <c r="J55" s="102">
        <f t="shared" si="26"/>
        <v>3747.7860999999994</v>
      </c>
      <c r="K55" s="334">
        <f t="shared" si="27"/>
        <v>2.4999999999999467E-3</v>
      </c>
      <c r="L55" s="83"/>
      <c r="M55" s="83"/>
      <c r="N55" s="382"/>
      <c r="O55" s="383"/>
      <c r="P55" s="384"/>
      <c r="Q55" s="383"/>
      <c r="R55" s="102"/>
      <c r="S55" s="83"/>
    </row>
    <row r="56" spans="1:19">
      <c r="A56" s="83" t="s">
        <v>531</v>
      </c>
      <c r="B56" s="310"/>
      <c r="C56" s="329">
        <v>98.38</v>
      </c>
      <c r="D56" s="330">
        <v>43</v>
      </c>
      <c r="E56" s="331"/>
      <c r="F56" s="330">
        <v>0</v>
      </c>
      <c r="G56" s="102">
        <f t="shared" si="24"/>
        <v>0</v>
      </c>
      <c r="H56" s="271"/>
      <c r="I56" s="333">
        <f t="shared" si="25"/>
        <v>98.625949999999989</v>
      </c>
      <c r="J56" s="102">
        <f t="shared" si="26"/>
        <v>0</v>
      </c>
      <c r="K56" s="334">
        <f t="shared" si="27"/>
        <v>2.4999999999999467E-3</v>
      </c>
      <c r="L56" s="83"/>
      <c r="M56" s="83"/>
      <c r="N56" s="382"/>
      <c r="O56" s="383"/>
      <c r="P56" s="384"/>
      <c r="Q56" s="383"/>
      <c r="R56" s="102"/>
      <c r="S56" s="83"/>
    </row>
    <row r="57" spans="1:19">
      <c r="A57" s="83" t="s">
        <v>532</v>
      </c>
      <c r="B57" s="310"/>
      <c r="C57" s="329">
        <v>98.38</v>
      </c>
      <c r="D57" s="330">
        <v>43</v>
      </c>
      <c r="E57" s="331"/>
      <c r="F57" s="330">
        <v>33</v>
      </c>
      <c r="G57" s="102">
        <f t="shared" si="24"/>
        <v>3246.54</v>
      </c>
      <c r="H57" s="271"/>
      <c r="I57" s="333">
        <f t="shared" si="25"/>
        <v>98.625949999999989</v>
      </c>
      <c r="J57" s="102">
        <f t="shared" si="26"/>
        <v>3254.6563499999997</v>
      </c>
      <c r="K57" s="334">
        <f t="shared" si="27"/>
        <v>2.4999999999999467E-3</v>
      </c>
      <c r="L57" s="83"/>
      <c r="M57" s="83"/>
      <c r="N57" s="382"/>
      <c r="O57" s="383"/>
      <c r="P57" s="384"/>
      <c r="Q57" s="383"/>
      <c r="R57" s="102"/>
      <c r="S57" s="83"/>
    </row>
    <row r="58" spans="1:19">
      <c r="A58" s="83"/>
      <c r="B58" s="310"/>
      <c r="C58" s="311"/>
      <c r="D58" s="285"/>
      <c r="E58" s="331"/>
      <c r="F58" s="285"/>
      <c r="G58" s="102"/>
      <c r="H58" s="285"/>
      <c r="I58" s="311"/>
      <c r="J58" s="102"/>
      <c r="K58" s="312"/>
      <c r="L58" s="83"/>
      <c r="M58" s="83"/>
      <c r="N58" s="91"/>
      <c r="O58" s="341"/>
      <c r="P58" s="384"/>
      <c r="Q58" s="341"/>
      <c r="R58" s="102"/>
      <c r="S58" s="83"/>
    </row>
    <row r="59" spans="1:19">
      <c r="A59" s="83" t="s">
        <v>533</v>
      </c>
      <c r="B59" s="310">
        <v>1</v>
      </c>
      <c r="C59" s="329">
        <v>138.49</v>
      </c>
      <c r="D59" s="330">
        <v>43</v>
      </c>
      <c r="E59" s="331">
        <f t="shared" ref="E59:E65" si="28">VALUE(LEFT(A59,3))*B59</f>
        <v>10</v>
      </c>
      <c r="F59" s="330">
        <v>10</v>
      </c>
      <c r="G59" s="102">
        <f t="shared" ref="G59:G65" si="29">+C59*F59</f>
        <v>1384.9</v>
      </c>
      <c r="H59" s="271">
        <f t="shared" ref="H59:H65" si="30">+E59*F59</f>
        <v>100</v>
      </c>
      <c r="I59" s="333">
        <f t="shared" ref="I59:I65" si="31">C59*(1+$B$4)</f>
        <v>138.83622500000001</v>
      </c>
      <c r="J59" s="102">
        <f t="shared" ref="J59:J65" si="32">+I59*F59</f>
        <v>1388.3622500000001</v>
      </c>
      <c r="K59" s="334">
        <f t="shared" ref="K59:K65" si="33">IF(OR(C59=0,I59=0),"",I59/C59-1)</f>
        <v>2.4999999999999467E-3</v>
      </c>
      <c r="L59" s="83"/>
      <c r="M59" s="83"/>
      <c r="N59" s="382"/>
      <c r="O59" s="383"/>
      <c r="P59" s="384"/>
      <c r="Q59" s="383"/>
      <c r="R59" s="102"/>
      <c r="S59" s="83"/>
    </row>
    <row r="60" spans="1:19">
      <c r="A60" s="83" t="s">
        <v>534</v>
      </c>
      <c r="B60" s="310">
        <v>1</v>
      </c>
      <c r="C60" s="329">
        <v>138.49</v>
      </c>
      <c r="D60" s="330">
        <v>43</v>
      </c>
      <c r="E60" s="331">
        <f t="shared" si="28"/>
        <v>15</v>
      </c>
      <c r="F60" s="330">
        <v>0</v>
      </c>
      <c r="G60" s="102">
        <f>+C60*F60</f>
        <v>0</v>
      </c>
      <c r="H60" s="271">
        <f t="shared" si="30"/>
        <v>0</v>
      </c>
      <c r="I60" s="333">
        <f t="shared" si="31"/>
        <v>138.83622500000001</v>
      </c>
      <c r="J60" s="102">
        <f t="shared" si="32"/>
        <v>0</v>
      </c>
      <c r="K60" s="334">
        <f t="shared" si="33"/>
        <v>2.4999999999999467E-3</v>
      </c>
      <c r="L60" s="83"/>
      <c r="M60" s="83"/>
      <c r="N60" s="382"/>
      <c r="O60" s="383"/>
      <c r="P60" s="384"/>
      <c r="Q60" s="383"/>
      <c r="R60" s="102"/>
      <c r="S60" s="83"/>
    </row>
    <row r="61" spans="1:19">
      <c r="A61" s="83" t="s">
        <v>535</v>
      </c>
      <c r="B61" s="310">
        <v>1</v>
      </c>
      <c r="C61" s="329">
        <v>138.49</v>
      </c>
      <c r="D61" s="330">
        <v>43</v>
      </c>
      <c r="E61" s="331">
        <f t="shared" si="28"/>
        <v>20</v>
      </c>
      <c r="F61" s="330">
        <v>67</v>
      </c>
      <c r="G61" s="102">
        <f>+C61*F61</f>
        <v>9278.83</v>
      </c>
      <c r="H61" s="271">
        <f t="shared" si="30"/>
        <v>1340</v>
      </c>
      <c r="I61" s="333">
        <f t="shared" si="31"/>
        <v>138.83622500000001</v>
      </c>
      <c r="J61" s="102">
        <f t="shared" si="32"/>
        <v>9302.0270750000018</v>
      </c>
      <c r="K61" s="334">
        <f t="shared" si="33"/>
        <v>2.4999999999999467E-3</v>
      </c>
      <c r="L61" s="83"/>
      <c r="M61" s="83"/>
      <c r="N61" s="382"/>
      <c r="O61" s="383"/>
      <c r="P61" s="384"/>
      <c r="Q61" s="383"/>
      <c r="R61" s="102"/>
      <c r="S61" s="83"/>
    </row>
    <row r="62" spans="1:19">
      <c r="A62" s="83" t="s">
        <v>536</v>
      </c>
      <c r="B62" s="310">
        <v>1</v>
      </c>
      <c r="C62" s="329">
        <v>138.49</v>
      </c>
      <c r="D62" s="330">
        <v>43</v>
      </c>
      <c r="E62" s="331">
        <f t="shared" si="28"/>
        <v>25</v>
      </c>
      <c r="F62" s="330">
        <v>6</v>
      </c>
      <c r="G62" s="102">
        <f t="shared" si="29"/>
        <v>830.94</v>
      </c>
      <c r="H62" s="271">
        <f t="shared" si="30"/>
        <v>150</v>
      </c>
      <c r="I62" s="333">
        <f t="shared" si="31"/>
        <v>138.83622500000001</v>
      </c>
      <c r="J62" s="102">
        <f t="shared" si="32"/>
        <v>833.01735000000008</v>
      </c>
      <c r="K62" s="334">
        <f t="shared" si="33"/>
        <v>2.4999999999999467E-3</v>
      </c>
      <c r="L62" s="83"/>
      <c r="M62" s="83"/>
      <c r="N62" s="382"/>
      <c r="O62" s="383"/>
      <c r="P62" s="384"/>
      <c r="Q62" s="383"/>
      <c r="R62" s="102"/>
      <c r="S62" s="83"/>
    </row>
    <row r="63" spans="1:19">
      <c r="A63" s="83" t="s">
        <v>537</v>
      </c>
      <c r="B63" s="310">
        <v>1</v>
      </c>
      <c r="C63" s="329">
        <v>138.49</v>
      </c>
      <c r="D63" s="330">
        <v>43</v>
      </c>
      <c r="E63" s="331">
        <f t="shared" si="28"/>
        <v>30</v>
      </c>
      <c r="F63" s="330">
        <v>66</v>
      </c>
      <c r="G63" s="102">
        <f t="shared" si="29"/>
        <v>9140.34</v>
      </c>
      <c r="H63" s="271">
        <f t="shared" si="30"/>
        <v>1980</v>
      </c>
      <c r="I63" s="333">
        <f t="shared" si="31"/>
        <v>138.83622500000001</v>
      </c>
      <c r="J63" s="102">
        <f t="shared" si="32"/>
        <v>9163.1908500000009</v>
      </c>
      <c r="K63" s="334">
        <f t="shared" si="33"/>
        <v>2.4999999999999467E-3</v>
      </c>
      <c r="L63" s="83"/>
      <c r="M63" s="83"/>
      <c r="N63" s="382"/>
      <c r="O63" s="383"/>
      <c r="P63" s="384"/>
      <c r="Q63" s="383"/>
      <c r="R63" s="102"/>
      <c r="S63" s="83"/>
    </row>
    <row r="64" spans="1:19">
      <c r="A64" s="83" t="s">
        <v>538</v>
      </c>
      <c r="B64" s="310">
        <v>1</v>
      </c>
      <c r="C64" s="329">
        <v>138.49</v>
      </c>
      <c r="D64" s="330">
        <v>43</v>
      </c>
      <c r="E64" s="331">
        <f t="shared" si="28"/>
        <v>35</v>
      </c>
      <c r="F64" s="330">
        <v>0</v>
      </c>
      <c r="G64" s="102">
        <f t="shared" si="29"/>
        <v>0</v>
      </c>
      <c r="H64" s="271">
        <f t="shared" si="30"/>
        <v>0</v>
      </c>
      <c r="I64" s="333">
        <f t="shared" si="31"/>
        <v>138.83622500000001</v>
      </c>
      <c r="J64" s="102">
        <f t="shared" si="32"/>
        <v>0</v>
      </c>
      <c r="K64" s="334">
        <f t="shared" si="33"/>
        <v>2.4999999999999467E-3</v>
      </c>
      <c r="L64" s="83"/>
      <c r="M64" s="83"/>
      <c r="N64" s="382"/>
      <c r="O64" s="383"/>
      <c r="P64" s="384"/>
      <c r="Q64" s="383"/>
      <c r="R64" s="102"/>
      <c r="S64" s="83"/>
    </row>
    <row r="65" spans="1:19">
      <c r="A65" s="83" t="s">
        <v>539</v>
      </c>
      <c r="B65" s="310">
        <v>1</v>
      </c>
      <c r="C65" s="329">
        <v>138.49</v>
      </c>
      <c r="D65" s="330">
        <v>43</v>
      </c>
      <c r="E65" s="331">
        <f t="shared" si="28"/>
        <v>40</v>
      </c>
      <c r="F65" s="330">
        <v>59</v>
      </c>
      <c r="G65" s="102">
        <f t="shared" si="29"/>
        <v>8170.9100000000008</v>
      </c>
      <c r="H65" s="271">
        <f t="shared" si="30"/>
        <v>2360</v>
      </c>
      <c r="I65" s="333">
        <f t="shared" si="31"/>
        <v>138.83622500000001</v>
      </c>
      <c r="J65" s="102">
        <f t="shared" si="32"/>
        <v>8191.3372750000008</v>
      </c>
      <c r="K65" s="334">
        <f t="shared" si="33"/>
        <v>2.4999999999999467E-3</v>
      </c>
      <c r="L65" s="83"/>
      <c r="M65" s="83"/>
      <c r="N65" s="382"/>
      <c r="O65" s="383"/>
      <c r="P65" s="384"/>
      <c r="Q65" s="383"/>
      <c r="R65" s="102"/>
      <c r="S65" s="83"/>
    </row>
    <row r="66" spans="1:19">
      <c r="A66" s="83"/>
      <c r="B66" s="310"/>
      <c r="C66" s="311"/>
      <c r="D66" s="285"/>
      <c r="E66" s="331"/>
      <c r="F66" s="285"/>
      <c r="G66" s="102"/>
      <c r="H66" s="285"/>
      <c r="I66" s="311"/>
      <c r="J66" s="102"/>
      <c r="K66" s="312"/>
      <c r="L66" s="83"/>
      <c r="M66" s="83"/>
      <c r="N66" s="91"/>
      <c r="O66" s="91"/>
      <c r="P66" s="91"/>
      <c r="Q66" s="91"/>
      <c r="R66" s="83"/>
      <c r="S66" s="83"/>
    </row>
    <row r="67" spans="1:19">
      <c r="A67" s="83" t="s">
        <v>540</v>
      </c>
      <c r="B67" s="310"/>
      <c r="C67" s="329">
        <v>4.21</v>
      </c>
      <c r="D67" s="330">
        <v>43</v>
      </c>
      <c r="E67" s="331"/>
      <c r="F67" s="369"/>
      <c r="G67" s="102">
        <f t="shared" ref="G67:G73" si="34">+C67*F67</f>
        <v>0</v>
      </c>
      <c r="H67" s="341"/>
      <c r="I67" s="333">
        <f t="shared" ref="I67:I73" si="35">C67*(1+$B$4)</f>
        <v>4.2205249999999994</v>
      </c>
      <c r="J67" s="102">
        <f t="shared" ref="J67:J73" si="36">+I67*F67</f>
        <v>0</v>
      </c>
      <c r="K67" s="334">
        <f t="shared" ref="K67:K73" si="37">IF(OR(C67=0,I67=0),"",I67/C67-1)</f>
        <v>2.4999999999999467E-3</v>
      </c>
      <c r="L67" s="83"/>
      <c r="M67" s="83"/>
      <c r="N67" s="382"/>
      <c r="O67" s="91"/>
      <c r="P67" s="91"/>
      <c r="Q67" s="91"/>
      <c r="R67" s="83"/>
      <c r="S67" s="83"/>
    </row>
    <row r="68" spans="1:19">
      <c r="A68" s="83" t="s">
        <v>541</v>
      </c>
      <c r="B68" s="310"/>
      <c r="C68" s="329">
        <v>4.21</v>
      </c>
      <c r="D68" s="330">
        <v>43</v>
      </c>
      <c r="E68" s="331"/>
      <c r="F68" s="369"/>
      <c r="G68" s="102">
        <f t="shared" si="34"/>
        <v>0</v>
      </c>
      <c r="H68" s="341"/>
      <c r="I68" s="333">
        <f t="shared" si="35"/>
        <v>4.2205249999999994</v>
      </c>
      <c r="J68" s="102">
        <f t="shared" si="36"/>
        <v>0</v>
      </c>
      <c r="K68" s="334">
        <f t="shared" si="37"/>
        <v>2.4999999999999467E-3</v>
      </c>
      <c r="L68" s="83"/>
      <c r="M68" s="83"/>
      <c r="N68" s="382"/>
      <c r="O68" s="91"/>
      <c r="P68" s="91"/>
      <c r="Q68" s="91"/>
      <c r="R68" s="83"/>
      <c r="S68" s="83"/>
    </row>
    <row r="69" spans="1:19">
      <c r="A69" s="83" t="s">
        <v>542</v>
      </c>
      <c r="B69" s="310"/>
      <c r="C69" s="329">
        <v>4.21</v>
      </c>
      <c r="D69" s="330">
        <v>43</v>
      </c>
      <c r="E69" s="331"/>
      <c r="F69" s="369"/>
      <c r="G69" s="102">
        <f t="shared" si="34"/>
        <v>0</v>
      </c>
      <c r="H69" s="341"/>
      <c r="I69" s="333">
        <f t="shared" si="35"/>
        <v>4.2205249999999994</v>
      </c>
      <c r="J69" s="102">
        <f t="shared" si="36"/>
        <v>0</v>
      </c>
      <c r="K69" s="334">
        <f t="shared" si="37"/>
        <v>2.4999999999999467E-3</v>
      </c>
      <c r="L69" s="83"/>
      <c r="M69" s="83"/>
      <c r="N69" s="382"/>
      <c r="O69" s="91"/>
      <c r="P69" s="91"/>
      <c r="Q69" s="91"/>
      <c r="R69" s="83"/>
      <c r="S69" s="83"/>
    </row>
    <row r="70" spans="1:19">
      <c r="A70" s="83" t="s">
        <v>543</v>
      </c>
      <c r="B70" s="310"/>
      <c r="C70" s="329">
        <v>4.21</v>
      </c>
      <c r="D70" s="330">
        <v>43</v>
      </c>
      <c r="E70" s="331"/>
      <c r="F70" s="369"/>
      <c r="G70" s="102">
        <f t="shared" si="34"/>
        <v>0</v>
      </c>
      <c r="H70" s="341"/>
      <c r="I70" s="333">
        <f t="shared" si="35"/>
        <v>4.2205249999999994</v>
      </c>
      <c r="J70" s="102">
        <f t="shared" si="36"/>
        <v>0</v>
      </c>
      <c r="K70" s="334">
        <f t="shared" si="37"/>
        <v>2.4999999999999467E-3</v>
      </c>
      <c r="L70" s="83"/>
      <c r="M70" s="83"/>
      <c r="N70" s="382"/>
      <c r="O70" s="91"/>
      <c r="P70" s="91"/>
      <c r="Q70" s="91"/>
      <c r="R70" s="83"/>
      <c r="S70" s="83"/>
    </row>
    <row r="71" spans="1:19">
      <c r="A71" s="83" t="s">
        <v>544</v>
      </c>
      <c r="B71" s="310"/>
      <c r="C71" s="329">
        <v>4.21</v>
      </c>
      <c r="D71" s="330">
        <v>43</v>
      </c>
      <c r="E71" s="331"/>
      <c r="F71" s="369"/>
      <c r="G71" s="102">
        <f t="shared" si="34"/>
        <v>0</v>
      </c>
      <c r="H71" s="341"/>
      <c r="I71" s="333">
        <f t="shared" si="35"/>
        <v>4.2205249999999994</v>
      </c>
      <c r="J71" s="102">
        <f t="shared" si="36"/>
        <v>0</v>
      </c>
      <c r="K71" s="334">
        <f t="shared" si="37"/>
        <v>2.4999999999999467E-3</v>
      </c>
      <c r="L71" s="83"/>
      <c r="M71" s="83"/>
      <c r="N71" s="382"/>
      <c r="O71" s="91"/>
      <c r="P71" s="91"/>
      <c r="Q71" s="91"/>
      <c r="R71" s="83"/>
      <c r="S71" s="83"/>
    </row>
    <row r="72" spans="1:19">
      <c r="A72" s="83" t="s">
        <v>545</v>
      </c>
      <c r="B72" s="310"/>
      <c r="C72" s="329">
        <v>4.21</v>
      </c>
      <c r="D72" s="330">
        <v>43</v>
      </c>
      <c r="E72" s="331"/>
      <c r="F72" s="369"/>
      <c r="G72" s="102">
        <f t="shared" si="34"/>
        <v>0</v>
      </c>
      <c r="H72" s="341"/>
      <c r="I72" s="333">
        <f t="shared" si="35"/>
        <v>4.2205249999999994</v>
      </c>
      <c r="J72" s="102">
        <f t="shared" si="36"/>
        <v>0</v>
      </c>
      <c r="K72" s="334">
        <f t="shared" si="37"/>
        <v>2.4999999999999467E-3</v>
      </c>
      <c r="L72" s="83"/>
      <c r="M72" s="83"/>
      <c r="N72" s="382"/>
      <c r="O72" s="91"/>
      <c r="P72" s="91"/>
      <c r="Q72" s="91"/>
      <c r="R72" s="83"/>
      <c r="S72" s="83"/>
    </row>
    <row r="73" spans="1:19">
      <c r="A73" s="83" t="s">
        <v>546</v>
      </c>
      <c r="B73" s="310"/>
      <c r="C73" s="329">
        <v>4.21</v>
      </c>
      <c r="D73" s="330">
        <v>43</v>
      </c>
      <c r="E73" s="331"/>
      <c r="F73" s="369"/>
      <c r="G73" s="102">
        <f t="shared" si="34"/>
        <v>0</v>
      </c>
      <c r="H73" s="341"/>
      <c r="I73" s="333">
        <f t="shared" si="35"/>
        <v>4.2205249999999994</v>
      </c>
      <c r="J73" s="102">
        <f t="shared" si="36"/>
        <v>0</v>
      </c>
      <c r="K73" s="334">
        <f t="shared" si="37"/>
        <v>2.4999999999999467E-3</v>
      </c>
      <c r="L73" s="83"/>
      <c r="M73" s="83"/>
      <c r="N73" s="382"/>
      <c r="O73" s="91"/>
      <c r="P73" s="91"/>
      <c r="Q73" s="91"/>
      <c r="R73" s="83"/>
      <c r="S73" s="83"/>
    </row>
    <row r="74" spans="1:19">
      <c r="A74" s="83"/>
      <c r="B74" s="310"/>
      <c r="C74" s="311"/>
      <c r="D74" s="285"/>
      <c r="E74" s="331"/>
      <c r="F74" s="285"/>
      <c r="G74" s="102"/>
      <c r="H74" s="341"/>
      <c r="I74" s="311"/>
      <c r="J74" s="102"/>
      <c r="K74" s="312"/>
      <c r="L74" s="83"/>
      <c r="M74" s="83"/>
      <c r="N74" s="91"/>
      <c r="O74" s="91"/>
      <c r="P74" s="91"/>
      <c r="Q74" s="91"/>
      <c r="R74" s="83"/>
      <c r="S74" s="83"/>
    </row>
    <row r="75" spans="1:19">
      <c r="A75" s="92" t="s">
        <v>547</v>
      </c>
      <c r="B75" s="310"/>
      <c r="C75" s="311"/>
      <c r="D75" s="285"/>
      <c r="E75" s="331"/>
      <c r="F75" s="285"/>
      <c r="G75" s="102"/>
      <c r="H75" s="285"/>
      <c r="I75" s="311"/>
      <c r="J75" s="102"/>
      <c r="K75" s="312"/>
      <c r="L75" s="83"/>
      <c r="M75" s="83"/>
      <c r="N75" s="91"/>
      <c r="O75" s="91"/>
      <c r="P75" s="91"/>
      <c r="Q75" s="91"/>
      <c r="R75" s="83"/>
      <c r="S75" s="83"/>
    </row>
    <row r="76" spans="1:19">
      <c r="A76" s="92" t="s">
        <v>496</v>
      </c>
      <c r="B76" s="310"/>
      <c r="C76" s="311"/>
      <c r="D76" s="285"/>
      <c r="E76" s="331"/>
      <c r="F76" s="285"/>
      <c r="G76" s="102"/>
      <c r="H76" s="285"/>
      <c r="I76" s="311"/>
      <c r="J76" s="102"/>
      <c r="K76" s="312"/>
      <c r="L76" s="83"/>
      <c r="M76" s="83"/>
      <c r="N76" s="91"/>
      <c r="O76" s="91"/>
      <c r="P76" s="91"/>
      <c r="Q76" s="91"/>
      <c r="R76" s="83"/>
      <c r="S76" s="83"/>
    </row>
    <row r="77" spans="1:19">
      <c r="A77" s="92" t="s">
        <v>548</v>
      </c>
      <c r="B77" s="310"/>
      <c r="C77" s="311"/>
      <c r="D77" s="285"/>
      <c r="E77" s="331"/>
      <c r="F77" s="285"/>
      <c r="G77" s="102"/>
      <c r="H77" s="285"/>
      <c r="I77" s="311"/>
      <c r="J77" s="102"/>
      <c r="K77" s="312"/>
      <c r="L77" s="83"/>
      <c r="M77" s="83"/>
      <c r="N77" s="91"/>
      <c r="O77" s="91"/>
      <c r="P77" s="91"/>
      <c r="Q77" s="91"/>
      <c r="R77" s="83"/>
      <c r="S77" s="83"/>
    </row>
    <row r="78" spans="1:19">
      <c r="A78" s="192" t="s">
        <v>338</v>
      </c>
      <c r="B78" s="336"/>
      <c r="C78" s="337"/>
      <c r="D78" s="338"/>
      <c r="E78" s="339"/>
      <c r="F78" s="338"/>
      <c r="G78" s="194"/>
      <c r="H78" s="338"/>
      <c r="I78" s="337"/>
      <c r="J78" s="194"/>
      <c r="K78" s="340"/>
      <c r="L78" s="83"/>
      <c r="M78" s="83"/>
      <c r="N78" s="91"/>
      <c r="O78" s="91"/>
      <c r="P78" s="91"/>
      <c r="Q78" s="91"/>
      <c r="R78" s="83"/>
      <c r="S78" s="83"/>
    </row>
    <row r="79" spans="1:19">
      <c r="A79" s="83" t="s">
        <v>549</v>
      </c>
      <c r="B79" s="310">
        <v>3.5</v>
      </c>
      <c r="C79" s="343">
        <v>162.97999999999999</v>
      </c>
      <c r="D79" s="344">
        <v>44</v>
      </c>
      <c r="E79" s="331">
        <f>VALUE(LEFT(A79,1))*B79</f>
        <v>3.5</v>
      </c>
      <c r="F79" s="330">
        <v>0</v>
      </c>
      <c r="G79" s="102">
        <f t="shared" ref="G79:G85" si="38">+C79*F79</f>
        <v>0</v>
      </c>
      <c r="H79" s="271">
        <f t="shared" ref="H79:H85" si="39">+E79*F79</f>
        <v>0</v>
      </c>
      <c r="I79" s="333">
        <f t="shared" ref="I79:I85" si="40">C79*(1+$B$4)</f>
        <v>163.38744999999997</v>
      </c>
      <c r="J79" s="102">
        <f t="shared" ref="J79:J85" si="41">+I79*F79</f>
        <v>0</v>
      </c>
      <c r="K79" s="334">
        <f t="shared" ref="K79:K85" si="42">IF(OR(C79=0,I79=0),"",I79/C79-1)</f>
        <v>2.4999999999999467E-3</v>
      </c>
      <c r="L79" s="83"/>
      <c r="M79" s="83"/>
      <c r="N79" s="385"/>
      <c r="O79" s="386"/>
      <c r="P79" s="384"/>
      <c r="Q79" s="383"/>
      <c r="R79" s="102"/>
      <c r="S79" s="83"/>
    </row>
    <row r="80" spans="1:19">
      <c r="A80" s="83" t="s">
        <v>550</v>
      </c>
      <c r="B80" s="310">
        <v>3.5</v>
      </c>
      <c r="C80" s="329">
        <v>162.97999999999999</v>
      </c>
      <c r="D80" s="330">
        <v>44</v>
      </c>
      <c r="E80" s="331">
        <f t="shared" ref="E80:E85" si="43">VALUE(LEFT(A80,1))*B80</f>
        <v>3.5</v>
      </c>
      <c r="F80" s="330">
        <v>0</v>
      </c>
      <c r="G80" s="102">
        <f t="shared" si="38"/>
        <v>0</v>
      </c>
      <c r="H80" s="271">
        <f t="shared" si="39"/>
        <v>0</v>
      </c>
      <c r="I80" s="333">
        <f t="shared" si="40"/>
        <v>163.38744999999997</v>
      </c>
      <c r="J80" s="102">
        <f t="shared" si="41"/>
        <v>0</v>
      </c>
      <c r="K80" s="334">
        <f t="shared" si="42"/>
        <v>2.4999999999999467E-3</v>
      </c>
      <c r="L80" s="83"/>
      <c r="M80" s="83"/>
      <c r="N80" s="382"/>
      <c r="O80" s="383"/>
      <c r="P80" s="384"/>
      <c r="Q80" s="383"/>
      <c r="R80" s="102"/>
      <c r="S80" s="83"/>
    </row>
    <row r="81" spans="1:19">
      <c r="A81" s="83" t="s">
        <v>551</v>
      </c>
      <c r="B81" s="310">
        <v>3.5</v>
      </c>
      <c r="C81" s="329">
        <v>162.97999999999999</v>
      </c>
      <c r="D81" s="330">
        <v>44</v>
      </c>
      <c r="E81" s="331">
        <f t="shared" si="43"/>
        <v>7</v>
      </c>
      <c r="F81" s="330">
        <v>16</v>
      </c>
      <c r="G81" s="102">
        <f t="shared" si="38"/>
        <v>2607.6799999999998</v>
      </c>
      <c r="H81" s="271">
        <f t="shared" si="39"/>
        <v>112</v>
      </c>
      <c r="I81" s="333">
        <f t="shared" si="40"/>
        <v>163.38744999999997</v>
      </c>
      <c r="J81" s="102">
        <f t="shared" si="41"/>
        <v>2614.1991999999996</v>
      </c>
      <c r="K81" s="334">
        <f t="shared" si="42"/>
        <v>2.4999999999999467E-3</v>
      </c>
      <c r="L81" s="83"/>
      <c r="M81" s="83"/>
      <c r="N81" s="382"/>
      <c r="O81" s="383"/>
      <c r="P81" s="384"/>
      <c r="Q81" s="383"/>
      <c r="R81" s="102"/>
      <c r="S81" s="83"/>
    </row>
    <row r="82" spans="1:19">
      <c r="A82" s="83" t="s">
        <v>552</v>
      </c>
      <c r="B82" s="310">
        <v>3.5</v>
      </c>
      <c r="C82" s="329">
        <v>162.97999999999999</v>
      </c>
      <c r="D82" s="330">
        <v>44</v>
      </c>
      <c r="E82" s="331">
        <f t="shared" si="43"/>
        <v>7</v>
      </c>
      <c r="F82" s="330">
        <v>20</v>
      </c>
      <c r="G82" s="102">
        <f t="shared" si="38"/>
        <v>3259.6</v>
      </c>
      <c r="H82" s="271">
        <f t="shared" si="39"/>
        <v>140</v>
      </c>
      <c r="I82" s="333">
        <f t="shared" si="40"/>
        <v>163.38744999999997</v>
      </c>
      <c r="J82" s="102">
        <f t="shared" si="41"/>
        <v>3267.7489999999993</v>
      </c>
      <c r="K82" s="334">
        <f t="shared" si="42"/>
        <v>2.4999999999999467E-3</v>
      </c>
      <c r="L82" s="83"/>
      <c r="M82" s="83"/>
      <c r="N82" s="382"/>
      <c r="O82" s="383"/>
      <c r="P82" s="384"/>
      <c r="Q82" s="383"/>
      <c r="R82" s="102"/>
      <c r="S82" s="83"/>
    </row>
    <row r="83" spans="1:19">
      <c r="A83" s="83" t="s">
        <v>553</v>
      </c>
      <c r="B83" s="310">
        <v>3.5</v>
      </c>
      <c r="C83" s="329">
        <v>162.97999999999999</v>
      </c>
      <c r="D83" s="330">
        <v>44</v>
      </c>
      <c r="E83" s="331">
        <f t="shared" si="43"/>
        <v>10.5</v>
      </c>
      <c r="F83" s="330">
        <v>325</v>
      </c>
      <c r="G83" s="102">
        <f>+C83*F83</f>
        <v>52968.5</v>
      </c>
      <c r="H83" s="271">
        <f t="shared" si="39"/>
        <v>3412.5</v>
      </c>
      <c r="I83" s="333">
        <f t="shared" si="40"/>
        <v>163.38744999999997</v>
      </c>
      <c r="J83" s="102">
        <f t="shared" si="41"/>
        <v>53100.921249999992</v>
      </c>
      <c r="K83" s="334">
        <f t="shared" si="42"/>
        <v>2.4999999999999467E-3</v>
      </c>
      <c r="L83" s="83"/>
      <c r="M83" s="83"/>
      <c r="N83" s="382"/>
      <c r="O83" s="383"/>
      <c r="P83" s="384"/>
      <c r="Q83" s="383"/>
      <c r="R83" s="102"/>
      <c r="S83" s="83"/>
    </row>
    <row r="84" spans="1:19">
      <c r="A84" s="83" t="s">
        <v>554</v>
      </c>
      <c r="B84" s="310">
        <v>3.5</v>
      </c>
      <c r="C84" s="329">
        <v>162.97999999999999</v>
      </c>
      <c r="D84" s="330">
        <v>44</v>
      </c>
      <c r="E84" s="331">
        <f t="shared" si="43"/>
        <v>10.5</v>
      </c>
      <c r="F84" s="330">
        <v>0</v>
      </c>
      <c r="G84" s="102">
        <f t="shared" si="38"/>
        <v>0</v>
      </c>
      <c r="H84" s="271">
        <f t="shared" si="39"/>
        <v>0</v>
      </c>
      <c r="I84" s="333">
        <f t="shared" si="40"/>
        <v>163.38744999999997</v>
      </c>
      <c r="J84" s="102">
        <f t="shared" si="41"/>
        <v>0</v>
      </c>
      <c r="K84" s="334">
        <f t="shared" si="42"/>
        <v>2.4999999999999467E-3</v>
      </c>
      <c r="L84" s="83"/>
      <c r="M84" s="83"/>
      <c r="N84" s="382"/>
      <c r="O84" s="383"/>
      <c r="P84" s="384"/>
      <c r="Q84" s="383"/>
      <c r="R84" s="102"/>
      <c r="S84" s="83"/>
    </row>
    <row r="85" spans="1:19">
      <c r="A85" s="83" t="s">
        <v>555</v>
      </c>
      <c r="B85" s="310">
        <v>3.5</v>
      </c>
      <c r="C85" s="329">
        <v>162.97999999999999</v>
      </c>
      <c r="D85" s="330">
        <v>44</v>
      </c>
      <c r="E85" s="331">
        <f t="shared" si="43"/>
        <v>14</v>
      </c>
      <c r="F85" s="330">
        <v>0</v>
      </c>
      <c r="G85" s="102">
        <f t="shared" si="38"/>
        <v>0</v>
      </c>
      <c r="H85" s="271">
        <f t="shared" si="39"/>
        <v>0</v>
      </c>
      <c r="I85" s="333">
        <f t="shared" si="40"/>
        <v>163.38744999999997</v>
      </c>
      <c r="J85" s="102">
        <f t="shared" si="41"/>
        <v>0</v>
      </c>
      <c r="K85" s="334">
        <f t="shared" si="42"/>
        <v>2.4999999999999467E-3</v>
      </c>
      <c r="L85" s="83"/>
      <c r="M85" s="83"/>
      <c r="N85" s="382"/>
      <c r="O85" s="383"/>
      <c r="P85" s="384"/>
      <c r="Q85" s="383"/>
      <c r="R85" s="102"/>
      <c r="S85" s="83"/>
    </row>
    <row r="86" spans="1:19">
      <c r="A86" s="83"/>
      <c r="B86" s="310"/>
      <c r="C86" s="311"/>
      <c r="D86" s="285"/>
      <c r="E86" s="331"/>
      <c r="F86" s="285"/>
      <c r="G86" s="102"/>
      <c r="H86" s="285"/>
      <c r="I86" s="311"/>
      <c r="J86" s="102"/>
      <c r="K86" s="312"/>
      <c r="L86" s="83"/>
      <c r="M86" s="83"/>
      <c r="N86" s="91"/>
      <c r="O86" s="91"/>
      <c r="P86" s="91"/>
      <c r="Q86" s="91"/>
      <c r="R86" s="83"/>
      <c r="S86" s="83"/>
    </row>
    <row r="87" spans="1:19">
      <c r="A87" s="83" t="s">
        <v>556</v>
      </c>
      <c r="B87" s="310">
        <v>3.5</v>
      </c>
      <c r="C87" s="329">
        <v>162.97999999999999</v>
      </c>
      <c r="D87" s="330">
        <v>44</v>
      </c>
      <c r="E87" s="331">
        <f>VALUE(LEFT(A87,1))*B87</f>
        <v>3.5</v>
      </c>
      <c r="F87" s="332"/>
      <c r="G87" s="102">
        <f t="shared" ref="G87:G93" si="44">+C87*F87</f>
        <v>0</v>
      </c>
      <c r="H87" s="271">
        <f t="shared" ref="H87:H93" si="45">+E87*F87</f>
        <v>0</v>
      </c>
      <c r="I87" s="333">
        <f t="shared" ref="I87:I92" si="46">C87*(1+$B$4)</f>
        <v>163.38744999999997</v>
      </c>
      <c r="J87" s="102">
        <f t="shared" ref="J87:J93" si="47">+I87*F87</f>
        <v>0</v>
      </c>
      <c r="K87" s="334">
        <f t="shared" ref="K87:K93" si="48">IF(OR(C87=0,I87=0),"",I87/C87-1)</f>
        <v>2.4999999999999467E-3</v>
      </c>
      <c r="L87" s="83"/>
      <c r="M87" s="83"/>
      <c r="N87" s="382"/>
      <c r="O87" s="91"/>
      <c r="P87" s="91"/>
      <c r="Q87" s="91"/>
      <c r="R87" s="83"/>
      <c r="S87" s="83"/>
    </row>
    <row r="88" spans="1:19">
      <c r="A88" s="83" t="s">
        <v>557</v>
      </c>
      <c r="B88" s="310">
        <v>3.5</v>
      </c>
      <c r="C88" s="329">
        <v>162.97999999999999</v>
      </c>
      <c r="D88" s="330">
        <v>44</v>
      </c>
      <c r="E88" s="331">
        <f t="shared" ref="E88:E93" si="49">VALUE(LEFT(A88,1))*B88</f>
        <v>3.5</v>
      </c>
      <c r="F88" s="332"/>
      <c r="G88" s="102">
        <f t="shared" si="44"/>
        <v>0</v>
      </c>
      <c r="H88" s="271">
        <f t="shared" si="45"/>
        <v>0</v>
      </c>
      <c r="I88" s="333">
        <f t="shared" si="46"/>
        <v>163.38744999999997</v>
      </c>
      <c r="J88" s="102">
        <f t="shared" si="47"/>
        <v>0</v>
      </c>
      <c r="K88" s="334">
        <f t="shared" si="48"/>
        <v>2.4999999999999467E-3</v>
      </c>
      <c r="L88" s="83"/>
      <c r="M88" s="83"/>
      <c r="N88" s="382"/>
      <c r="O88" s="91"/>
      <c r="P88" s="91"/>
      <c r="Q88" s="91"/>
      <c r="R88" s="83"/>
      <c r="S88" s="83"/>
    </row>
    <row r="89" spans="1:19">
      <c r="A89" s="83" t="s">
        <v>558</v>
      </c>
      <c r="B89" s="310">
        <v>3.5</v>
      </c>
      <c r="C89" s="329">
        <v>162.97999999999999</v>
      </c>
      <c r="D89" s="330">
        <v>44</v>
      </c>
      <c r="E89" s="331">
        <f t="shared" si="49"/>
        <v>7</v>
      </c>
      <c r="F89" s="332"/>
      <c r="G89" s="102">
        <f t="shared" si="44"/>
        <v>0</v>
      </c>
      <c r="H89" s="271">
        <f t="shared" si="45"/>
        <v>0</v>
      </c>
      <c r="I89" s="333">
        <f t="shared" si="46"/>
        <v>163.38744999999997</v>
      </c>
      <c r="J89" s="102">
        <f t="shared" si="47"/>
        <v>0</v>
      </c>
      <c r="K89" s="334">
        <f t="shared" si="48"/>
        <v>2.4999999999999467E-3</v>
      </c>
      <c r="L89" s="83"/>
      <c r="M89" s="83"/>
      <c r="N89" s="382"/>
      <c r="O89" s="91"/>
      <c r="P89" s="91"/>
      <c r="Q89" s="91"/>
      <c r="R89" s="83"/>
      <c r="S89" s="83"/>
    </row>
    <row r="90" spans="1:19">
      <c r="A90" s="83" t="s">
        <v>559</v>
      </c>
      <c r="B90" s="310">
        <v>3.5</v>
      </c>
      <c r="C90" s="329">
        <v>162.97999999999999</v>
      </c>
      <c r="D90" s="330">
        <v>44</v>
      </c>
      <c r="E90" s="331">
        <f t="shared" si="49"/>
        <v>7</v>
      </c>
      <c r="F90" s="332"/>
      <c r="G90" s="102">
        <f t="shared" si="44"/>
        <v>0</v>
      </c>
      <c r="H90" s="271">
        <f t="shared" si="45"/>
        <v>0</v>
      </c>
      <c r="I90" s="333">
        <f t="shared" si="46"/>
        <v>163.38744999999997</v>
      </c>
      <c r="J90" s="102">
        <f t="shared" si="47"/>
        <v>0</v>
      </c>
      <c r="K90" s="334">
        <f t="shared" si="48"/>
        <v>2.4999999999999467E-3</v>
      </c>
      <c r="L90" s="83"/>
      <c r="M90" s="83"/>
      <c r="N90" s="382"/>
      <c r="O90" s="91"/>
      <c r="P90" s="91"/>
      <c r="Q90" s="91"/>
      <c r="R90" s="83"/>
      <c r="S90" s="83"/>
    </row>
    <row r="91" spans="1:19">
      <c r="A91" s="83" t="s">
        <v>560</v>
      </c>
      <c r="B91" s="310">
        <v>3.5</v>
      </c>
      <c r="C91" s="329">
        <v>162.97999999999999</v>
      </c>
      <c r="D91" s="330">
        <v>44</v>
      </c>
      <c r="E91" s="331">
        <f t="shared" si="49"/>
        <v>10.5</v>
      </c>
      <c r="F91" s="332"/>
      <c r="G91" s="102">
        <f t="shared" si="44"/>
        <v>0</v>
      </c>
      <c r="H91" s="271">
        <f t="shared" si="45"/>
        <v>0</v>
      </c>
      <c r="I91" s="333">
        <f t="shared" si="46"/>
        <v>163.38744999999997</v>
      </c>
      <c r="J91" s="102">
        <f t="shared" si="47"/>
        <v>0</v>
      </c>
      <c r="K91" s="334">
        <f t="shared" si="48"/>
        <v>2.4999999999999467E-3</v>
      </c>
      <c r="L91" s="83"/>
      <c r="M91" s="83"/>
      <c r="N91" s="382"/>
      <c r="O91" s="91"/>
      <c r="P91" s="91"/>
      <c r="Q91" s="91"/>
      <c r="R91" s="83"/>
      <c r="S91" s="83"/>
    </row>
    <row r="92" spans="1:19">
      <c r="A92" s="83" t="s">
        <v>561</v>
      </c>
      <c r="B92" s="310">
        <v>3.5</v>
      </c>
      <c r="C92" s="329">
        <v>162.97999999999999</v>
      </c>
      <c r="D92" s="330">
        <v>44</v>
      </c>
      <c r="E92" s="331">
        <f t="shared" si="49"/>
        <v>10.5</v>
      </c>
      <c r="F92" s="332"/>
      <c r="G92" s="102">
        <f t="shared" si="44"/>
        <v>0</v>
      </c>
      <c r="H92" s="271">
        <f t="shared" si="45"/>
        <v>0</v>
      </c>
      <c r="I92" s="333">
        <f t="shared" si="46"/>
        <v>163.38744999999997</v>
      </c>
      <c r="J92" s="102">
        <f t="shared" si="47"/>
        <v>0</v>
      </c>
      <c r="K92" s="334">
        <f t="shared" si="48"/>
        <v>2.4999999999999467E-3</v>
      </c>
      <c r="L92" s="83"/>
      <c r="M92" s="83"/>
      <c r="N92" s="382"/>
      <c r="O92" s="91"/>
      <c r="P92" s="91"/>
      <c r="Q92" s="91"/>
      <c r="R92" s="83"/>
      <c r="S92" s="83"/>
    </row>
    <row r="93" spans="1:19">
      <c r="A93" s="83" t="s">
        <v>562</v>
      </c>
      <c r="B93" s="310">
        <v>3.5</v>
      </c>
      <c r="C93" s="329">
        <v>162.97999999999999</v>
      </c>
      <c r="D93" s="330">
        <v>44</v>
      </c>
      <c r="E93" s="331">
        <f t="shared" si="49"/>
        <v>14</v>
      </c>
      <c r="F93" s="332"/>
      <c r="G93" s="102">
        <f t="shared" si="44"/>
        <v>0</v>
      </c>
      <c r="H93" s="271">
        <f t="shared" si="45"/>
        <v>0</v>
      </c>
      <c r="I93" s="333">
        <f>C93*(1+$B$4)</f>
        <v>163.38744999999997</v>
      </c>
      <c r="J93" s="102">
        <f t="shared" si="47"/>
        <v>0</v>
      </c>
      <c r="K93" s="334">
        <f t="shared" si="48"/>
        <v>2.4999999999999467E-3</v>
      </c>
      <c r="L93" s="83"/>
      <c r="M93" s="83"/>
      <c r="N93" s="382"/>
      <c r="O93" s="91"/>
      <c r="P93" s="91"/>
      <c r="Q93" s="91"/>
      <c r="R93" s="83"/>
      <c r="S93" s="83"/>
    </row>
    <row r="94" spans="1:19">
      <c r="A94" s="83"/>
      <c r="B94" s="310"/>
      <c r="C94" s="311"/>
      <c r="D94" s="285"/>
      <c r="E94" s="331"/>
      <c r="F94" s="285"/>
      <c r="G94" s="102"/>
      <c r="H94" s="285"/>
      <c r="I94" s="311"/>
      <c r="J94" s="102"/>
      <c r="K94" s="312"/>
      <c r="L94" s="83"/>
      <c r="M94" s="83"/>
      <c r="N94" s="91"/>
      <c r="O94" s="91"/>
      <c r="P94" s="91"/>
      <c r="Q94" s="91"/>
      <c r="R94" s="83"/>
      <c r="S94" s="83"/>
    </row>
    <row r="95" spans="1:19">
      <c r="A95" s="83" t="s">
        <v>563</v>
      </c>
      <c r="B95" s="310"/>
      <c r="C95" s="329">
        <v>3.28</v>
      </c>
      <c r="D95" s="330" t="s">
        <v>564</v>
      </c>
      <c r="E95" s="331"/>
      <c r="F95" s="271">
        <v>10526.000000000002</v>
      </c>
      <c r="G95" s="102">
        <v>32209.560000000005</v>
      </c>
      <c r="H95" s="271"/>
      <c r="I95" s="333">
        <f>C95*(1+$B$4)</f>
        <v>3.2881999999999998</v>
      </c>
      <c r="J95" s="102">
        <f>+I95*F95</f>
        <v>34611.593200000003</v>
      </c>
      <c r="K95" s="334">
        <f>IF(OR(C95=0,I95=0),"",I95/C95-1)</f>
        <v>2.4999999999999467E-3</v>
      </c>
      <c r="L95" s="83"/>
      <c r="M95" s="83"/>
      <c r="N95" s="382"/>
      <c r="O95" s="383"/>
      <c r="P95" s="384"/>
      <c r="Q95" s="342"/>
      <c r="R95" s="102"/>
      <c r="S95" s="83"/>
    </row>
    <row r="96" spans="1:19">
      <c r="A96" s="83"/>
      <c r="B96" s="310"/>
      <c r="C96" s="311"/>
      <c r="D96" s="285"/>
      <c r="E96" s="331"/>
      <c r="F96" s="285"/>
      <c r="G96" s="102"/>
      <c r="H96" s="285"/>
      <c r="I96" s="311"/>
      <c r="J96" s="102"/>
      <c r="K96" s="312"/>
      <c r="L96" s="83"/>
      <c r="M96" s="83"/>
      <c r="N96" s="91"/>
      <c r="O96" s="91"/>
      <c r="P96" s="91"/>
      <c r="Q96" s="91"/>
      <c r="R96" s="83"/>
      <c r="S96" s="83"/>
    </row>
    <row r="97" spans="1:19" ht="15.75" thickBot="1">
      <c r="A97" s="345" t="s">
        <v>452</v>
      </c>
      <c r="B97" s="345"/>
      <c r="C97" s="347"/>
      <c r="D97" s="348"/>
      <c r="E97" s="349"/>
      <c r="F97" s="348"/>
      <c r="G97" s="350"/>
      <c r="H97" s="348"/>
      <c r="I97" s="347"/>
      <c r="J97" s="350"/>
      <c r="K97" s="351"/>
      <c r="L97" s="83"/>
      <c r="M97" s="83"/>
      <c r="N97" s="91"/>
      <c r="O97" s="91"/>
      <c r="P97" s="91"/>
      <c r="Q97" s="91"/>
      <c r="R97" s="83"/>
      <c r="S97" s="83"/>
    </row>
    <row r="98" spans="1:19">
      <c r="A98" s="83"/>
      <c r="B98" s="310"/>
      <c r="C98" s="311"/>
      <c r="D98" s="83"/>
      <c r="E98" s="366"/>
      <c r="F98" s="83"/>
      <c r="G98" s="102"/>
      <c r="H98" s="278"/>
      <c r="I98" s="311"/>
      <c r="J98" s="102"/>
      <c r="K98" s="312"/>
      <c r="L98" s="83"/>
      <c r="M98" s="83"/>
      <c r="N98" s="91"/>
      <c r="O98" s="91"/>
      <c r="P98" s="91"/>
      <c r="Q98" s="91"/>
      <c r="R98" s="83"/>
      <c r="S98" s="83"/>
    </row>
    <row r="99" spans="1:19">
      <c r="A99" s="92" t="s">
        <v>565</v>
      </c>
      <c r="B99" s="310"/>
      <c r="C99" s="311"/>
      <c r="D99" s="83"/>
      <c r="E99" s="366"/>
      <c r="F99" s="83"/>
      <c r="G99" s="102"/>
      <c r="H99" s="278"/>
      <c r="I99" s="311"/>
      <c r="J99" s="102"/>
      <c r="K99" s="312"/>
      <c r="L99" s="83"/>
      <c r="M99" s="83"/>
      <c r="N99" s="91"/>
      <c r="O99" s="91"/>
      <c r="P99" s="91"/>
      <c r="Q99" s="91"/>
      <c r="R99" s="83"/>
      <c r="S99" s="83"/>
    </row>
    <row r="100" spans="1:19">
      <c r="A100" s="92" t="s">
        <v>336</v>
      </c>
      <c r="B100" s="310"/>
      <c r="C100" s="311"/>
      <c r="D100" s="83"/>
      <c r="E100" s="366"/>
      <c r="F100" s="83"/>
      <c r="G100" s="102"/>
      <c r="H100" s="278"/>
      <c r="I100" s="311"/>
      <c r="J100" s="102"/>
      <c r="K100" s="312"/>
      <c r="L100" s="83"/>
      <c r="M100" s="83"/>
      <c r="N100" s="91"/>
      <c r="O100" s="91"/>
      <c r="P100" s="91"/>
      <c r="Q100" s="91"/>
      <c r="R100" s="83"/>
      <c r="S100" s="83"/>
    </row>
    <row r="101" spans="1:19">
      <c r="A101" s="92" t="s">
        <v>337</v>
      </c>
      <c r="B101" s="310"/>
      <c r="C101" s="311"/>
      <c r="D101" s="83"/>
      <c r="E101" s="366"/>
      <c r="F101" s="83"/>
      <c r="G101" s="102"/>
      <c r="H101" s="278"/>
      <c r="I101" s="311"/>
      <c r="J101" s="102"/>
      <c r="K101" s="312"/>
      <c r="L101" s="83"/>
      <c r="M101" s="83"/>
      <c r="N101" s="91"/>
      <c r="O101" s="91"/>
      <c r="P101" s="91"/>
      <c r="Q101" s="91"/>
      <c r="R101" s="83"/>
      <c r="S101" s="83"/>
    </row>
    <row r="102" spans="1:19">
      <c r="A102" s="192" t="s">
        <v>338</v>
      </c>
      <c r="B102" s="336"/>
      <c r="C102" s="337"/>
      <c r="D102" s="93"/>
      <c r="E102" s="370"/>
      <c r="F102" s="93"/>
      <c r="G102" s="194"/>
      <c r="H102" s="294"/>
      <c r="I102" s="337"/>
      <c r="J102" s="194"/>
      <c r="K102" s="340"/>
      <c r="L102" s="83"/>
      <c r="M102" s="83"/>
      <c r="N102" s="91"/>
      <c r="O102" s="91"/>
      <c r="P102" s="91"/>
      <c r="Q102" s="91"/>
      <c r="R102" s="83"/>
      <c r="S102" s="83"/>
    </row>
    <row r="103" spans="1:19">
      <c r="A103" s="83" t="s">
        <v>498</v>
      </c>
      <c r="B103" s="310">
        <v>1</v>
      </c>
      <c r="C103" s="329">
        <v>157.09</v>
      </c>
      <c r="D103" s="330">
        <v>30</v>
      </c>
      <c r="E103" s="331">
        <f>VALUE(LEFT(A103,3))*B103</f>
        <v>10</v>
      </c>
      <c r="F103" s="330">
        <v>0</v>
      </c>
      <c r="G103" s="102">
        <f t="shared" ref="G103:G109" si="50">+C103*F103</f>
        <v>0</v>
      </c>
      <c r="H103" s="271">
        <f t="shared" ref="H103:H109" si="51">+E103*F103</f>
        <v>0</v>
      </c>
      <c r="I103" s="356">
        <f>C103*(1+$B$5)</f>
        <v>157.48272499999999</v>
      </c>
      <c r="J103" s="102">
        <f t="shared" ref="J103:J109" si="52">+I103*F103</f>
        <v>0</v>
      </c>
      <c r="K103" s="334">
        <f t="shared" ref="K103:K109" si="53">IF(OR(C103=0,I103=0),"",I103/C103-1)</f>
        <v>2.4999999999999467E-3</v>
      </c>
      <c r="L103" s="83"/>
      <c r="M103" s="83"/>
      <c r="N103" s="382"/>
      <c r="O103" s="91"/>
      <c r="P103" s="91"/>
      <c r="Q103" s="91"/>
      <c r="R103" s="83"/>
      <c r="S103" s="83"/>
    </row>
    <row r="104" spans="1:19">
      <c r="A104" s="83" t="s">
        <v>499</v>
      </c>
      <c r="B104" s="310">
        <v>1</v>
      </c>
      <c r="C104" s="329">
        <v>166.39</v>
      </c>
      <c r="D104" s="330">
        <v>30</v>
      </c>
      <c r="E104" s="331">
        <f t="shared" ref="E104:E109" si="54">VALUE(LEFT(A104,3))*B104</f>
        <v>15</v>
      </c>
      <c r="F104" s="330">
        <v>0</v>
      </c>
      <c r="G104" s="102">
        <f t="shared" si="50"/>
        <v>0</v>
      </c>
      <c r="H104" s="271">
        <f t="shared" si="51"/>
        <v>0</v>
      </c>
      <c r="I104" s="356">
        <f t="shared" ref="I104:I167" si="55">C104*(1+$B$5)</f>
        <v>166.80597499999999</v>
      </c>
      <c r="J104" s="102">
        <f t="shared" si="52"/>
        <v>0</v>
      </c>
      <c r="K104" s="334">
        <f t="shared" si="53"/>
        <v>2.4999999999999467E-3</v>
      </c>
      <c r="L104" s="83"/>
      <c r="M104" s="83"/>
      <c r="N104" s="382"/>
      <c r="O104" s="91"/>
      <c r="P104" s="91"/>
      <c r="Q104" s="91"/>
      <c r="R104" s="83"/>
      <c r="S104" s="83"/>
    </row>
    <row r="105" spans="1:19">
      <c r="A105" s="83" t="s">
        <v>500</v>
      </c>
      <c r="B105" s="310">
        <v>1</v>
      </c>
      <c r="C105" s="329">
        <v>175.68</v>
      </c>
      <c r="D105" s="330">
        <v>30</v>
      </c>
      <c r="E105" s="331">
        <f t="shared" si="54"/>
        <v>20</v>
      </c>
      <c r="F105" s="330">
        <v>0</v>
      </c>
      <c r="G105" s="102">
        <f t="shared" si="50"/>
        <v>0</v>
      </c>
      <c r="H105" s="271">
        <f t="shared" si="51"/>
        <v>0</v>
      </c>
      <c r="I105" s="356">
        <f t="shared" si="55"/>
        <v>176.11920000000001</v>
      </c>
      <c r="J105" s="102">
        <f t="shared" si="52"/>
        <v>0</v>
      </c>
      <c r="K105" s="334">
        <f t="shared" si="53"/>
        <v>2.4999999999999467E-3</v>
      </c>
      <c r="L105" s="83"/>
      <c r="M105" s="83"/>
      <c r="N105" s="382"/>
      <c r="O105" s="91"/>
      <c r="P105" s="91"/>
      <c r="Q105" s="91"/>
      <c r="R105" s="83"/>
      <c r="S105" s="83"/>
    </row>
    <row r="106" spans="1:19">
      <c r="A106" s="83" t="s">
        <v>501</v>
      </c>
      <c r="B106" s="310">
        <v>1</v>
      </c>
      <c r="C106" s="329">
        <v>184.97</v>
      </c>
      <c r="D106" s="330">
        <v>30</v>
      </c>
      <c r="E106" s="331">
        <f t="shared" si="54"/>
        <v>25</v>
      </c>
      <c r="F106" s="330">
        <v>0</v>
      </c>
      <c r="G106" s="102">
        <f t="shared" si="50"/>
        <v>0</v>
      </c>
      <c r="H106" s="271">
        <f t="shared" si="51"/>
        <v>0</v>
      </c>
      <c r="I106" s="356">
        <f t="shared" si="55"/>
        <v>185.43242499999999</v>
      </c>
      <c r="J106" s="102">
        <f t="shared" si="52"/>
        <v>0</v>
      </c>
      <c r="K106" s="334">
        <f t="shared" si="53"/>
        <v>2.4999999999999467E-3</v>
      </c>
      <c r="L106" s="83"/>
      <c r="M106" s="83"/>
      <c r="N106" s="382"/>
      <c r="O106" s="91"/>
      <c r="P106" s="91"/>
      <c r="Q106" s="91"/>
      <c r="R106" s="83"/>
      <c r="S106" s="83"/>
    </row>
    <row r="107" spans="1:19">
      <c r="A107" s="83" t="s">
        <v>502</v>
      </c>
      <c r="B107" s="310">
        <v>1</v>
      </c>
      <c r="C107" s="329">
        <v>194.27</v>
      </c>
      <c r="D107" s="330">
        <v>30</v>
      </c>
      <c r="E107" s="331">
        <f t="shared" si="54"/>
        <v>30</v>
      </c>
      <c r="F107" s="330">
        <v>0</v>
      </c>
      <c r="G107" s="102">
        <f t="shared" si="50"/>
        <v>0</v>
      </c>
      <c r="H107" s="271">
        <f t="shared" si="51"/>
        <v>0</v>
      </c>
      <c r="I107" s="356">
        <f t="shared" si="55"/>
        <v>194.755675</v>
      </c>
      <c r="J107" s="102">
        <f t="shared" si="52"/>
        <v>0</v>
      </c>
      <c r="K107" s="334">
        <f t="shared" si="53"/>
        <v>2.4999999999999467E-3</v>
      </c>
      <c r="L107" s="83"/>
      <c r="M107" s="83"/>
      <c r="N107" s="382"/>
      <c r="O107" s="91"/>
      <c r="P107" s="91"/>
      <c r="Q107" s="91"/>
      <c r="R107" s="83"/>
      <c r="S107" s="83"/>
    </row>
    <row r="108" spans="1:19">
      <c r="A108" s="83" t="s">
        <v>503</v>
      </c>
      <c r="B108" s="310">
        <v>1</v>
      </c>
      <c r="C108" s="329">
        <v>203.57</v>
      </c>
      <c r="D108" s="330">
        <v>30</v>
      </c>
      <c r="E108" s="331">
        <f t="shared" si="54"/>
        <v>35</v>
      </c>
      <c r="F108" s="330">
        <v>0</v>
      </c>
      <c r="G108" s="102">
        <f t="shared" si="50"/>
        <v>0</v>
      </c>
      <c r="H108" s="271">
        <f t="shared" si="51"/>
        <v>0</v>
      </c>
      <c r="I108" s="356">
        <f t="shared" si="55"/>
        <v>204.07892499999997</v>
      </c>
      <c r="J108" s="102">
        <f t="shared" si="52"/>
        <v>0</v>
      </c>
      <c r="K108" s="334">
        <f t="shared" si="53"/>
        <v>2.4999999999999467E-3</v>
      </c>
      <c r="L108" s="83"/>
      <c r="M108" s="83"/>
      <c r="N108" s="382"/>
      <c r="O108" s="91"/>
      <c r="P108" s="91"/>
      <c r="Q108" s="91"/>
      <c r="R108" s="83"/>
      <c r="S108" s="83"/>
    </row>
    <row r="109" spans="1:19">
      <c r="A109" s="83" t="s">
        <v>504</v>
      </c>
      <c r="B109" s="310">
        <v>1</v>
      </c>
      <c r="C109" s="329">
        <v>212.87</v>
      </c>
      <c r="D109" s="330">
        <v>30</v>
      </c>
      <c r="E109" s="331">
        <f t="shared" si="54"/>
        <v>40</v>
      </c>
      <c r="F109" s="330">
        <v>0</v>
      </c>
      <c r="G109" s="102">
        <f t="shared" si="50"/>
        <v>0</v>
      </c>
      <c r="H109" s="271">
        <f t="shared" si="51"/>
        <v>0</v>
      </c>
      <c r="I109" s="356">
        <f t="shared" si="55"/>
        <v>213.402175</v>
      </c>
      <c r="J109" s="102">
        <f t="shared" si="52"/>
        <v>0</v>
      </c>
      <c r="K109" s="334">
        <f t="shared" si="53"/>
        <v>2.4999999999999467E-3</v>
      </c>
      <c r="L109" s="83"/>
      <c r="M109" s="83"/>
      <c r="N109" s="382"/>
      <c r="O109" s="91"/>
      <c r="P109" s="91"/>
      <c r="Q109" s="91"/>
      <c r="R109" s="83"/>
      <c r="S109" s="83"/>
    </row>
    <row r="110" spans="1:19">
      <c r="A110" s="83"/>
      <c r="B110" s="310"/>
      <c r="C110" s="311"/>
      <c r="D110" s="83"/>
      <c r="E110" s="366"/>
      <c r="F110" s="83"/>
      <c r="G110" s="102"/>
      <c r="H110" s="278"/>
      <c r="I110" s="278"/>
      <c r="J110" s="102"/>
      <c r="K110" s="312"/>
      <c r="L110" s="83"/>
      <c r="M110" s="83"/>
      <c r="N110" s="91"/>
      <c r="O110" s="91"/>
      <c r="P110" s="91"/>
      <c r="Q110" s="91"/>
      <c r="R110" s="83"/>
      <c r="S110" s="83"/>
    </row>
    <row r="111" spans="1:19">
      <c r="A111" s="83" t="s">
        <v>505</v>
      </c>
      <c r="B111" s="310">
        <v>1</v>
      </c>
      <c r="C111" s="329">
        <v>157.09</v>
      </c>
      <c r="D111" s="330">
        <v>30</v>
      </c>
      <c r="E111" s="331">
        <f>VALUE(LEFT(A111,3))*B111</f>
        <v>10</v>
      </c>
      <c r="F111" s="332"/>
      <c r="G111" s="102">
        <f t="shared" ref="G111:G117" si="56">+C111*F111</f>
        <v>0</v>
      </c>
      <c r="H111" s="271">
        <f t="shared" ref="H111:H117" si="57">+E111*F111</f>
        <v>0</v>
      </c>
      <c r="I111" s="356">
        <f t="shared" si="55"/>
        <v>157.48272499999999</v>
      </c>
      <c r="J111" s="102">
        <f t="shared" ref="J111:J117" si="58">+I111*F111</f>
        <v>0</v>
      </c>
      <c r="K111" s="334">
        <f t="shared" ref="K111:K117" si="59">IF(OR(C111=0,I111=0),"",I111/C111-1)</f>
        <v>2.4999999999999467E-3</v>
      </c>
      <c r="L111" s="83"/>
      <c r="M111" s="83"/>
      <c r="N111" s="382"/>
      <c r="O111" s="91"/>
      <c r="P111" s="91"/>
      <c r="Q111" s="91"/>
      <c r="R111" s="83"/>
      <c r="S111" s="83"/>
    </row>
    <row r="112" spans="1:19">
      <c r="A112" s="83" t="s">
        <v>506</v>
      </c>
      <c r="B112" s="310">
        <v>1</v>
      </c>
      <c r="C112" s="329">
        <v>166.39</v>
      </c>
      <c r="D112" s="330">
        <v>30</v>
      </c>
      <c r="E112" s="331">
        <f t="shared" ref="E112:E117" si="60">VALUE(LEFT(A112,3))*B112</f>
        <v>15</v>
      </c>
      <c r="F112" s="332"/>
      <c r="G112" s="102">
        <f t="shared" si="56"/>
        <v>0</v>
      </c>
      <c r="H112" s="271">
        <f t="shared" si="57"/>
        <v>0</v>
      </c>
      <c r="I112" s="356">
        <f t="shared" si="55"/>
        <v>166.80597499999999</v>
      </c>
      <c r="J112" s="102">
        <f t="shared" si="58"/>
        <v>0</v>
      </c>
      <c r="K112" s="334">
        <f t="shared" si="59"/>
        <v>2.4999999999999467E-3</v>
      </c>
      <c r="L112" s="83"/>
      <c r="M112" s="83"/>
      <c r="N112" s="382"/>
      <c r="O112" s="91"/>
      <c r="P112" s="91"/>
      <c r="Q112" s="91"/>
      <c r="R112" s="83"/>
      <c r="S112" s="83"/>
    </row>
    <row r="113" spans="1:19">
      <c r="A113" s="83" t="s">
        <v>507</v>
      </c>
      <c r="B113" s="310">
        <v>1</v>
      </c>
      <c r="C113" s="329">
        <v>175.68</v>
      </c>
      <c r="D113" s="330">
        <v>30</v>
      </c>
      <c r="E113" s="331">
        <f t="shared" si="60"/>
        <v>20</v>
      </c>
      <c r="F113" s="332"/>
      <c r="G113" s="102">
        <f t="shared" si="56"/>
        <v>0</v>
      </c>
      <c r="H113" s="271">
        <f t="shared" si="57"/>
        <v>0</v>
      </c>
      <c r="I113" s="356">
        <f t="shared" si="55"/>
        <v>176.11920000000001</v>
      </c>
      <c r="J113" s="102">
        <f t="shared" si="58"/>
        <v>0</v>
      </c>
      <c r="K113" s="334">
        <f t="shared" si="59"/>
        <v>2.4999999999999467E-3</v>
      </c>
      <c r="L113" s="83"/>
      <c r="M113" s="83"/>
      <c r="N113" s="382"/>
      <c r="O113" s="91"/>
      <c r="P113" s="91"/>
      <c r="Q113" s="91"/>
      <c r="R113" s="83"/>
      <c r="S113" s="83"/>
    </row>
    <row r="114" spans="1:19">
      <c r="A114" s="83" t="s">
        <v>508</v>
      </c>
      <c r="B114" s="310">
        <v>1</v>
      </c>
      <c r="C114" s="329">
        <v>184.97</v>
      </c>
      <c r="D114" s="330">
        <v>30</v>
      </c>
      <c r="E114" s="331">
        <f t="shared" si="60"/>
        <v>25</v>
      </c>
      <c r="F114" s="332"/>
      <c r="G114" s="102">
        <f t="shared" si="56"/>
        <v>0</v>
      </c>
      <c r="H114" s="271">
        <f t="shared" si="57"/>
        <v>0</v>
      </c>
      <c r="I114" s="356">
        <f t="shared" si="55"/>
        <v>185.43242499999999</v>
      </c>
      <c r="J114" s="102">
        <f t="shared" si="58"/>
        <v>0</v>
      </c>
      <c r="K114" s="334">
        <f t="shared" si="59"/>
        <v>2.4999999999999467E-3</v>
      </c>
      <c r="L114" s="83"/>
      <c r="M114" s="83"/>
      <c r="N114" s="382"/>
      <c r="O114" s="91"/>
      <c r="P114" s="91"/>
      <c r="Q114" s="91"/>
      <c r="R114" s="83"/>
      <c r="S114" s="83"/>
    </row>
    <row r="115" spans="1:19">
      <c r="A115" s="83" t="s">
        <v>509</v>
      </c>
      <c r="B115" s="310">
        <v>1</v>
      </c>
      <c r="C115" s="329">
        <v>194.27</v>
      </c>
      <c r="D115" s="330">
        <v>30</v>
      </c>
      <c r="E115" s="331">
        <f t="shared" si="60"/>
        <v>30</v>
      </c>
      <c r="F115" s="332"/>
      <c r="G115" s="102">
        <f t="shared" si="56"/>
        <v>0</v>
      </c>
      <c r="H115" s="271">
        <f t="shared" si="57"/>
        <v>0</v>
      </c>
      <c r="I115" s="356">
        <f t="shared" si="55"/>
        <v>194.755675</v>
      </c>
      <c r="J115" s="102">
        <f t="shared" si="58"/>
        <v>0</v>
      </c>
      <c r="K115" s="334">
        <f t="shared" si="59"/>
        <v>2.4999999999999467E-3</v>
      </c>
      <c r="L115" s="83"/>
      <c r="M115" s="83"/>
      <c r="N115" s="382"/>
      <c r="O115" s="91"/>
      <c r="P115" s="91"/>
      <c r="Q115" s="91"/>
      <c r="R115" s="83"/>
      <c r="S115" s="83"/>
    </row>
    <row r="116" spans="1:19">
      <c r="A116" s="83" t="s">
        <v>510</v>
      </c>
      <c r="B116" s="310">
        <v>1</v>
      </c>
      <c r="C116" s="329">
        <v>203.57</v>
      </c>
      <c r="D116" s="330">
        <v>30</v>
      </c>
      <c r="E116" s="331">
        <f t="shared" si="60"/>
        <v>35</v>
      </c>
      <c r="F116" s="332"/>
      <c r="G116" s="102">
        <f t="shared" si="56"/>
        <v>0</v>
      </c>
      <c r="H116" s="271">
        <f t="shared" si="57"/>
        <v>0</v>
      </c>
      <c r="I116" s="356">
        <f t="shared" si="55"/>
        <v>204.07892499999997</v>
      </c>
      <c r="J116" s="102">
        <f t="shared" si="58"/>
        <v>0</v>
      </c>
      <c r="K116" s="334">
        <f t="shared" si="59"/>
        <v>2.4999999999999467E-3</v>
      </c>
      <c r="L116" s="83"/>
      <c r="M116" s="83"/>
      <c r="N116" s="382"/>
      <c r="O116" s="91"/>
      <c r="P116" s="91"/>
      <c r="Q116" s="91"/>
      <c r="R116" s="83"/>
      <c r="S116" s="83"/>
    </row>
    <row r="117" spans="1:19">
      <c r="A117" s="83" t="s">
        <v>511</v>
      </c>
      <c r="B117" s="310">
        <v>1</v>
      </c>
      <c r="C117" s="329">
        <v>212.87</v>
      </c>
      <c r="D117" s="330">
        <v>30</v>
      </c>
      <c r="E117" s="331">
        <f t="shared" si="60"/>
        <v>40</v>
      </c>
      <c r="F117" s="332"/>
      <c r="G117" s="102">
        <f t="shared" si="56"/>
        <v>0</v>
      </c>
      <c r="H117" s="271">
        <f t="shared" si="57"/>
        <v>0</v>
      </c>
      <c r="I117" s="356">
        <f t="shared" si="55"/>
        <v>213.402175</v>
      </c>
      <c r="J117" s="102">
        <f t="shared" si="58"/>
        <v>0</v>
      </c>
      <c r="K117" s="334">
        <f t="shared" si="59"/>
        <v>2.4999999999999467E-3</v>
      </c>
      <c r="L117" s="83"/>
      <c r="M117" s="83"/>
      <c r="N117" s="382"/>
      <c r="O117" s="91"/>
      <c r="P117" s="91"/>
      <c r="Q117" s="91"/>
      <c r="R117" s="83"/>
      <c r="S117" s="83"/>
    </row>
    <row r="118" spans="1:19">
      <c r="A118" s="83"/>
      <c r="B118" s="310"/>
      <c r="C118" s="311"/>
      <c r="D118" s="83"/>
      <c r="E118" s="366"/>
      <c r="F118" s="83"/>
      <c r="G118" s="102"/>
      <c r="H118" s="278"/>
      <c r="I118" s="278"/>
      <c r="J118" s="102"/>
      <c r="K118" s="312"/>
      <c r="L118" s="83"/>
      <c r="M118" s="83"/>
      <c r="N118" s="91"/>
      <c r="O118" s="91"/>
      <c r="P118" s="91"/>
      <c r="Q118" s="91"/>
      <c r="R118" s="83"/>
      <c r="S118" s="83"/>
    </row>
    <row r="119" spans="1:19">
      <c r="A119" s="83" t="s">
        <v>512</v>
      </c>
      <c r="B119" s="310">
        <v>1</v>
      </c>
      <c r="C119" s="329">
        <v>162.55000000000001</v>
      </c>
      <c r="D119" s="330">
        <v>30</v>
      </c>
      <c r="E119" s="331">
        <f>VALUE(LEFT(A119,3))*B119</f>
        <v>10</v>
      </c>
      <c r="F119" s="371"/>
      <c r="G119" s="102">
        <f t="shared" ref="G119:G125" si="61">+C119*F119</f>
        <v>0</v>
      </c>
      <c r="H119" s="271">
        <f t="shared" ref="H119:H125" si="62">+E119*F119</f>
        <v>0</v>
      </c>
      <c r="I119" s="356">
        <f t="shared" si="55"/>
        <v>162.95637500000001</v>
      </c>
      <c r="J119" s="102">
        <f t="shared" ref="J119:J125" si="63">+I119*F119</f>
        <v>0</v>
      </c>
      <c r="K119" s="334">
        <f t="shared" ref="K119:K125" si="64">IF(OR(C119=0,I119=0),"",I119/C119-1)</f>
        <v>2.4999999999999467E-3</v>
      </c>
      <c r="L119" s="83"/>
      <c r="M119" s="83"/>
      <c r="N119" s="382"/>
      <c r="O119" s="91"/>
      <c r="P119" s="91"/>
      <c r="Q119" s="91"/>
      <c r="R119" s="83"/>
      <c r="S119" s="83"/>
    </row>
    <row r="120" spans="1:19">
      <c r="A120" s="83" t="s">
        <v>513</v>
      </c>
      <c r="B120" s="310">
        <v>1</v>
      </c>
      <c r="C120" s="329">
        <v>171.85</v>
      </c>
      <c r="D120" s="330">
        <v>30</v>
      </c>
      <c r="E120" s="331">
        <f t="shared" ref="E120:E125" si="65">VALUE(LEFT(A120,3))*B120</f>
        <v>15</v>
      </c>
      <c r="F120" s="371"/>
      <c r="G120" s="102">
        <f t="shared" si="61"/>
        <v>0</v>
      </c>
      <c r="H120" s="271">
        <f t="shared" si="62"/>
        <v>0</v>
      </c>
      <c r="I120" s="356">
        <f t="shared" si="55"/>
        <v>172.27962499999998</v>
      </c>
      <c r="J120" s="102">
        <f t="shared" si="63"/>
        <v>0</v>
      </c>
      <c r="K120" s="334">
        <f t="shared" si="64"/>
        <v>2.4999999999999467E-3</v>
      </c>
      <c r="L120" s="83"/>
      <c r="M120" s="83"/>
      <c r="N120" s="382"/>
      <c r="O120" s="91"/>
      <c r="P120" s="91"/>
      <c r="Q120" s="91"/>
      <c r="R120" s="83"/>
      <c r="S120" s="83"/>
    </row>
    <row r="121" spans="1:19">
      <c r="A121" s="83" t="s">
        <v>514</v>
      </c>
      <c r="B121" s="310">
        <v>1</v>
      </c>
      <c r="C121" s="329">
        <v>181.15</v>
      </c>
      <c r="D121" s="330">
        <v>30</v>
      </c>
      <c r="E121" s="331">
        <f t="shared" si="65"/>
        <v>20</v>
      </c>
      <c r="F121" s="371"/>
      <c r="G121" s="102">
        <f t="shared" si="61"/>
        <v>0</v>
      </c>
      <c r="H121" s="271">
        <f t="shared" si="62"/>
        <v>0</v>
      </c>
      <c r="I121" s="356">
        <f t="shared" si="55"/>
        <v>181.60287499999998</v>
      </c>
      <c r="J121" s="102">
        <f t="shared" si="63"/>
        <v>0</v>
      </c>
      <c r="K121" s="334">
        <f t="shared" si="64"/>
        <v>2.4999999999999467E-3</v>
      </c>
      <c r="L121" s="83"/>
      <c r="M121" s="83"/>
      <c r="N121" s="382"/>
      <c r="O121" s="91"/>
      <c r="P121" s="91"/>
      <c r="Q121" s="91"/>
      <c r="R121" s="83"/>
      <c r="S121" s="83"/>
    </row>
    <row r="122" spans="1:19">
      <c r="A122" s="83" t="s">
        <v>515</v>
      </c>
      <c r="B122" s="310">
        <v>1</v>
      </c>
      <c r="C122" s="329">
        <v>190.44</v>
      </c>
      <c r="D122" s="330">
        <v>30</v>
      </c>
      <c r="E122" s="331">
        <f t="shared" si="65"/>
        <v>25</v>
      </c>
      <c r="F122" s="371"/>
      <c r="G122" s="102">
        <f t="shared" si="61"/>
        <v>0</v>
      </c>
      <c r="H122" s="271">
        <f t="shared" si="62"/>
        <v>0</v>
      </c>
      <c r="I122" s="356">
        <f t="shared" si="55"/>
        <v>190.9161</v>
      </c>
      <c r="J122" s="102">
        <f t="shared" si="63"/>
        <v>0</v>
      </c>
      <c r="K122" s="334">
        <f t="shared" si="64"/>
        <v>2.4999999999999467E-3</v>
      </c>
      <c r="L122" s="83"/>
      <c r="M122" s="83"/>
      <c r="N122" s="382"/>
      <c r="O122" s="91"/>
      <c r="P122" s="91"/>
      <c r="Q122" s="91"/>
      <c r="R122" s="83"/>
      <c r="S122" s="83"/>
    </row>
    <row r="123" spans="1:19">
      <c r="A123" s="83" t="s">
        <v>516</v>
      </c>
      <c r="B123" s="310">
        <v>1</v>
      </c>
      <c r="C123" s="329">
        <v>199.74</v>
      </c>
      <c r="D123" s="330">
        <v>30</v>
      </c>
      <c r="E123" s="331">
        <f t="shared" si="65"/>
        <v>30</v>
      </c>
      <c r="F123" s="371"/>
      <c r="G123" s="102">
        <f t="shared" si="61"/>
        <v>0</v>
      </c>
      <c r="H123" s="271">
        <f t="shared" si="62"/>
        <v>0</v>
      </c>
      <c r="I123" s="356">
        <f t="shared" si="55"/>
        <v>200.23935</v>
      </c>
      <c r="J123" s="102">
        <f t="shared" si="63"/>
        <v>0</v>
      </c>
      <c r="K123" s="334">
        <f t="shared" si="64"/>
        <v>2.4999999999999467E-3</v>
      </c>
      <c r="L123" s="83"/>
      <c r="M123" s="83"/>
      <c r="N123" s="382"/>
      <c r="O123" s="91"/>
      <c r="P123" s="91"/>
      <c r="Q123" s="91"/>
      <c r="R123" s="83"/>
      <c r="S123" s="83"/>
    </row>
    <row r="124" spans="1:19">
      <c r="A124" s="83" t="s">
        <v>517</v>
      </c>
      <c r="B124" s="310">
        <v>1</v>
      </c>
      <c r="C124" s="329">
        <v>209.03</v>
      </c>
      <c r="D124" s="330">
        <v>30</v>
      </c>
      <c r="E124" s="331">
        <f t="shared" si="65"/>
        <v>35</v>
      </c>
      <c r="F124" s="371"/>
      <c r="G124" s="102">
        <f t="shared" si="61"/>
        <v>0</v>
      </c>
      <c r="H124" s="271">
        <f t="shared" si="62"/>
        <v>0</v>
      </c>
      <c r="I124" s="356">
        <f t="shared" si="55"/>
        <v>209.55257499999999</v>
      </c>
      <c r="J124" s="102">
        <f t="shared" si="63"/>
        <v>0</v>
      </c>
      <c r="K124" s="334">
        <f t="shared" si="64"/>
        <v>2.4999999999999467E-3</v>
      </c>
      <c r="L124" s="83"/>
      <c r="M124" s="83"/>
      <c r="N124" s="382"/>
      <c r="O124" s="91"/>
      <c r="P124" s="91"/>
      <c r="Q124" s="91"/>
      <c r="R124" s="83"/>
      <c r="S124" s="83"/>
    </row>
    <row r="125" spans="1:19">
      <c r="A125" s="83" t="s">
        <v>518</v>
      </c>
      <c r="B125" s="310">
        <v>1</v>
      </c>
      <c r="C125" s="329">
        <v>218.33</v>
      </c>
      <c r="D125" s="330">
        <v>30</v>
      </c>
      <c r="E125" s="331">
        <f t="shared" si="65"/>
        <v>40</v>
      </c>
      <c r="F125" s="371"/>
      <c r="G125" s="102">
        <f t="shared" si="61"/>
        <v>0</v>
      </c>
      <c r="H125" s="271">
        <f t="shared" si="62"/>
        <v>0</v>
      </c>
      <c r="I125" s="356">
        <f t="shared" si="55"/>
        <v>218.87582499999999</v>
      </c>
      <c r="J125" s="102">
        <f t="shared" si="63"/>
        <v>0</v>
      </c>
      <c r="K125" s="334">
        <f t="shared" si="64"/>
        <v>2.4999999999999467E-3</v>
      </c>
      <c r="L125" s="83"/>
      <c r="M125" s="83"/>
      <c r="N125" s="382"/>
      <c r="O125" s="91"/>
      <c r="P125" s="91"/>
      <c r="Q125" s="91"/>
      <c r="R125" s="83"/>
      <c r="S125" s="83"/>
    </row>
    <row r="126" spans="1:19">
      <c r="A126" s="83"/>
      <c r="B126" s="310"/>
      <c r="C126" s="311"/>
      <c r="D126" s="83"/>
      <c r="E126" s="366"/>
      <c r="F126" s="83"/>
      <c r="G126" s="102"/>
      <c r="H126" s="278"/>
      <c r="I126" s="278"/>
      <c r="J126" s="102"/>
      <c r="K126" s="312"/>
      <c r="L126" s="83"/>
      <c r="M126" s="83"/>
      <c r="N126" s="91"/>
      <c r="O126" s="91"/>
      <c r="P126" s="91"/>
      <c r="Q126" s="91"/>
      <c r="R126" s="83"/>
      <c r="S126" s="83"/>
    </row>
    <row r="127" spans="1:19">
      <c r="A127" s="83" t="s">
        <v>519</v>
      </c>
      <c r="B127" s="310"/>
      <c r="C127" s="329">
        <v>42.63</v>
      </c>
      <c r="D127" s="330">
        <v>30</v>
      </c>
      <c r="E127" s="331"/>
      <c r="F127" s="369"/>
      <c r="G127" s="102">
        <f t="shared" ref="G127:G133" si="66">+C127*F127</f>
        <v>0</v>
      </c>
      <c r="H127" s="271">
        <f t="shared" ref="H127:H133" si="67">+E127*F127</f>
        <v>0</v>
      </c>
      <c r="I127" s="356">
        <f t="shared" si="55"/>
        <v>42.736575000000002</v>
      </c>
      <c r="J127" s="102">
        <f t="shared" ref="J127:J133" si="68">+I127*F127</f>
        <v>0</v>
      </c>
      <c r="K127" s="334">
        <f t="shared" ref="K127:K133" si="69">IF(OR(C127=0,I127=0),"",I127/C127-1)</f>
        <v>2.4999999999999467E-3</v>
      </c>
      <c r="L127" s="83"/>
      <c r="M127" s="83"/>
      <c r="N127" s="382"/>
      <c r="O127" s="91"/>
      <c r="P127" s="91"/>
      <c r="Q127" s="91"/>
      <c r="R127" s="83"/>
      <c r="S127" s="83"/>
    </row>
    <row r="128" spans="1:19">
      <c r="A128" s="83" t="s">
        <v>520</v>
      </c>
      <c r="B128" s="310"/>
      <c r="C128" s="329">
        <v>44.82</v>
      </c>
      <c r="D128" s="330">
        <v>30</v>
      </c>
      <c r="E128" s="331"/>
      <c r="F128" s="369"/>
      <c r="G128" s="102">
        <f t="shared" si="66"/>
        <v>0</v>
      </c>
      <c r="H128" s="271">
        <f t="shared" si="67"/>
        <v>0</v>
      </c>
      <c r="I128" s="356">
        <f t="shared" si="55"/>
        <v>44.932049999999997</v>
      </c>
      <c r="J128" s="102">
        <f t="shared" si="68"/>
        <v>0</v>
      </c>
      <c r="K128" s="334">
        <f t="shared" si="69"/>
        <v>2.4999999999999467E-3</v>
      </c>
      <c r="L128" s="83"/>
      <c r="M128" s="83"/>
      <c r="N128" s="382"/>
      <c r="O128" s="91"/>
      <c r="P128" s="91"/>
      <c r="Q128" s="91"/>
      <c r="R128" s="83"/>
      <c r="S128" s="83"/>
    </row>
    <row r="129" spans="1:19">
      <c r="A129" s="83" t="s">
        <v>521</v>
      </c>
      <c r="B129" s="310"/>
      <c r="C129" s="329">
        <v>47</v>
      </c>
      <c r="D129" s="330">
        <v>30</v>
      </c>
      <c r="E129" s="331"/>
      <c r="F129" s="369"/>
      <c r="G129" s="102">
        <f t="shared" si="66"/>
        <v>0</v>
      </c>
      <c r="H129" s="271">
        <f t="shared" si="67"/>
        <v>0</v>
      </c>
      <c r="I129" s="356">
        <f t="shared" si="55"/>
        <v>47.1175</v>
      </c>
      <c r="J129" s="102">
        <f t="shared" si="68"/>
        <v>0</v>
      </c>
      <c r="K129" s="334">
        <f t="shared" si="69"/>
        <v>2.4999999999999467E-3</v>
      </c>
      <c r="L129" s="83"/>
      <c r="M129" s="83"/>
      <c r="N129" s="382"/>
      <c r="O129" s="91"/>
      <c r="P129" s="91"/>
      <c r="Q129" s="91"/>
      <c r="R129" s="83"/>
      <c r="S129" s="83"/>
    </row>
    <row r="130" spans="1:19">
      <c r="A130" s="83" t="s">
        <v>522</v>
      </c>
      <c r="B130" s="310"/>
      <c r="C130" s="329">
        <v>49.19</v>
      </c>
      <c r="D130" s="330">
        <v>30</v>
      </c>
      <c r="E130" s="331"/>
      <c r="F130" s="369"/>
      <c r="G130" s="102">
        <f t="shared" si="66"/>
        <v>0</v>
      </c>
      <c r="H130" s="271">
        <f t="shared" si="67"/>
        <v>0</v>
      </c>
      <c r="I130" s="356">
        <f t="shared" si="55"/>
        <v>49.312974999999994</v>
      </c>
      <c r="J130" s="102">
        <f t="shared" si="68"/>
        <v>0</v>
      </c>
      <c r="K130" s="334">
        <f t="shared" si="69"/>
        <v>2.4999999999999467E-3</v>
      </c>
      <c r="L130" s="83"/>
      <c r="M130" s="83"/>
      <c r="N130" s="382"/>
      <c r="O130" s="91"/>
      <c r="P130" s="91"/>
      <c r="Q130" s="91"/>
      <c r="R130" s="83"/>
      <c r="S130" s="83"/>
    </row>
    <row r="131" spans="1:19">
      <c r="A131" s="83" t="s">
        <v>523</v>
      </c>
      <c r="B131" s="310"/>
      <c r="C131" s="329">
        <v>49.19</v>
      </c>
      <c r="D131" s="330">
        <v>30</v>
      </c>
      <c r="E131" s="331"/>
      <c r="F131" s="369"/>
      <c r="G131" s="102">
        <f t="shared" si="66"/>
        <v>0</v>
      </c>
      <c r="H131" s="271">
        <f t="shared" si="67"/>
        <v>0</v>
      </c>
      <c r="I131" s="356">
        <f t="shared" si="55"/>
        <v>49.312974999999994</v>
      </c>
      <c r="J131" s="102">
        <f t="shared" si="68"/>
        <v>0</v>
      </c>
      <c r="K131" s="334">
        <f t="shared" si="69"/>
        <v>2.4999999999999467E-3</v>
      </c>
      <c r="L131" s="83"/>
      <c r="M131" s="83"/>
      <c r="N131" s="382"/>
      <c r="O131" s="91"/>
      <c r="P131" s="91"/>
      <c r="Q131" s="91"/>
      <c r="R131" s="83"/>
      <c r="S131" s="83"/>
    </row>
    <row r="132" spans="1:19">
      <c r="A132" s="83" t="s">
        <v>524</v>
      </c>
      <c r="B132" s="310"/>
      <c r="C132" s="329">
        <v>51.38</v>
      </c>
      <c r="D132" s="330">
        <v>30</v>
      </c>
      <c r="E132" s="331"/>
      <c r="F132" s="369"/>
      <c r="G132" s="102">
        <f t="shared" si="66"/>
        <v>0</v>
      </c>
      <c r="H132" s="271">
        <f t="shared" si="67"/>
        <v>0</v>
      </c>
      <c r="I132" s="356">
        <f t="shared" si="55"/>
        <v>51.508449999999996</v>
      </c>
      <c r="J132" s="102">
        <f t="shared" si="68"/>
        <v>0</v>
      </c>
      <c r="K132" s="334">
        <f t="shared" si="69"/>
        <v>2.4999999999999467E-3</v>
      </c>
      <c r="L132" s="83"/>
      <c r="M132" s="83"/>
      <c r="N132" s="382"/>
      <c r="O132" s="91"/>
      <c r="P132" s="91"/>
      <c r="Q132" s="91"/>
      <c r="R132" s="83"/>
      <c r="S132" s="83"/>
    </row>
    <row r="133" spans="1:19">
      <c r="A133" s="83" t="s">
        <v>525</v>
      </c>
      <c r="B133" s="310"/>
      <c r="C133" s="329">
        <v>51.38</v>
      </c>
      <c r="D133" s="330">
        <v>30</v>
      </c>
      <c r="E133" s="331"/>
      <c r="F133" s="369"/>
      <c r="G133" s="102">
        <f t="shared" si="66"/>
        <v>0</v>
      </c>
      <c r="H133" s="271">
        <f t="shared" si="67"/>
        <v>0</v>
      </c>
      <c r="I133" s="356">
        <f t="shared" si="55"/>
        <v>51.508449999999996</v>
      </c>
      <c r="J133" s="102">
        <f t="shared" si="68"/>
        <v>0</v>
      </c>
      <c r="K133" s="334">
        <f t="shared" si="69"/>
        <v>2.4999999999999467E-3</v>
      </c>
      <c r="L133" s="83"/>
      <c r="M133" s="83"/>
      <c r="N133" s="382"/>
      <c r="O133" s="91"/>
      <c r="P133" s="91"/>
      <c r="Q133" s="91"/>
      <c r="R133" s="83"/>
      <c r="S133" s="83"/>
    </row>
    <row r="134" spans="1:19">
      <c r="A134" s="83"/>
      <c r="B134" s="310"/>
      <c r="C134" s="311">
        <v>0</v>
      </c>
      <c r="D134" s="83"/>
      <c r="E134" s="83"/>
      <c r="F134" s="83"/>
      <c r="G134" s="102"/>
      <c r="H134" s="278"/>
      <c r="I134" s="196">
        <f t="shared" si="55"/>
        <v>0</v>
      </c>
      <c r="J134" s="102"/>
      <c r="K134" s="312"/>
      <c r="L134" s="83"/>
      <c r="M134" s="83"/>
      <c r="N134" s="91"/>
      <c r="O134" s="91"/>
      <c r="P134" s="91"/>
      <c r="Q134" s="91"/>
      <c r="R134" s="83"/>
      <c r="S134" s="83"/>
    </row>
    <row r="135" spans="1:19">
      <c r="A135" s="83"/>
      <c r="B135" s="310"/>
      <c r="C135" s="311">
        <v>0</v>
      </c>
      <c r="D135" s="83"/>
      <c r="E135" s="83"/>
      <c r="F135" s="83"/>
      <c r="G135" s="102"/>
      <c r="H135" s="278"/>
      <c r="I135" s="196">
        <f t="shared" si="55"/>
        <v>0</v>
      </c>
      <c r="J135" s="102"/>
      <c r="K135" s="312"/>
      <c r="L135" s="83"/>
      <c r="M135" s="83"/>
      <c r="N135" s="91"/>
      <c r="O135" s="91"/>
      <c r="P135" s="91"/>
      <c r="Q135" s="91"/>
      <c r="R135" s="83"/>
      <c r="S135" s="83"/>
    </row>
    <row r="136" spans="1:19">
      <c r="A136" s="192" t="s">
        <v>381</v>
      </c>
      <c r="B136" s="336"/>
      <c r="C136" s="372">
        <v>0</v>
      </c>
      <c r="D136" s="192"/>
      <c r="E136" s="192"/>
      <c r="F136" s="192"/>
      <c r="G136" s="373"/>
      <c r="H136" s="374"/>
      <c r="I136" s="373">
        <f t="shared" si="55"/>
        <v>0</v>
      </c>
      <c r="J136" s="373"/>
      <c r="K136" s="375"/>
      <c r="L136" s="83"/>
      <c r="M136" s="83"/>
      <c r="N136" s="91"/>
      <c r="O136" s="91"/>
      <c r="P136" s="91"/>
      <c r="Q136" s="91"/>
      <c r="R136" s="83"/>
      <c r="S136" s="83"/>
    </row>
    <row r="137" spans="1:19">
      <c r="A137" s="83" t="s">
        <v>526</v>
      </c>
      <c r="B137" s="310"/>
      <c r="C137" s="329">
        <v>98.38</v>
      </c>
      <c r="D137" s="330">
        <v>30</v>
      </c>
      <c r="E137" s="83"/>
      <c r="F137" s="330">
        <v>0</v>
      </c>
      <c r="G137" s="102">
        <f t="shared" ref="G137:G143" si="70">+C137*F137</f>
        <v>0</v>
      </c>
      <c r="H137" s="271">
        <f t="shared" ref="H137:H143" si="71">+E137*F137</f>
        <v>0</v>
      </c>
      <c r="I137" s="356">
        <f t="shared" si="55"/>
        <v>98.625949999999989</v>
      </c>
      <c r="J137" s="102">
        <f t="shared" ref="J137:J143" si="72">+I137*F137</f>
        <v>0</v>
      </c>
      <c r="K137" s="334">
        <f t="shared" ref="K137:K143" si="73">IF(OR(C137=0,I137=0),"",I137/C137-1)</f>
        <v>2.4999999999999467E-3</v>
      </c>
      <c r="L137" s="83"/>
      <c r="M137" s="83"/>
      <c r="N137" s="382"/>
      <c r="O137" s="91"/>
      <c r="P137" s="91"/>
      <c r="Q137" s="91"/>
      <c r="R137" s="83"/>
      <c r="S137" s="83"/>
    </row>
    <row r="138" spans="1:19">
      <c r="A138" s="83" t="s">
        <v>527</v>
      </c>
      <c r="B138" s="310"/>
      <c r="C138" s="329">
        <v>98.38</v>
      </c>
      <c r="D138" s="330">
        <v>30</v>
      </c>
      <c r="E138" s="83"/>
      <c r="F138" s="330">
        <v>0</v>
      </c>
      <c r="G138" s="102">
        <f t="shared" si="70"/>
        <v>0</v>
      </c>
      <c r="H138" s="271">
        <f t="shared" si="71"/>
        <v>0</v>
      </c>
      <c r="I138" s="356">
        <f t="shared" si="55"/>
        <v>98.625949999999989</v>
      </c>
      <c r="J138" s="102">
        <f t="shared" si="72"/>
        <v>0</v>
      </c>
      <c r="K138" s="334">
        <f t="shared" si="73"/>
        <v>2.4999999999999467E-3</v>
      </c>
      <c r="L138" s="83"/>
      <c r="M138" s="83"/>
      <c r="N138" s="382"/>
      <c r="O138" s="91"/>
      <c r="P138" s="91"/>
      <c r="Q138" s="91"/>
      <c r="R138" s="83"/>
      <c r="S138" s="83"/>
    </row>
    <row r="139" spans="1:19">
      <c r="A139" s="83" t="s">
        <v>528</v>
      </c>
      <c r="B139" s="310"/>
      <c r="C139" s="329">
        <v>98.38</v>
      </c>
      <c r="D139" s="330">
        <v>30</v>
      </c>
      <c r="E139" s="83"/>
      <c r="F139" s="330">
        <v>0</v>
      </c>
      <c r="G139" s="102">
        <f t="shared" si="70"/>
        <v>0</v>
      </c>
      <c r="H139" s="271">
        <f t="shared" si="71"/>
        <v>0</v>
      </c>
      <c r="I139" s="356">
        <f t="shared" si="55"/>
        <v>98.625949999999989</v>
      </c>
      <c r="J139" s="102">
        <f t="shared" si="72"/>
        <v>0</v>
      </c>
      <c r="K139" s="334">
        <f t="shared" si="73"/>
        <v>2.4999999999999467E-3</v>
      </c>
      <c r="L139" s="83"/>
      <c r="M139" s="83"/>
      <c r="N139" s="382"/>
      <c r="O139" s="91"/>
      <c r="P139" s="91"/>
      <c r="Q139" s="91"/>
      <c r="R139" s="83"/>
      <c r="S139" s="83"/>
    </row>
    <row r="140" spans="1:19">
      <c r="A140" s="83" t="s">
        <v>529</v>
      </c>
      <c r="B140" s="310"/>
      <c r="C140" s="329">
        <v>98.38</v>
      </c>
      <c r="D140" s="330">
        <v>30</v>
      </c>
      <c r="E140" s="83"/>
      <c r="F140" s="330">
        <v>0</v>
      </c>
      <c r="G140" s="102">
        <f t="shared" si="70"/>
        <v>0</v>
      </c>
      <c r="H140" s="271">
        <f t="shared" si="71"/>
        <v>0</v>
      </c>
      <c r="I140" s="356">
        <f t="shared" si="55"/>
        <v>98.625949999999989</v>
      </c>
      <c r="J140" s="102">
        <f t="shared" si="72"/>
        <v>0</v>
      </c>
      <c r="K140" s="334">
        <f t="shared" si="73"/>
        <v>2.4999999999999467E-3</v>
      </c>
      <c r="L140" s="83"/>
      <c r="M140" s="83"/>
      <c r="N140" s="382"/>
      <c r="O140" s="91"/>
      <c r="P140" s="91"/>
      <c r="Q140" s="91"/>
      <c r="R140" s="83"/>
      <c r="S140" s="83"/>
    </row>
    <row r="141" spans="1:19">
      <c r="A141" s="83" t="s">
        <v>530</v>
      </c>
      <c r="B141" s="310"/>
      <c r="C141" s="329">
        <v>98.38</v>
      </c>
      <c r="D141" s="330">
        <v>30</v>
      </c>
      <c r="E141" s="83"/>
      <c r="F141" s="330">
        <v>0</v>
      </c>
      <c r="G141" s="102">
        <f t="shared" si="70"/>
        <v>0</v>
      </c>
      <c r="H141" s="271">
        <f t="shared" si="71"/>
        <v>0</v>
      </c>
      <c r="I141" s="356">
        <f t="shared" si="55"/>
        <v>98.625949999999989</v>
      </c>
      <c r="J141" s="102">
        <f t="shared" si="72"/>
        <v>0</v>
      </c>
      <c r="K141" s="334">
        <f t="shared" si="73"/>
        <v>2.4999999999999467E-3</v>
      </c>
      <c r="L141" s="83"/>
      <c r="M141" s="83"/>
      <c r="N141" s="382"/>
      <c r="O141" s="91"/>
      <c r="P141" s="91"/>
      <c r="Q141" s="91"/>
      <c r="R141" s="83"/>
      <c r="S141" s="83"/>
    </row>
    <row r="142" spans="1:19">
      <c r="A142" s="83" t="s">
        <v>531</v>
      </c>
      <c r="B142" s="310"/>
      <c r="C142" s="329">
        <v>98.38</v>
      </c>
      <c r="D142" s="330">
        <v>30</v>
      </c>
      <c r="E142" s="83"/>
      <c r="F142" s="330">
        <v>0</v>
      </c>
      <c r="G142" s="102">
        <f t="shared" si="70"/>
        <v>0</v>
      </c>
      <c r="H142" s="271">
        <f t="shared" si="71"/>
        <v>0</v>
      </c>
      <c r="I142" s="356">
        <f t="shared" si="55"/>
        <v>98.625949999999989</v>
      </c>
      <c r="J142" s="102">
        <f t="shared" si="72"/>
        <v>0</v>
      </c>
      <c r="K142" s="334">
        <f t="shared" si="73"/>
        <v>2.4999999999999467E-3</v>
      </c>
      <c r="L142" s="83"/>
      <c r="M142" s="83"/>
      <c r="N142" s="382"/>
      <c r="O142" s="91"/>
      <c r="P142" s="91"/>
      <c r="Q142" s="91"/>
      <c r="R142" s="83"/>
      <c r="S142" s="83"/>
    </row>
    <row r="143" spans="1:19">
      <c r="A143" s="83" t="s">
        <v>532</v>
      </c>
      <c r="B143" s="310"/>
      <c r="C143" s="329">
        <v>98.38</v>
      </c>
      <c r="D143" s="330">
        <v>30</v>
      </c>
      <c r="E143" s="83"/>
      <c r="F143" s="330">
        <v>0</v>
      </c>
      <c r="G143" s="102">
        <f t="shared" si="70"/>
        <v>0</v>
      </c>
      <c r="H143" s="271">
        <f t="shared" si="71"/>
        <v>0</v>
      </c>
      <c r="I143" s="356">
        <f t="shared" si="55"/>
        <v>98.625949999999989</v>
      </c>
      <c r="J143" s="102">
        <f t="shared" si="72"/>
        <v>0</v>
      </c>
      <c r="K143" s="334">
        <f t="shared" si="73"/>
        <v>2.4999999999999467E-3</v>
      </c>
      <c r="L143" s="83"/>
      <c r="M143" s="83"/>
      <c r="N143" s="382"/>
      <c r="O143" s="91"/>
      <c r="P143" s="91"/>
      <c r="Q143" s="91"/>
      <c r="R143" s="83"/>
      <c r="S143" s="83"/>
    </row>
    <row r="144" spans="1:19">
      <c r="A144" s="83"/>
      <c r="B144" s="310"/>
      <c r="C144" s="311">
        <v>0</v>
      </c>
      <c r="D144" s="83"/>
      <c r="E144" s="83"/>
      <c r="F144" s="83"/>
      <c r="G144" s="102"/>
      <c r="H144" s="278"/>
      <c r="I144" s="196">
        <f t="shared" si="55"/>
        <v>0</v>
      </c>
      <c r="J144" s="102"/>
      <c r="K144" s="312"/>
      <c r="L144" s="83"/>
      <c r="M144" s="83"/>
      <c r="N144" s="91"/>
      <c r="O144" s="91"/>
      <c r="P144" s="91"/>
      <c r="Q144" s="91"/>
      <c r="R144" s="83"/>
      <c r="S144" s="83"/>
    </row>
    <row r="145" spans="1:19">
      <c r="A145" s="83" t="s">
        <v>533</v>
      </c>
      <c r="B145" s="310">
        <v>1</v>
      </c>
      <c r="C145" s="329">
        <v>157.09</v>
      </c>
      <c r="D145" s="330">
        <v>30</v>
      </c>
      <c r="E145" s="331">
        <f>VALUE(LEFT(A145,3))*B145</f>
        <v>10</v>
      </c>
      <c r="F145" s="330">
        <v>0</v>
      </c>
      <c r="G145" s="102">
        <f t="shared" ref="G145:G151" si="74">+C145*F145</f>
        <v>0</v>
      </c>
      <c r="H145" s="271">
        <f t="shared" ref="H145:H151" si="75">+E145*F145</f>
        <v>0</v>
      </c>
      <c r="I145" s="356">
        <f t="shared" si="55"/>
        <v>157.48272499999999</v>
      </c>
      <c r="J145" s="102">
        <f t="shared" ref="J145:J151" si="76">+I145*F145</f>
        <v>0</v>
      </c>
      <c r="K145" s="334">
        <f t="shared" ref="K145:K151" si="77">IF(OR(C145=0,I145=0),"",I145/C145-1)</f>
        <v>2.4999999999999467E-3</v>
      </c>
      <c r="L145" s="83"/>
      <c r="M145" s="83"/>
      <c r="N145" s="382"/>
      <c r="O145" s="91"/>
      <c r="P145" s="91"/>
      <c r="Q145" s="91"/>
      <c r="R145" s="83"/>
      <c r="S145" s="83"/>
    </row>
    <row r="146" spans="1:19">
      <c r="A146" s="83" t="s">
        <v>534</v>
      </c>
      <c r="B146" s="310">
        <v>1</v>
      </c>
      <c r="C146" s="329">
        <v>166.39</v>
      </c>
      <c r="D146" s="330">
        <v>30</v>
      </c>
      <c r="E146" s="331">
        <f t="shared" ref="E146:E151" si="78">VALUE(LEFT(A146,3))*B146</f>
        <v>15</v>
      </c>
      <c r="F146" s="330">
        <v>0</v>
      </c>
      <c r="G146" s="102">
        <f t="shared" si="74"/>
        <v>0</v>
      </c>
      <c r="H146" s="271">
        <f t="shared" si="75"/>
        <v>0</v>
      </c>
      <c r="I146" s="356">
        <f t="shared" si="55"/>
        <v>166.80597499999999</v>
      </c>
      <c r="J146" s="102">
        <f t="shared" si="76"/>
        <v>0</v>
      </c>
      <c r="K146" s="334">
        <f t="shared" si="77"/>
        <v>2.4999999999999467E-3</v>
      </c>
      <c r="L146" s="83"/>
      <c r="M146" s="83"/>
      <c r="N146" s="382"/>
      <c r="O146" s="91"/>
      <c r="P146" s="91"/>
      <c r="Q146" s="91"/>
      <c r="R146" s="83"/>
      <c r="S146" s="83"/>
    </row>
    <row r="147" spans="1:19">
      <c r="A147" s="83" t="s">
        <v>535</v>
      </c>
      <c r="B147" s="310">
        <v>1</v>
      </c>
      <c r="C147" s="329">
        <v>175.68</v>
      </c>
      <c r="D147" s="330">
        <v>30</v>
      </c>
      <c r="E147" s="331">
        <f t="shared" si="78"/>
        <v>20</v>
      </c>
      <c r="F147" s="330">
        <v>0</v>
      </c>
      <c r="G147" s="102">
        <f t="shared" si="74"/>
        <v>0</v>
      </c>
      <c r="H147" s="271">
        <f t="shared" si="75"/>
        <v>0</v>
      </c>
      <c r="I147" s="356">
        <f t="shared" si="55"/>
        <v>176.11920000000001</v>
      </c>
      <c r="J147" s="102">
        <f t="shared" si="76"/>
        <v>0</v>
      </c>
      <c r="K147" s="334">
        <f t="shared" si="77"/>
        <v>2.4999999999999467E-3</v>
      </c>
      <c r="L147" s="83"/>
      <c r="M147" s="83"/>
      <c r="N147" s="382"/>
      <c r="O147" s="91"/>
      <c r="P147" s="91"/>
      <c r="Q147" s="91"/>
      <c r="R147" s="83"/>
      <c r="S147" s="83"/>
    </row>
    <row r="148" spans="1:19">
      <c r="A148" s="83" t="s">
        <v>536</v>
      </c>
      <c r="B148" s="310">
        <v>1</v>
      </c>
      <c r="C148" s="329">
        <v>184.97</v>
      </c>
      <c r="D148" s="330">
        <v>30</v>
      </c>
      <c r="E148" s="331">
        <f t="shared" si="78"/>
        <v>25</v>
      </c>
      <c r="F148" s="330">
        <v>0</v>
      </c>
      <c r="G148" s="102">
        <f t="shared" si="74"/>
        <v>0</v>
      </c>
      <c r="H148" s="271">
        <f t="shared" si="75"/>
        <v>0</v>
      </c>
      <c r="I148" s="356">
        <f t="shared" si="55"/>
        <v>185.43242499999999</v>
      </c>
      <c r="J148" s="102">
        <f t="shared" si="76"/>
        <v>0</v>
      </c>
      <c r="K148" s="334">
        <f t="shared" si="77"/>
        <v>2.4999999999999467E-3</v>
      </c>
      <c r="L148" s="83"/>
      <c r="M148" s="83"/>
      <c r="N148" s="382"/>
      <c r="O148" s="91"/>
      <c r="P148" s="91"/>
      <c r="Q148" s="91"/>
      <c r="R148" s="83"/>
      <c r="S148" s="83"/>
    </row>
    <row r="149" spans="1:19">
      <c r="A149" s="83" t="s">
        <v>537</v>
      </c>
      <c r="B149" s="310">
        <v>1</v>
      </c>
      <c r="C149" s="329">
        <v>194.27</v>
      </c>
      <c r="D149" s="330">
        <v>30</v>
      </c>
      <c r="E149" s="331">
        <f t="shared" si="78"/>
        <v>30</v>
      </c>
      <c r="F149" s="330">
        <v>0</v>
      </c>
      <c r="G149" s="102">
        <f t="shared" si="74"/>
        <v>0</v>
      </c>
      <c r="H149" s="271">
        <f t="shared" si="75"/>
        <v>0</v>
      </c>
      <c r="I149" s="356">
        <f t="shared" si="55"/>
        <v>194.755675</v>
      </c>
      <c r="J149" s="102">
        <f t="shared" si="76"/>
        <v>0</v>
      </c>
      <c r="K149" s="334">
        <f t="shared" si="77"/>
        <v>2.4999999999999467E-3</v>
      </c>
      <c r="L149" s="83"/>
      <c r="M149" s="83"/>
      <c r="N149" s="382"/>
      <c r="O149" s="91"/>
      <c r="P149" s="91"/>
      <c r="Q149" s="91"/>
      <c r="R149" s="83"/>
      <c r="S149" s="83"/>
    </row>
    <row r="150" spans="1:19">
      <c r="A150" s="83" t="s">
        <v>538</v>
      </c>
      <c r="B150" s="310">
        <v>1</v>
      </c>
      <c r="C150" s="329">
        <v>203.57</v>
      </c>
      <c r="D150" s="330">
        <v>30</v>
      </c>
      <c r="E150" s="331">
        <f t="shared" si="78"/>
        <v>35</v>
      </c>
      <c r="F150" s="330">
        <v>0</v>
      </c>
      <c r="G150" s="102">
        <f t="shared" si="74"/>
        <v>0</v>
      </c>
      <c r="H150" s="271">
        <f t="shared" si="75"/>
        <v>0</v>
      </c>
      <c r="I150" s="356">
        <f t="shared" si="55"/>
        <v>204.07892499999997</v>
      </c>
      <c r="J150" s="102">
        <f t="shared" si="76"/>
        <v>0</v>
      </c>
      <c r="K150" s="334">
        <f t="shared" si="77"/>
        <v>2.4999999999999467E-3</v>
      </c>
      <c r="L150" s="83"/>
      <c r="M150" s="83"/>
      <c r="N150" s="382"/>
      <c r="O150" s="91"/>
      <c r="P150" s="91"/>
      <c r="Q150" s="91"/>
      <c r="R150" s="83"/>
      <c r="S150" s="83"/>
    </row>
    <row r="151" spans="1:19">
      <c r="A151" s="83" t="s">
        <v>539</v>
      </c>
      <c r="B151" s="310">
        <v>1</v>
      </c>
      <c r="C151" s="329">
        <v>212.87</v>
      </c>
      <c r="D151" s="330">
        <v>30</v>
      </c>
      <c r="E151" s="331">
        <f t="shared" si="78"/>
        <v>40</v>
      </c>
      <c r="F151" s="330">
        <v>0</v>
      </c>
      <c r="G151" s="102">
        <f t="shared" si="74"/>
        <v>0</v>
      </c>
      <c r="H151" s="271">
        <f t="shared" si="75"/>
        <v>0</v>
      </c>
      <c r="I151" s="356">
        <f t="shared" si="55"/>
        <v>213.402175</v>
      </c>
      <c r="J151" s="102">
        <f t="shared" si="76"/>
        <v>0</v>
      </c>
      <c r="K151" s="334">
        <f t="shared" si="77"/>
        <v>2.4999999999999467E-3</v>
      </c>
      <c r="L151" s="83"/>
      <c r="M151" s="83"/>
      <c r="N151" s="382"/>
      <c r="O151" s="91"/>
      <c r="P151" s="91"/>
      <c r="Q151" s="91"/>
      <c r="R151" s="83"/>
      <c r="S151" s="83"/>
    </row>
    <row r="152" spans="1:19">
      <c r="A152" s="83"/>
      <c r="B152" s="310"/>
      <c r="C152" s="311">
        <v>0</v>
      </c>
      <c r="D152" s="83"/>
      <c r="E152" s="83"/>
      <c r="F152" s="83"/>
      <c r="G152" s="102"/>
      <c r="H152" s="278"/>
      <c r="I152" s="196">
        <f t="shared" si="55"/>
        <v>0</v>
      </c>
      <c r="J152" s="102"/>
      <c r="K152" s="312"/>
      <c r="L152" s="83"/>
      <c r="M152" s="83"/>
      <c r="N152" s="91"/>
      <c r="O152" s="91"/>
      <c r="P152" s="91"/>
      <c r="Q152" s="91"/>
      <c r="R152" s="83"/>
      <c r="S152" s="83"/>
    </row>
    <row r="153" spans="1:19">
      <c r="A153" s="83" t="s">
        <v>540</v>
      </c>
      <c r="B153" s="310"/>
      <c r="C153" s="329">
        <v>4.21</v>
      </c>
      <c r="D153" s="330">
        <v>30</v>
      </c>
      <c r="E153" s="83"/>
      <c r="F153" s="369"/>
      <c r="G153" s="102">
        <f t="shared" ref="G153:G159" si="79">+C153*F153</f>
        <v>0</v>
      </c>
      <c r="H153" s="271">
        <f t="shared" ref="H153:H159" si="80">+E153*F153</f>
        <v>0</v>
      </c>
      <c r="I153" s="356">
        <f t="shared" si="55"/>
        <v>4.2205249999999994</v>
      </c>
      <c r="J153" s="102">
        <f t="shared" ref="J153:J159" si="81">+I153*F153</f>
        <v>0</v>
      </c>
      <c r="K153" s="334">
        <f t="shared" ref="K153:K159" si="82">IF(OR(C153=0,I153=0),"",I153/C153-1)</f>
        <v>2.4999999999999467E-3</v>
      </c>
      <c r="L153" s="83"/>
      <c r="M153" s="83"/>
      <c r="N153" s="382"/>
      <c r="O153" s="91"/>
      <c r="P153" s="91"/>
      <c r="Q153" s="91"/>
      <c r="R153" s="83"/>
      <c r="S153" s="83"/>
    </row>
    <row r="154" spans="1:19">
      <c r="A154" s="83" t="s">
        <v>541</v>
      </c>
      <c r="B154" s="310"/>
      <c r="C154" s="329">
        <v>4.21</v>
      </c>
      <c r="D154" s="330">
        <v>30</v>
      </c>
      <c r="E154" s="83"/>
      <c r="F154" s="369"/>
      <c r="G154" s="102">
        <f t="shared" si="79"/>
        <v>0</v>
      </c>
      <c r="H154" s="271">
        <f t="shared" si="80"/>
        <v>0</v>
      </c>
      <c r="I154" s="356">
        <f t="shared" si="55"/>
        <v>4.2205249999999994</v>
      </c>
      <c r="J154" s="102">
        <f t="shared" si="81"/>
        <v>0</v>
      </c>
      <c r="K154" s="334">
        <f t="shared" si="82"/>
        <v>2.4999999999999467E-3</v>
      </c>
      <c r="L154" s="83"/>
      <c r="M154" s="83"/>
      <c r="N154" s="382"/>
      <c r="O154" s="91"/>
      <c r="P154" s="91"/>
      <c r="Q154" s="91"/>
      <c r="R154" s="83"/>
      <c r="S154" s="83"/>
    </row>
    <row r="155" spans="1:19">
      <c r="A155" s="83" t="s">
        <v>542</v>
      </c>
      <c r="B155" s="310"/>
      <c r="C155" s="329">
        <v>4.21</v>
      </c>
      <c r="D155" s="330">
        <v>30</v>
      </c>
      <c r="E155" s="83"/>
      <c r="F155" s="369"/>
      <c r="G155" s="102">
        <f t="shared" si="79"/>
        <v>0</v>
      </c>
      <c r="H155" s="271">
        <f t="shared" si="80"/>
        <v>0</v>
      </c>
      <c r="I155" s="356">
        <f t="shared" si="55"/>
        <v>4.2205249999999994</v>
      </c>
      <c r="J155" s="102">
        <f t="shared" si="81"/>
        <v>0</v>
      </c>
      <c r="K155" s="334">
        <f t="shared" si="82"/>
        <v>2.4999999999999467E-3</v>
      </c>
      <c r="L155" s="83"/>
      <c r="M155" s="83"/>
      <c r="N155" s="382"/>
      <c r="O155" s="91"/>
      <c r="P155" s="91"/>
      <c r="Q155" s="91"/>
      <c r="R155" s="83"/>
      <c r="S155" s="83"/>
    </row>
    <row r="156" spans="1:19">
      <c r="A156" s="83" t="s">
        <v>543</v>
      </c>
      <c r="B156" s="310"/>
      <c r="C156" s="329">
        <v>4.21</v>
      </c>
      <c r="D156" s="330">
        <v>30</v>
      </c>
      <c r="E156" s="83"/>
      <c r="F156" s="369"/>
      <c r="G156" s="102">
        <f t="shared" si="79"/>
        <v>0</v>
      </c>
      <c r="H156" s="271">
        <f t="shared" si="80"/>
        <v>0</v>
      </c>
      <c r="I156" s="356">
        <f t="shared" si="55"/>
        <v>4.2205249999999994</v>
      </c>
      <c r="J156" s="102">
        <f t="shared" si="81"/>
        <v>0</v>
      </c>
      <c r="K156" s="334">
        <f t="shared" si="82"/>
        <v>2.4999999999999467E-3</v>
      </c>
      <c r="L156" s="83"/>
      <c r="M156" s="83"/>
      <c r="N156" s="382"/>
      <c r="O156" s="91"/>
      <c r="P156" s="91"/>
      <c r="Q156" s="91"/>
      <c r="R156" s="83"/>
      <c r="S156" s="83"/>
    </row>
    <row r="157" spans="1:19">
      <c r="A157" s="83" t="s">
        <v>544</v>
      </c>
      <c r="B157" s="310"/>
      <c r="C157" s="329">
        <v>4.21</v>
      </c>
      <c r="D157" s="330">
        <v>30</v>
      </c>
      <c r="E157" s="83"/>
      <c r="F157" s="369"/>
      <c r="G157" s="102">
        <f t="shared" si="79"/>
        <v>0</v>
      </c>
      <c r="H157" s="271">
        <f t="shared" si="80"/>
        <v>0</v>
      </c>
      <c r="I157" s="356">
        <f t="shared" si="55"/>
        <v>4.2205249999999994</v>
      </c>
      <c r="J157" s="102">
        <f t="shared" si="81"/>
        <v>0</v>
      </c>
      <c r="K157" s="334">
        <f t="shared" si="82"/>
        <v>2.4999999999999467E-3</v>
      </c>
      <c r="L157" s="83"/>
      <c r="M157" s="83"/>
      <c r="N157" s="382"/>
      <c r="O157" s="91"/>
      <c r="P157" s="91"/>
      <c r="Q157" s="91"/>
      <c r="R157" s="83"/>
      <c r="S157" s="83"/>
    </row>
    <row r="158" spans="1:19">
      <c r="A158" s="83" t="s">
        <v>545</v>
      </c>
      <c r="B158" s="310"/>
      <c r="C158" s="329">
        <v>4.21</v>
      </c>
      <c r="D158" s="330">
        <v>30</v>
      </c>
      <c r="E158" s="83"/>
      <c r="F158" s="369"/>
      <c r="G158" s="102">
        <f t="shared" si="79"/>
        <v>0</v>
      </c>
      <c r="H158" s="271">
        <f t="shared" si="80"/>
        <v>0</v>
      </c>
      <c r="I158" s="356">
        <f t="shared" si="55"/>
        <v>4.2205249999999994</v>
      </c>
      <c r="J158" s="102">
        <f t="shared" si="81"/>
        <v>0</v>
      </c>
      <c r="K158" s="334">
        <f t="shared" si="82"/>
        <v>2.4999999999999467E-3</v>
      </c>
      <c r="L158" s="83"/>
      <c r="M158" s="83"/>
      <c r="N158" s="382"/>
      <c r="O158" s="91"/>
      <c r="P158" s="91"/>
      <c r="Q158" s="91"/>
      <c r="R158" s="83"/>
      <c r="S158" s="83"/>
    </row>
    <row r="159" spans="1:19">
      <c r="A159" s="83" t="s">
        <v>546</v>
      </c>
      <c r="B159" s="310"/>
      <c r="C159" s="329">
        <v>4.21</v>
      </c>
      <c r="D159" s="330">
        <v>30</v>
      </c>
      <c r="E159" s="83"/>
      <c r="F159" s="369"/>
      <c r="G159" s="102">
        <f t="shared" si="79"/>
        <v>0</v>
      </c>
      <c r="H159" s="271">
        <f t="shared" si="80"/>
        <v>0</v>
      </c>
      <c r="I159" s="356">
        <f t="shared" si="55"/>
        <v>4.2205249999999994</v>
      </c>
      <c r="J159" s="102">
        <f t="shared" si="81"/>
        <v>0</v>
      </c>
      <c r="K159" s="334">
        <f t="shared" si="82"/>
        <v>2.4999999999999467E-3</v>
      </c>
      <c r="L159" s="83"/>
      <c r="M159" s="83"/>
      <c r="N159" s="382"/>
      <c r="O159" s="91"/>
      <c r="P159" s="91"/>
      <c r="Q159" s="91"/>
      <c r="R159" s="83"/>
      <c r="S159" s="83"/>
    </row>
    <row r="160" spans="1:19">
      <c r="A160" s="83"/>
      <c r="B160" s="310"/>
      <c r="C160" s="311"/>
      <c r="D160" s="83"/>
      <c r="E160" s="83"/>
      <c r="F160" s="83"/>
      <c r="G160" s="102"/>
      <c r="H160" s="278"/>
      <c r="I160" s="278"/>
      <c r="J160" s="102"/>
      <c r="K160" s="312"/>
      <c r="L160" s="83"/>
      <c r="M160" s="83"/>
      <c r="N160" s="91"/>
      <c r="O160" s="91"/>
      <c r="P160" s="91"/>
      <c r="Q160" s="91"/>
      <c r="R160" s="83"/>
      <c r="S160" s="83"/>
    </row>
    <row r="161" spans="1:19">
      <c r="A161" s="195" t="s">
        <v>566</v>
      </c>
      <c r="B161" s="310"/>
      <c r="C161" s="376"/>
      <c r="D161" s="195"/>
      <c r="E161" s="195"/>
      <c r="F161" s="195"/>
      <c r="G161" s="196"/>
      <c r="H161" s="377"/>
      <c r="I161" s="377"/>
      <c r="J161" s="196"/>
      <c r="K161" s="378"/>
      <c r="L161" s="83"/>
      <c r="M161" s="83"/>
      <c r="N161" s="91"/>
      <c r="O161" s="91"/>
      <c r="P161" s="91"/>
      <c r="Q161" s="91"/>
      <c r="R161" s="83"/>
      <c r="S161" s="83"/>
    </row>
    <row r="162" spans="1:19">
      <c r="A162" s="195" t="s">
        <v>567</v>
      </c>
      <c r="B162" s="310"/>
      <c r="C162" s="376"/>
      <c r="D162" s="195"/>
      <c r="E162" s="195"/>
      <c r="F162" s="195"/>
      <c r="G162" s="196"/>
      <c r="H162" s="377"/>
      <c r="I162" s="377"/>
      <c r="J162" s="196"/>
      <c r="K162" s="378"/>
      <c r="L162" s="83"/>
      <c r="M162" s="83"/>
      <c r="N162" s="91"/>
      <c r="O162" s="91"/>
      <c r="P162" s="91"/>
      <c r="Q162" s="91"/>
      <c r="R162" s="83"/>
      <c r="S162" s="83"/>
    </row>
    <row r="163" spans="1:19">
      <c r="A163" s="195" t="s">
        <v>415</v>
      </c>
      <c r="B163" s="310"/>
      <c r="C163" s="376"/>
      <c r="D163" s="195"/>
      <c r="E163" s="195"/>
      <c r="F163" s="195"/>
      <c r="G163" s="196"/>
      <c r="H163" s="377"/>
      <c r="I163" s="377"/>
      <c r="J163" s="196"/>
      <c r="K163" s="378"/>
      <c r="L163" s="83"/>
      <c r="M163" s="83"/>
      <c r="N163" s="91"/>
      <c r="O163" s="91"/>
      <c r="P163" s="91"/>
      <c r="Q163" s="91"/>
      <c r="R163" s="83"/>
      <c r="S163" s="83"/>
    </row>
    <row r="164" spans="1:19">
      <c r="A164" s="192" t="s">
        <v>338</v>
      </c>
      <c r="B164" s="336"/>
      <c r="C164" s="372"/>
      <c r="D164" s="192"/>
      <c r="E164" s="192"/>
      <c r="F164" s="192"/>
      <c r="G164" s="373"/>
      <c r="H164" s="374"/>
      <c r="I164" s="374"/>
      <c r="J164" s="373"/>
      <c r="K164" s="375"/>
      <c r="L164" s="83"/>
      <c r="M164" s="83"/>
      <c r="N164" s="91"/>
      <c r="O164" s="91"/>
      <c r="P164" s="91"/>
      <c r="Q164" s="91"/>
      <c r="R164" s="83"/>
      <c r="S164" s="83"/>
    </row>
    <row r="165" spans="1:19">
      <c r="A165" s="83" t="s">
        <v>549</v>
      </c>
      <c r="B165" s="310">
        <v>3.5</v>
      </c>
      <c r="C165" s="329">
        <v>228.05</v>
      </c>
      <c r="D165" s="330">
        <v>31</v>
      </c>
      <c r="E165" s="331">
        <f>VALUE(LEFT(A165,3))*B165</f>
        <v>35</v>
      </c>
      <c r="F165" s="330">
        <v>0</v>
      </c>
      <c r="G165" s="102">
        <f t="shared" ref="G165:G171" si="83">+C165*F165</f>
        <v>0</v>
      </c>
      <c r="H165" s="271">
        <f t="shared" ref="H165:H171" si="84">+E165*F165</f>
        <v>0</v>
      </c>
      <c r="I165" s="356">
        <f t="shared" si="55"/>
        <v>228.620125</v>
      </c>
      <c r="J165" s="102">
        <f t="shared" ref="J165:J171" si="85">+I165*F165</f>
        <v>0</v>
      </c>
      <c r="K165" s="334">
        <f t="shared" ref="K165:K171" si="86">IF(OR(C165=0,I165=0),"",I165/C165-1)</f>
        <v>2.4999999999999467E-3</v>
      </c>
      <c r="L165" s="83"/>
      <c r="M165" s="83"/>
      <c r="N165" s="382"/>
      <c r="O165" s="91"/>
      <c r="P165" s="91"/>
      <c r="Q165" s="91"/>
      <c r="R165" s="83"/>
      <c r="S165" s="83"/>
    </row>
    <row r="166" spans="1:19">
      <c r="A166" s="83" t="s">
        <v>550</v>
      </c>
      <c r="B166" s="310">
        <v>3.5</v>
      </c>
      <c r="C166" s="329">
        <v>260.58999999999997</v>
      </c>
      <c r="D166" s="330">
        <v>31</v>
      </c>
      <c r="E166" s="331">
        <f t="shared" ref="E166:E171" si="87">VALUE(LEFT(A166,3))*B166</f>
        <v>52.5</v>
      </c>
      <c r="F166" s="330">
        <v>0</v>
      </c>
      <c r="G166" s="102">
        <f t="shared" si="83"/>
        <v>0</v>
      </c>
      <c r="H166" s="271">
        <f t="shared" si="84"/>
        <v>0</v>
      </c>
      <c r="I166" s="356">
        <f t="shared" si="55"/>
        <v>261.24147499999998</v>
      </c>
      <c r="J166" s="102">
        <f t="shared" si="85"/>
        <v>0</v>
      </c>
      <c r="K166" s="334">
        <f t="shared" si="86"/>
        <v>2.4999999999999467E-3</v>
      </c>
      <c r="L166" s="83"/>
      <c r="M166" s="83"/>
      <c r="N166" s="382"/>
      <c r="O166" s="91"/>
      <c r="P166" s="91"/>
      <c r="Q166" s="91"/>
      <c r="R166" s="83"/>
      <c r="S166" s="83"/>
    </row>
    <row r="167" spans="1:19">
      <c r="A167" s="83" t="s">
        <v>551</v>
      </c>
      <c r="B167" s="310">
        <v>3.5</v>
      </c>
      <c r="C167" s="329">
        <v>293.13</v>
      </c>
      <c r="D167" s="330">
        <v>31</v>
      </c>
      <c r="E167" s="331">
        <f t="shared" si="87"/>
        <v>70</v>
      </c>
      <c r="F167" s="330">
        <v>0</v>
      </c>
      <c r="G167" s="102">
        <f t="shared" si="83"/>
        <v>0</v>
      </c>
      <c r="H167" s="271">
        <f t="shared" si="84"/>
        <v>0</v>
      </c>
      <c r="I167" s="356">
        <f t="shared" si="55"/>
        <v>293.86282499999999</v>
      </c>
      <c r="J167" s="102">
        <f t="shared" si="85"/>
        <v>0</v>
      </c>
      <c r="K167" s="334">
        <f t="shared" si="86"/>
        <v>2.4999999999999467E-3</v>
      </c>
      <c r="L167" s="83"/>
      <c r="M167" s="83"/>
      <c r="N167" s="382"/>
      <c r="O167" s="91"/>
      <c r="P167" s="91"/>
      <c r="Q167" s="91"/>
      <c r="R167" s="83"/>
      <c r="S167" s="83"/>
    </row>
    <row r="168" spans="1:19">
      <c r="A168" s="83" t="s">
        <v>552</v>
      </c>
      <c r="B168" s="310">
        <v>3.5</v>
      </c>
      <c r="C168" s="329">
        <v>325.66000000000003</v>
      </c>
      <c r="D168" s="330">
        <v>31</v>
      </c>
      <c r="E168" s="331">
        <f t="shared" si="87"/>
        <v>87.5</v>
      </c>
      <c r="F168" s="330">
        <v>0</v>
      </c>
      <c r="G168" s="102">
        <f t="shared" si="83"/>
        <v>0</v>
      </c>
      <c r="H168" s="271">
        <f t="shared" si="84"/>
        <v>0</v>
      </c>
      <c r="I168" s="356">
        <f t="shared" ref="I168:I179" si="88">C168*(1+$B$5)</f>
        <v>326.47415000000001</v>
      </c>
      <c r="J168" s="102">
        <f t="shared" si="85"/>
        <v>0</v>
      </c>
      <c r="K168" s="334">
        <f t="shared" si="86"/>
        <v>2.4999999999999467E-3</v>
      </c>
      <c r="L168" s="83"/>
      <c r="M168" s="83"/>
      <c r="N168" s="382"/>
      <c r="O168" s="91"/>
      <c r="P168" s="91"/>
      <c r="Q168" s="91"/>
      <c r="R168" s="83"/>
      <c r="S168" s="83"/>
    </row>
    <row r="169" spans="1:19">
      <c r="A169" s="83" t="s">
        <v>553</v>
      </c>
      <c r="B169" s="310">
        <v>3.5</v>
      </c>
      <c r="C169" s="329">
        <v>358.2</v>
      </c>
      <c r="D169" s="330">
        <v>31</v>
      </c>
      <c r="E169" s="331">
        <f t="shared" si="87"/>
        <v>105</v>
      </c>
      <c r="F169" s="330">
        <v>0</v>
      </c>
      <c r="G169" s="102">
        <f t="shared" si="83"/>
        <v>0</v>
      </c>
      <c r="H169" s="271">
        <f t="shared" si="84"/>
        <v>0</v>
      </c>
      <c r="I169" s="356">
        <f t="shared" si="88"/>
        <v>359.09549999999996</v>
      </c>
      <c r="J169" s="102">
        <f t="shared" si="85"/>
        <v>0</v>
      </c>
      <c r="K169" s="334">
        <f t="shared" si="86"/>
        <v>2.4999999999999467E-3</v>
      </c>
      <c r="L169" s="83"/>
      <c r="M169" s="83"/>
      <c r="N169" s="382"/>
      <c r="O169" s="91"/>
      <c r="P169" s="91"/>
      <c r="Q169" s="91"/>
      <c r="R169" s="83"/>
      <c r="S169" s="83"/>
    </row>
    <row r="170" spans="1:19">
      <c r="A170" s="83" t="s">
        <v>554</v>
      </c>
      <c r="B170" s="310">
        <v>3.5</v>
      </c>
      <c r="C170" s="329">
        <v>390.73</v>
      </c>
      <c r="D170" s="330">
        <v>31</v>
      </c>
      <c r="E170" s="331">
        <f t="shared" si="87"/>
        <v>122.5</v>
      </c>
      <c r="F170" s="330">
        <v>0</v>
      </c>
      <c r="G170" s="102">
        <f t="shared" si="83"/>
        <v>0</v>
      </c>
      <c r="H170" s="271">
        <f t="shared" si="84"/>
        <v>0</v>
      </c>
      <c r="I170" s="356">
        <f t="shared" si="88"/>
        <v>391.70682499999998</v>
      </c>
      <c r="J170" s="102">
        <f t="shared" si="85"/>
        <v>0</v>
      </c>
      <c r="K170" s="334">
        <f t="shared" si="86"/>
        <v>2.4999999999999467E-3</v>
      </c>
      <c r="L170" s="83"/>
      <c r="M170" s="83"/>
      <c r="N170" s="382"/>
      <c r="O170" s="91"/>
      <c r="P170" s="91"/>
      <c r="Q170" s="91"/>
      <c r="R170" s="83"/>
      <c r="S170" s="83"/>
    </row>
    <row r="171" spans="1:19">
      <c r="A171" s="83" t="s">
        <v>555</v>
      </c>
      <c r="B171" s="310">
        <v>3.5</v>
      </c>
      <c r="C171" s="329">
        <v>423.27</v>
      </c>
      <c r="D171" s="330">
        <v>31</v>
      </c>
      <c r="E171" s="331">
        <f t="shared" si="87"/>
        <v>140</v>
      </c>
      <c r="F171" s="330">
        <v>0</v>
      </c>
      <c r="G171" s="102">
        <f t="shared" si="83"/>
        <v>0</v>
      </c>
      <c r="H171" s="271">
        <f t="shared" si="84"/>
        <v>0</v>
      </c>
      <c r="I171" s="356">
        <f t="shared" si="88"/>
        <v>424.32817499999999</v>
      </c>
      <c r="J171" s="102">
        <f t="shared" si="85"/>
        <v>0</v>
      </c>
      <c r="K171" s="334">
        <f t="shared" si="86"/>
        <v>2.4999999999999467E-3</v>
      </c>
      <c r="L171" s="83"/>
      <c r="M171" s="83"/>
      <c r="N171" s="382"/>
      <c r="O171" s="91"/>
      <c r="P171" s="91"/>
      <c r="Q171" s="91"/>
      <c r="R171" s="83"/>
      <c r="S171" s="83"/>
    </row>
    <row r="172" spans="1:19">
      <c r="A172" s="83"/>
      <c r="B172" s="310"/>
      <c r="C172" s="311">
        <v>0</v>
      </c>
      <c r="D172" s="83"/>
      <c r="E172" s="83"/>
      <c r="F172" s="83"/>
      <c r="G172" s="83"/>
      <c r="H172" s="278"/>
      <c r="I172" s="196">
        <f>C172*(1+$B$5)</f>
        <v>0</v>
      </c>
      <c r="J172" s="83"/>
      <c r="K172" s="83"/>
      <c r="L172" s="83"/>
      <c r="M172" s="83"/>
      <c r="N172" s="91"/>
      <c r="O172" s="91"/>
      <c r="P172" s="91"/>
      <c r="Q172" s="91"/>
      <c r="R172" s="83"/>
      <c r="S172" s="83"/>
    </row>
    <row r="173" spans="1:19">
      <c r="A173" s="83" t="s">
        <v>556</v>
      </c>
      <c r="B173" s="310">
        <v>3.5</v>
      </c>
      <c r="C173" s="329">
        <v>228.05</v>
      </c>
      <c r="D173" s="330">
        <v>31</v>
      </c>
      <c r="E173" s="331">
        <f>VALUE(LEFT(A173,3))*B173</f>
        <v>35</v>
      </c>
      <c r="F173" s="332"/>
      <c r="G173" s="102">
        <f t="shared" ref="G173:G179" si="89">+C173*F173</f>
        <v>0</v>
      </c>
      <c r="H173" s="271">
        <f t="shared" ref="H173:H179" si="90">+E173*F173</f>
        <v>0</v>
      </c>
      <c r="I173" s="356">
        <f t="shared" si="88"/>
        <v>228.620125</v>
      </c>
      <c r="J173" s="102">
        <f t="shared" ref="J173:J179" si="91">+I173*F173</f>
        <v>0</v>
      </c>
      <c r="K173" s="334">
        <f t="shared" ref="K173:K179" si="92">IF(OR(C173=0,I173=0),"",I173/C173-1)</f>
        <v>2.4999999999999467E-3</v>
      </c>
      <c r="L173" s="83"/>
      <c r="M173" s="83"/>
      <c r="N173" s="382"/>
      <c r="O173" s="91"/>
      <c r="P173" s="91"/>
      <c r="Q173" s="91"/>
      <c r="R173" s="83"/>
      <c r="S173" s="83"/>
    </row>
    <row r="174" spans="1:19">
      <c r="A174" s="83" t="s">
        <v>557</v>
      </c>
      <c r="B174" s="310">
        <v>3.5</v>
      </c>
      <c r="C174" s="329">
        <v>260.58999999999997</v>
      </c>
      <c r="D174" s="330">
        <v>31</v>
      </c>
      <c r="E174" s="331">
        <f t="shared" ref="E174:E179" si="93">VALUE(LEFT(A174,3))*B174</f>
        <v>52.5</v>
      </c>
      <c r="F174" s="332"/>
      <c r="G174" s="102">
        <f t="shared" si="89"/>
        <v>0</v>
      </c>
      <c r="H174" s="271">
        <f t="shared" si="90"/>
        <v>0</v>
      </c>
      <c r="I174" s="356">
        <f t="shared" si="88"/>
        <v>261.24147499999998</v>
      </c>
      <c r="J174" s="102">
        <f t="shared" si="91"/>
        <v>0</v>
      </c>
      <c r="K174" s="334">
        <f t="shared" si="92"/>
        <v>2.4999999999999467E-3</v>
      </c>
      <c r="L174" s="83"/>
      <c r="M174" s="83"/>
      <c r="N174" s="382"/>
      <c r="O174" s="91"/>
      <c r="P174" s="91"/>
      <c r="Q174" s="91"/>
      <c r="R174" s="83"/>
      <c r="S174" s="83"/>
    </row>
    <row r="175" spans="1:19">
      <c r="A175" s="83" t="s">
        <v>558</v>
      </c>
      <c r="B175" s="310">
        <v>3.5</v>
      </c>
      <c r="C175" s="329">
        <v>293.13</v>
      </c>
      <c r="D175" s="330">
        <v>31</v>
      </c>
      <c r="E175" s="331">
        <f t="shared" si="93"/>
        <v>70</v>
      </c>
      <c r="F175" s="332"/>
      <c r="G175" s="102">
        <f t="shared" si="89"/>
        <v>0</v>
      </c>
      <c r="H175" s="271">
        <f t="shared" si="90"/>
        <v>0</v>
      </c>
      <c r="I175" s="356">
        <f t="shared" si="88"/>
        <v>293.86282499999999</v>
      </c>
      <c r="J175" s="102">
        <f t="shared" si="91"/>
        <v>0</v>
      </c>
      <c r="K175" s="334">
        <f t="shared" si="92"/>
        <v>2.4999999999999467E-3</v>
      </c>
      <c r="L175" s="83"/>
      <c r="M175" s="83"/>
      <c r="N175" s="382"/>
      <c r="O175" s="91"/>
      <c r="P175" s="91"/>
      <c r="Q175" s="91"/>
      <c r="R175" s="83"/>
      <c r="S175" s="83"/>
    </row>
    <row r="176" spans="1:19">
      <c r="A176" s="83" t="s">
        <v>559</v>
      </c>
      <c r="B176" s="310">
        <v>3.5</v>
      </c>
      <c r="C176" s="329">
        <v>325.66000000000003</v>
      </c>
      <c r="D176" s="330">
        <v>31</v>
      </c>
      <c r="E176" s="331">
        <f t="shared" si="93"/>
        <v>87.5</v>
      </c>
      <c r="F176" s="332"/>
      <c r="G176" s="102">
        <f t="shared" si="89"/>
        <v>0</v>
      </c>
      <c r="H176" s="271">
        <f t="shared" si="90"/>
        <v>0</v>
      </c>
      <c r="I176" s="356">
        <f t="shared" si="88"/>
        <v>326.47415000000001</v>
      </c>
      <c r="J176" s="102">
        <f t="shared" si="91"/>
        <v>0</v>
      </c>
      <c r="K176" s="334">
        <f t="shared" si="92"/>
        <v>2.4999999999999467E-3</v>
      </c>
      <c r="L176" s="83"/>
      <c r="M176" s="83"/>
      <c r="N176" s="382"/>
      <c r="O176" s="91"/>
      <c r="P176" s="91"/>
      <c r="Q176" s="91"/>
      <c r="R176" s="83"/>
      <c r="S176" s="83"/>
    </row>
    <row r="177" spans="1:19">
      <c r="A177" s="83" t="s">
        <v>560</v>
      </c>
      <c r="B177" s="310">
        <v>3.5</v>
      </c>
      <c r="C177" s="329">
        <v>358.2</v>
      </c>
      <c r="D177" s="330">
        <v>31</v>
      </c>
      <c r="E177" s="331">
        <f t="shared" si="93"/>
        <v>105</v>
      </c>
      <c r="F177" s="332"/>
      <c r="G177" s="102">
        <f t="shared" si="89"/>
        <v>0</v>
      </c>
      <c r="H177" s="271">
        <f t="shared" si="90"/>
        <v>0</v>
      </c>
      <c r="I177" s="356">
        <f t="shared" si="88"/>
        <v>359.09549999999996</v>
      </c>
      <c r="J177" s="102">
        <f t="shared" si="91"/>
        <v>0</v>
      </c>
      <c r="K177" s="334">
        <f t="shared" si="92"/>
        <v>2.4999999999999467E-3</v>
      </c>
      <c r="L177" s="83"/>
      <c r="M177" s="83"/>
      <c r="N177" s="382"/>
      <c r="O177" s="91"/>
      <c r="P177" s="91"/>
      <c r="Q177" s="91"/>
      <c r="R177" s="83"/>
      <c r="S177" s="83"/>
    </row>
    <row r="178" spans="1:19">
      <c r="A178" s="83" t="s">
        <v>561</v>
      </c>
      <c r="B178" s="310">
        <v>3.5</v>
      </c>
      <c r="C178" s="329">
        <v>390.73</v>
      </c>
      <c r="D178" s="330">
        <v>31</v>
      </c>
      <c r="E178" s="331">
        <f t="shared" si="93"/>
        <v>122.5</v>
      </c>
      <c r="F178" s="332"/>
      <c r="G178" s="102">
        <f t="shared" si="89"/>
        <v>0</v>
      </c>
      <c r="H178" s="271">
        <f t="shared" si="90"/>
        <v>0</v>
      </c>
      <c r="I178" s="356">
        <f t="shared" si="88"/>
        <v>391.70682499999998</v>
      </c>
      <c r="J178" s="102">
        <f t="shared" si="91"/>
        <v>0</v>
      </c>
      <c r="K178" s="334">
        <f t="shared" si="92"/>
        <v>2.4999999999999467E-3</v>
      </c>
      <c r="L178" s="83"/>
      <c r="M178" s="83"/>
      <c r="N178" s="382"/>
      <c r="O178" s="91"/>
      <c r="P178" s="91"/>
      <c r="Q178" s="91"/>
      <c r="R178" s="83"/>
      <c r="S178" s="83"/>
    </row>
    <row r="179" spans="1:19">
      <c r="A179" s="83" t="s">
        <v>562</v>
      </c>
      <c r="B179" s="310">
        <v>3.5</v>
      </c>
      <c r="C179" s="329">
        <v>423.27</v>
      </c>
      <c r="D179" s="330">
        <v>31</v>
      </c>
      <c r="E179" s="331">
        <f t="shared" si="93"/>
        <v>140</v>
      </c>
      <c r="F179" s="332"/>
      <c r="G179" s="102">
        <f t="shared" si="89"/>
        <v>0</v>
      </c>
      <c r="H179" s="271">
        <f t="shared" si="90"/>
        <v>0</v>
      </c>
      <c r="I179" s="356">
        <f t="shared" si="88"/>
        <v>424.32817499999999</v>
      </c>
      <c r="J179" s="102">
        <f t="shared" si="91"/>
        <v>0</v>
      </c>
      <c r="K179" s="334">
        <f t="shared" si="92"/>
        <v>2.4999999999999467E-3</v>
      </c>
      <c r="L179" s="83"/>
      <c r="M179" s="83"/>
      <c r="N179" s="382"/>
      <c r="O179" s="91"/>
      <c r="P179" s="91"/>
      <c r="Q179" s="91"/>
      <c r="R179" s="83"/>
      <c r="S179" s="83"/>
    </row>
    <row r="180" spans="1:19">
      <c r="A180" s="83"/>
      <c r="B180" s="310"/>
      <c r="C180" s="83"/>
      <c r="D180" s="83"/>
      <c r="E180" s="83"/>
      <c r="F180" s="83"/>
      <c r="G180" s="83"/>
      <c r="H180" s="278"/>
      <c r="I180" s="83"/>
      <c r="J180" s="83"/>
      <c r="K180" s="83"/>
      <c r="L180" s="83"/>
      <c r="M180" s="83"/>
      <c r="N180" s="91"/>
      <c r="O180" s="91"/>
      <c r="P180" s="91"/>
      <c r="Q180" s="91"/>
      <c r="R180" s="83"/>
      <c r="S180" s="83"/>
    </row>
    <row r="181" spans="1:19">
      <c r="A181" s="83"/>
      <c r="B181" s="310"/>
      <c r="C181" s="83"/>
      <c r="D181" s="83"/>
      <c r="E181" s="83"/>
      <c r="F181" s="83"/>
      <c r="G181" s="83"/>
      <c r="H181" s="278"/>
      <c r="I181" s="83"/>
      <c r="J181" s="83"/>
      <c r="K181" s="83"/>
      <c r="L181" s="83"/>
      <c r="M181" s="83"/>
      <c r="N181" s="91"/>
      <c r="O181" s="91"/>
      <c r="P181" s="91"/>
      <c r="Q181" s="91"/>
      <c r="R181" s="83"/>
      <c r="S181" s="83"/>
    </row>
    <row r="182" spans="1:19">
      <c r="A182" s="83"/>
      <c r="B182" s="310"/>
      <c r="C182" s="83"/>
      <c r="D182" s="83"/>
      <c r="E182" s="83"/>
      <c r="F182" s="83"/>
      <c r="G182" s="83"/>
      <c r="H182" s="278"/>
      <c r="I182" s="83"/>
      <c r="J182" s="83"/>
      <c r="K182" s="83"/>
      <c r="L182" s="83"/>
      <c r="M182" s="83"/>
      <c r="N182" s="91"/>
      <c r="O182" s="91"/>
      <c r="P182" s="91"/>
      <c r="Q182" s="91"/>
      <c r="R182" s="83"/>
      <c r="S182" s="83"/>
    </row>
    <row r="183" spans="1:19">
      <c r="A183" s="83"/>
      <c r="B183" s="310"/>
      <c r="C183" s="83"/>
      <c r="D183" s="83"/>
      <c r="E183" s="83"/>
      <c r="F183" s="83"/>
      <c r="G183" s="83"/>
      <c r="H183" s="278"/>
      <c r="I183" s="83"/>
      <c r="J183" s="83"/>
      <c r="K183" s="83"/>
      <c r="L183" s="83"/>
      <c r="M183" s="83"/>
      <c r="N183" s="91"/>
      <c r="O183" s="91"/>
      <c r="P183" s="91"/>
      <c r="Q183" s="91"/>
      <c r="R183" s="83"/>
      <c r="S183" s="83"/>
    </row>
    <row r="184" spans="1:19">
      <c r="A184" s="83"/>
      <c r="B184" s="310"/>
      <c r="C184" s="83"/>
      <c r="D184" s="83"/>
      <c r="E184" s="83"/>
      <c r="F184" s="83"/>
      <c r="G184" s="83"/>
      <c r="H184" s="278"/>
      <c r="I184" s="83"/>
      <c r="J184" s="83"/>
      <c r="K184" s="83"/>
      <c r="L184" s="83"/>
      <c r="M184" s="83"/>
      <c r="N184" s="91"/>
      <c r="O184" s="91"/>
      <c r="P184" s="91"/>
      <c r="Q184" s="91"/>
      <c r="R184" s="83"/>
      <c r="S184" s="83"/>
    </row>
    <row r="185" spans="1:19">
      <c r="A185" s="83"/>
      <c r="B185" s="310"/>
      <c r="C185" s="83"/>
      <c r="D185" s="83"/>
      <c r="E185" s="83"/>
      <c r="F185" s="83"/>
      <c r="G185" s="83"/>
      <c r="H185" s="278"/>
      <c r="I185" s="83"/>
      <c r="J185" s="83"/>
      <c r="K185" s="83"/>
      <c r="L185" s="83"/>
      <c r="M185" s="83"/>
      <c r="N185" s="91"/>
      <c r="O185" s="91"/>
      <c r="P185" s="91"/>
      <c r="Q185" s="91"/>
      <c r="R185" s="83"/>
      <c r="S185" s="83"/>
    </row>
    <row r="186" spans="1:19">
      <c r="A186" s="83"/>
      <c r="B186" s="310"/>
      <c r="C186" s="83"/>
      <c r="D186" s="83"/>
      <c r="E186" s="83"/>
      <c r="F186" s="83"/>
      <c r="G186" s="83"/>
      <c r="H186" s="278"/>
      <c r="I186" s="83"/>
      <c r="J186" s="83"/>
      <c r="K186" s="83"/>
      <c r="L186" s="83"/>
      <c r="M186" s="83"/>
      <c r="N186" s="91"/>
      <c r="O186" s="91"/>
      <c r="P186" s="91"/>
      <c r="Q186" s="91"/>
      <c r="R186" s="83"/>
      <c r="S186" s="83"/>
    </row>
    <row r="187" spans="1:19">
      <c r="A187" s="83"/>
      <c r="B187" s="310"/>
      <c r="C187" s="83"/>
      <c r="D187" s="83"/>
      <c r="E187" s="83"/>
      <c r="F187" s="83"/>
      <c r="G187" s="83"/>
      <c r="H187" s="278"/>
      <c r="I187" s="83"/>
      <c r="J187" s="83"/>
      <c r="K187" s="83"/>
      <c r="L187" s="83"/>
      <c r="M187" s="83"/>
      <c r="N187" s="91"/>
      <c r="O187" s="91"/>
      <c r="P187" s="91"/>
      <c r="Q187" s="91"/>
      <c r="R187" s="83"/>
      <c r="S187" s="83"/>
    </row>
    <row r="188" spans="1:19">
      <c r="A188" s="83"/>
      <c r="B188" s="310"/>
      <c r="C188" s="83"/>
      <c r="D188" s="83"/>
      <c r="E188" s="83"/>
      <c r="F188" s="83"/>
      <c r="G188" s="83"/>
      <c r="H188" s="278"/>
      <c r="I188" s="83"/>
      <c r="J188" s="83"/>
      <c r="K188" s="83"/>
      <c r="L188" s="83"/>
      <c r="M188" s="83"/>
      <c r="N188" s="91"/>
      <c r="O188" s="91"/>
      <c r="P188" s="91"/>
      <c r="Q188" s="91"/>
      <c r="R188" s="83"/>
      <c r="S188" s="83"/>
    </row>
    <row r="189" spans="1:19">
      <c r="A189" s="83"/>
      <c r="B189" s="310"/>
      <c r="C189" s="83"/>
      <c r="D189" s="83"/>
      <c r="E189" s="83"/>
      <c r="F189" s="83"/>
      <c r="G189" s="83"/>
      <c r="H189" s="278"/>
      <c r="I189" s="83"/>
      <c r="J189" s="83"/>
      <c r="K189" s="83"/>
      <c r="L189" s="83"/>
      <c r="M189" s="83"/>
      <c r="N189" s="91"/>
      <c r="O189" s="91"/>
      <c r="P189" s="91"/>
      <c r="Q189" s="91"/>
      <c r="R189" s="83"/>
      <c r="S189" s="83"/>
    </row>
    <row r="190" spans="1:19">
      <c r="A190" s="83"/>
      <c r="B190" s="310"/>
      <c r="C190" s="83"/>
      <c r="D190" s="83"/>
      <c r="E190" s="83"/>
      <c r="F190" s="83"/>
      <c r="G190" s="83"/>
      <c r="H190" s="278"/>
      <c r="I190" s="83"/>
      <c r="J190" s="83"/>
      <c r="K190" s="83"/>
      <c r="L190" s="83"/>
      <c r="M190" s="83"/>
      <c r="N190" s="91"/>
      <c r="O190" s="91"/>
      <c r="P190" s="91"/>
      <c r="Q190" s="91"/>
      <c r="R190" s="83"/>
      <c r="S190" s="83"/>
    </row>
    <row r="191" spans="1:19">
      <c r="A191" s="83"/>
      <c r="B191" s="310"/>
      <c r="C191" s="83"/>
      <c r="D191" s="83"/>
      <c r="E191" s="83"/>
      <c r="F191" s="83"/>
      <c r="G191" s="83"/>
      <c r="H191" s="278"/>
      <c r="I191" s="83"/>
      <c r="J191" s="83"/>
      <c r="K191" s="83"/>
      <c r="L191" s="83"/>
      <c r="M191" s="83"/>
      <c r="N191" s="91"/>
      <c r="O191" s="91"/>
      <c r="P191" s="91"/>
      <c r="Q191" s="91"/>
      <c r="R191" s="83"/>
      <c r="S191" s="83"/>
    </row>
    <row r="192" spans="1:19">
      <c r="A192" s="83"/>
      <c r="B192" s="310"/>
      <c r="C192" s="83"/>
      <c r="D192" s="83"/>
      <c r="E192" s="83"/>
      <c r="F192" s="83"/>
      <c r="G192" s="83"/>
      <c r="H192" s="278"/>
      <c r="I192" s="83"/>
      <c r="J192" s="83"/>
      <c r="K192" s="83"/>
      <c r="L192" s="83"/>
      <c r="M192" s="83"/>
      <c r="N192" s="91"/>
      <c r="O192" s="91"/>
      <c r="P192" s="91"/>
      <c r="Q192" s="91"/>
      <c r="R192" s="83"/>
      <c r="S192" s="83"/>
    </row>
    <row r="193" spans="1:19">
      <c r="A193" s="83"/>
      <c r="B193" s="310"/>
      <c r="C193" s="83"/>
      <c r="D193" s="83"/>
      <c r="E193" s="83"/>
      <c r="F193" s="83"/>
      <c r="G193" s="83"/>
      <c r="H193" s="278"/>
      <c r="I193" s="83"/>
      <c r="J193" s="83"/>
      <c r="K193" s="83"/>
      <c r="L193" s="83"/>
      <c r="M193" s="83"/>
      <c r="N193" s="91"/>
      <c r="O193" s="91"/>
      <c r="P193" s="91"/>
      <c r="Q193" s="91"/>
      <c r="R193" s="83"/>
      <c r="S193" s="83"/>
    </row>
    <row r="194" spans="1:19">
      <c r="A194" s="83"/>
      <c r="B194" s="310"/>
      <c r="C194" s="83"/>
      <c r="D194" s="83"/>
      <c r="E194" s="83"/>
      <c r="F194" s="83"/>
      <c r="G194" s="83"/>
      <c r="H194" s="278"/>
      <c r="I194" s="83"/>
      <c r="J194" s="83"/>
      <c r="K194" s="83"/>
      <c r="L194" s="83"/>
      <c r="M194" s="83"/>
      <c r="N194" s="91"/>
      <c r="O194" s="91"/>
      <c r="P194" s="91"/>
      <c r="Q194" s="91"/>
      <c r="R194" s="83"/>
      <c r="S194" s="83"/>
    </row>
    <row r="195" spans="1:19">
      <c r="A195" s="83"/>
      <c r="B195" s="310"/>
      <c r="C195" s="83"/>
      <c r="D195" s="83"/>
      <c r="E195" s="83"/>
      <c r="F195" s="83"/>
      <c r="G195" s="83"/>
      <c r="H195" s="278"/>
      <c r="I195" s="83"/>
      <c r="J195" s="83"/>
      <c r="K195" s="83"/>
      <c r="L195" s="83"/>
      <c r="M195" s="83"/>
      <c r="N195" s="91"/>
      <c r="O195" s="91"/>
      <c r="P195" s="91"/>
      <c r="Q195" s="91"/>
      <c r="R195" s="83"/>
      <c r="S195" s="83"/>
    </row>
    <row r="196" spans="1:19">
      <c r="A196" s="83"/>
      <c r="B196" s="310"/>
      <c r="C196" s="83"/>
      <c r="D196" s="83"/>
      <c r="E196" s="83"/>
      <c r="F196" s="83"/>
      <c r="G196" s="83"/>
      <c r="H196" s="278"/>
      <c r="I196" s="83"/>
      <c r="J196" s="83"/>
      <c r="K196" s="83"/>
      <c r="L196" s="83"/>
      <c r="M196" s="83"/>
      <c r="N196" s="91"/>
      <c r="O196" s="91"/>
      <c r="P196" s="91"/>
      <c r="Q196" s="91"/>
      <c r="R196" s="83"/>
      <c r="S196" s="83"/>
    </row>
    <row r="197" spans="1:19">
      <c r="A197" s="83"/>
      <c r="B197" s="310"/>
      <c r="C197" s="83"/>
      <c r="D197" s="83"/>
      <c r="E197" s="83"/>
      <c r="F197" s="83"/>
      <c r="G197" s="83"/>
      <c r="H197" s="278"/>
      <c r="I197" s="83"/>
      <c r="J197" s="83"/>
      <c r="K197" s="83"/>
      <c r="L197" s="83"/>
      <c r="M197" s="83"/>
      <c r="N197" s="91"/>
      <c r="O197" s="91"/>
      <c r="P197" s="91"/>
      <c r="Q197" s="91"/>
      <c r="R197" s="83"/>
      <c r="S197" s="83"/>
    </row>
    <row r="198" spans="1:19">
      <c r="A198" s="83"/>
      <c r="B198" s="310"/>
      <c r="C198" s="83"/>
      <c r="D198" s="83"/>
      <c r="E198" s="83"/>
      <c r="F198" s="83"/>
      <c r="G198" s="83"/>
      <c r="H198" s="278"/>
      <c r="I198" s="83"/>
      <c r="J198" s="83"/>
      <c r="K198" s="83"/>
      <c r="L198" s="83"/>
      <c r="M198" s="83"/>
      <c r="N198" s="91"/>
      <c r="O198" s="91"/>
      <c r="P198" s="91"/>
      <c r="Q198" s="91"/>
      <c r="R198" s="83"/>
      <c r="S198" s="83"/>
    </row>
    <row r="199" spans="1:19">
      <c r="A199" s="83"/>
      <c r="B199" s="310"/>
      <c r="C199" s="83"/>
      <c r="D199" s="83"/>
      <c r="E199" s="83"/>
      <c r="F199" s="83"/>
      <c r="G199" s="83"/>
      <c r="H199" s="278"/>
      <c r="I199" s="83"/>
      <c r="J199" s="83"/>
      <c r="K199" s="83"/>
      <c r="L199" s="83"/>
      <c r="M199" s="83"/>
      <c r="N199" s="91"/>
      <c r="O199" s="91"/>
      <c r="P199" s="91"/>
      <c r="Q199" s="91"/>
      <c r="R199" s="83"/>
      <c r="S199" s="83"/>
    </row>
    <row r="200" spans="1:19">
      <c r="A200" s="83"/>
      <c r="B200" s="310"/>
      <c r="C200" s="83"/>
      <c r="D200" s="83"/>
      <c r="E200" s="83"/>
      <c r="F200" s="83"/>
      <c r="G200" s="83"/>
      <c r="H200" s="278"/>
      <c r="I200" s="83"/>
      <c r="J200" s="83"/>
      <c r="K200" s="83"/>
      <c r="L200" s="83"/>
      <c r="M200" s="83"/>
      <c r="N200" s="91"/>
      <c r="O200" s="91"/>
      <c r="P200" s="91"/>
      <c r="Q200" s="91"/>
      <c r="R200" s="83"/>
      <c r="S200" s="83"/>
    </row>
    <row r="201" spans="1:19">
      <c r="A201" s="83"/>
      <c r="B201" s="310"/>
      <c r="C201" s="83"/>
      <c r="D201" s="83"/>
      <c r="E201" s="83"/>
      <c r="F201" s="83"/>
      <c r="G201" s="83"/>
      <c r="H201" s="278"/>
      <c r="I201" s="83"/>
      <c r="J201" s="83"/>
      <c r="K201" s="83"/>
      <c r="L201" s="83"/>
      <c r="M201" s="83"/>
      <c r="N201" s="91"/>
      <c r="O201" s="91"/>
      <c r="P201" s="91"/>
      <c r="Q201" s="91"/>
      <c r="R201" s="83"/>
      <c r="S201" s="83"/>
    </row>
    <row r="202" spans="1:19">
      <c r="A202" s="83"/>
      <c r="B202" s="310"/>
      <c r="C202" s="83"/>
      <c r="D202" s="83"/>
      <c r="E202" s="83"/>
      <c r="F202" s="83"/>
      <c r="G202" s="83"/>
      <c r="H202" s="278"/>
      <c r="I202" s="83"/>
      <c r="J202" s="83"/>
      <c r="K202" s="83"/>
      <c r="L202" s="83"/>
      <c r="M202" s="83"/>
      <c r="N202" s="91"/>
      <c r="O202" s="91"/>
      <c r="P202" s="91"/>
      <c r="Q202" s="91"/>
      <c r="R202" s="83"/>
      <c r="S202" s="83"/>
    </row>
    <row r="203" spans="1:19">
      <c r="A203" s="83"/>
      <c r="B203" s="310"/>
      <c r="C203" s="83"/>
      <c r="D203" s="83"/>
      <c r="E203" s="83"/>
      <c r="F203" s="83"/>
      <c r="G203" s="83"/>
      <c r="H203" s="278"/>
      <c r="I203" s="83"/>
      <c r="J203" s="83"/>
      <c r="K203" s="83"/>
      <c r="L203" s="83"/>
      <c r="M203" s="83"/>
      <c r="N203" s="91"/>
      <c r="O203" s="91"/>
      <c r="P203" s="91"/>
      <c r="Q203" s="91"/>
      <c r="R203" s="83"/>
      <c r="S203" s="83"/>
    </row>
    <row r="204" spans="1:19">
      <c r="A204" s="83"/>
      <c r="B204" s="310"/>
      <c r="C204" s="83"/>
      <c r="D204" s="83"/>
      <c r="E204" s="83"/>
      <c r="F204" s="83"/>
      <c r="G204" s="83"/>
      <c r="H204" s="278"/>
      <c r="I204" s="83"/>
      <c r="J204" s="83"/>
      <c r="K204" s="83"/>
      <c r="L204" s="83"/>
      <c r="M204" s="83"/>
      <c r="N204" s="91"/>
      <c r="O204" s="91"/>
      <c r="P204" s="91"/>
      <c r="Q204" s="91"/>
      <c r="R204" s="83"/>
      <c r="S204" s="83"/>
    </row>
    <row r="205" spans="1:19">
      <c r="A205" s="83"/>
      <c r="B205" s="310"/>
      <c r="C205" s="83"/>
      <c r="D205" s="83"/>
      <c r="E205" s="83"/>
      <c r="F205" s="83"/>
      <c r="G205" s="83"/>
      <c r="H205" s="278"/>
      <c r="I205" s="83"/>
      <c r="J205" s="83"/>
      <c r="K205" s="83"/>
      <c r="L205" s="83"/>
      <c r="M205" s="83"/>
      <c r="N205" s="91"/>
      <c r="O205" s="91"/>
      <c r="P205" s="91"/>
      <c r="Q205" s="91"/>
      <c r="R205" s="83"/>
      <c r="S205" s="83"/>
    </row>
    <row r="206" spans="1:19">
      <c r="A206" s="83"/>
      <c r="B206" s="83"/>
      <c r="C206" s="83"/>
      <c r="D206" s="83"/>
      <c r="E206" s="83"/>
      <c r="F206" s="83"/>
      <c r="G206" s="83"/>
      <c r="H206" s="278"/>
      <c r="I206" s="83"/>
      <c r="J206" s="83"/>
      <c r="K206" s="83"/>
      <c r="L206" s="83"/>
      <c r="M206" s="83"/>
      <c r="N206" s="91"/>
      <c r="O206" s="91"/>
      <c r="P206" s="91"/>
      <c r="Q206" s="91"/>
      <c r="R206" s="83"/>
      <c r="S206" s="83"/>
    </row>
    <row r="207" spans="1:19">
      <c r="A207" s="83"/>
      <c r="B207" s="83"/>
      <c r="C207" s="83"/>
      <c r="D207" s="83"/>
      <c r="E207" s="83"/>
      <c r="F207" s="83"/>
      <c r="G207" s="83"/>
      <c r="H207" s="278"/>
      <c r="I207" s="83"/>
      <c r="J207" s="83"/>
      <c r="K207" s="83"/>
      <c r="L207" s="83"/>
      <c r="M207" s="83"/>
      <c r="N207" s="91"/>
      <c r="O207" s="91"/>
      <c r="P207" s="91"/>
      <c r="Q207" s="91"/>
      <c r="R207" s="83"/>
      <c r="S207" s="83"/>
    </row>
    <row r="208" spans="1:19">
      <c r="A208" s="83"/>
      <c r="B208" s="83"/>
      <c r="C208" s="83"/>
      <c r="D208" s="83"/>
      <c r="E208" s="83"/>
      <c r="F208" s="83"/>
      <c r="G208" s="83"/>
      <c r="H208" s="278"/>
      <c r="I208" s="83"/>
      <c r="J208" s="83"/>
      <c r="K208" s="83"/>
      <c r="L208" s="83"/>
      <c r="M208" s="83"/>
      <c r="N208" s="91"/>
      <c r="O208" s="91"/>
      <c r="P208" s="91"/>
      <c r="Q208" s="91"/>
      <c r="R208" s="83"/>
      <c r="S208" s="83"/>
    </row>
    <row r="209" spans="1:19">
      <c r="A209" s="83"/>
      <c r="B209" s="83"/>
      <c r="C209" s="83"/>
      <c r="D209" s="83"/>
      <c r="E209" s="83"/>
      <c r="F209" s="83"/>
      <c r="G209" s="83"/>
      <c r="H209" s="278"/>
      <c r="I209" s="83"/>
      <c r="J209" s="83"/>
      <c r="K209" s="83"/>
      <c r="L209" s="83"/>
      <c r="M209" s="83"/>
      <c r="N209" s="91"/>
      <c r="O209" s="91"/>
      <c r="P209" s="91"/>
      <c r="Q209" s="91"/>
      <c r="R209" s="83"/>
      <c r="S209" s="83"/>
    </row>
    <row r="210" spans="1:19">
      <c r="A210" s="83"/>
      <c r="B210" s="83"/>
      <c r="C210" s="83"/>
      <c r="D210" s="83"/>
      <c r="E210" s="83"/>
      <c r="F210" s="83"/>
      <c r="G210" s="83"/>
      <c r="H210" s="278"/>
      <c r="I210" s="83"/>
      <c r="J210" s="83"/>
      <c r="K210" s="83"/>
      <c r="L210" s="83"/>
      <c r="M210" s="83"/>
      <c r="N210" s="91"/>
      <c r="O210" s="91"/>
      <c r="P210" s="91"/>
      <c r="Q210" s="91"/>
      <c r="R210" s="83"/>
      <c r="S210" s="83"/>
    </row>
    <row r="211" spans="1:19">
      <c r="A211" s="83"/>
      <c r="B211" s="83"/>
      <c r="C211" s="83"/>
      <c r="D211" s="83"/>
      <c r="E211" s="83"/>
      <c r="F211" s="83"/>
      <c r="G211" s="83"/>
      <c r="H211" s="278"/>
      <c r="I211" s="83"/>
      <c r="J211" s="83"/>
      <c r="K211" s="83"/>
      <c r="L211" s="83"/>
      <c r="M211" s="83"/>
      <c r="N211" s="91"/>
      <c r="O211" s="91"/>
      <c r="P211" s="91"/>
      <c r="Q211" s="91"/>
      <c r="R211" s="83"/>
      <c r="S211" s="83"/>
    </row>
    <row r="212" spans="1:19">
      <c r="A212" s="83"/>
      <c r="B212" s="83"/>
      <c r="C212" s="83"/>
      <c r="D212" s="83"/>
      <c r="E212" s="83"/>
      <c r="F212" s="83"/>
      <c r="G212" s="83"/>
      <c r="H212" s="278"/>
      <c r="I212" s="83"/>
      <c r="J212" s="83"/>
      <c r="K212" s="83"/>
      <c r="L212" s="83"/>
      <c r="M212" s="83"/>
      <c r="N212" s="91"/>
      <c r="O212" s="91"/>
      <c r="P212" s="91"/>
      <c r="Q212" s="91"/>
      <c r="R212" s="83"/>
      <c r="S212" s="83"/>
    </row>
    <row r="213" spans="1:19">
      <c r="A213" s="83"/>
      <c r="B213" s="83"/>
      <c r="C213" s="83"/>
      <c r="D213" s="83"/>
      <c r="E213" s="83"/>
      <c r="F213" s="83"/>
      <c r="G213" s="83"/>
      <c r="H213" s="278"/>
      <c r="I213" s="83"/>
      <c r="J213" s="83"/>
      <c r="K213" s="83"/>
      <c r="L213" s="83"/>
      <c r="M213" s="83"/>
      <c r="N213" s="91"/>
      <c r="O213" s="91"/>
      <c r="P213" s="91"/>
      <c r="Q213" s="91"/>
      <c r="R213" s="83"/>
      <c r="S213" s="83"/>
    </row>
    <row r="214" spans="1:19">
      <c r="A214" s="83"/>
      <c r="B214" s="83"/>
      <c r="C214" s="83"/>
      <c r="D214" s="83"/>
      <c r="E214" s="83"/>
      <c r="F214" s="83"/>
      <c r="G214" s="83"/>
      <c r="H214" s="278"/>
      <c r="I214" s="83"/>
      <c r="J214" s="83"/>
      <c r="K214" s="83"/>
      <c r="L214" s="83"/>
      <c r="M214" s="83"/>
      <c r="N214" s="91"/>
      <c r="O214" s="91"/>
      <c r="P214" s="91"/>
      <c r="Q214" s="91"/>
      <c r="R214" s="83"/>
      <c r="S214" s="83"/>
    </row>
    <row r="215" spans="1:19">
      <c r="A215" s="83"/>
      <c r="B215" s="83"/>
      <c r="C215" s="83"/>
      <c r="D215" s="83"/>
      <c r="E215" s="83"/>
      <c r="F215" s="83"/>
      <c r="G215" s="83"/>
      <c r="H215" s="278"/>
      <c r="I215" s="83"/>
      <c r="J215" s="83"/>
      <c r="K215" s="83"/>
      <c r="L215" s="83"/>
      <c r="M215" s="83"/>
      <c r="N215" s="91"/>
      <c r="O215" s="91"/>
      <c r="P215" s="91"/>
      <c r="Q215" s="91"/>
      <c r="R215" s="83"/>
      <c r="S215" s="83"/>
    </row>
    <row r="216" spans="1:19">
      <c r="A216" s="83"/>
      <c r="B216" s="83"/>
      <c r="C216" s="83"/>
      <c r="D216" s="83"/>
      <c r="E216" s="83"/>
      <c r="F216" s="83"/>
      <c r="G216" s="83"/>
      <c r="H216" s="278"/>
      <c r="I216" s="83"/>
      <c r="J216" s="83"/>
      <c r="K216" s="83"/>
      <c r="L216" s="83"/>
      <c r="M216" s="83"/>
      <c r="N216" s="91"/>
      <c r="O216" s="91"/>
      <c r="P216" s="91"/>
      <c r="Q216" s="91"/>
      <c r="R216" s="83"/>
      <c r="S216" s="83"/>
    </row>
    <row r="217" spans="1:19">
      <c r="A217" s="83"/>
      <c r="B217" s="83"/>
      <c r="C217" s="83"/>
      <c r="D217" s="83"/>
      <c r="E217" s="83"/>
      <c r="F217" s="83"/>
      <c r="G217" s="83"/>
      <c r="H217" s="278"/>
      <c r="I217" s="83"/>
      <c r="J217" s="83"/>
      <c r="K217" s="83"/>
      <c r="L217" s="83"/>
      <c r="M217" s="83"/>
      <c r="N217" s="91"/>
      <c r="O217" s="91"/>
      <c r="P217" s="91"/>
      <c r="Q217" s="91"/>
      <c r="R217" s="83"/>
      <c r="S217" s="83"/>
    </row>
    <row r="218" spans="1:19">
      <c r="A218" s="83"/>
      <c r="B218" s="83"/>
      <c r="C218" s="83"/>
      <c r="D218" s="83"/>
      <c r="E218" s="83"/>
      <c r="F218" s="83"/>
      <c r="G218" s="83"/>
      <c r="H218" s="278"/>
      <c r="I218" s="83"/>
      <c r="J218" s="83"/>
      <c r="K218" s="83"/>
      <c r="L218" s="83"/>
      <c r="M218" s="83"/>
      <c r="N218" s="91"/>
      <c r="O218" s="91"/>
      <c r="P218" s="91"/>
      <c r="Q218" s="91"/>
      <c r="R218" s="83"/>
      <c r="S218" s="83"/>
    </row>
    <row r="219" spans="1:19">
      <c r="A219" s="83"/>
      <c r="B219" s="83"/>
      <c r="C219" s="83"/>
      <c r="D219" s="83"/>
      <c r="E219" s="83"/>
      <c r="F219" s="83"/>
      <c r="G219" s="83"/>
      <c r="H219" s="278"/>
      <c r="I219" s="83"/>
      <c r="J219" s="83"/>
      <c r="K219" s="83"/>
      <c r="L219" s="83"/>
      <c r="M219" s="83"/>
      <c r="N219" s="91"/>
      <c r="O219" s="91"/>
      <c r="P219" s="91"/>
      <c r="Q219" s="91"/>
      <c r="R219" s="83"/>
      <c r="S219" s="83"/>
    </row>
    <row r="220" spans="1:19">
      <c r="A220" s="83"/>
      <c r="B220" s="83"/>
      <c r="C220" s="83"/>
      <c r="D220" s="83"/>
      <c r="E220" s="83"/>
      <c r="F220" s="83"/>
      <c r="G220" s="83"/>
      <c r="H220" s="278"/>
      <c r="I220" s="83"/>
      <c r="J220" s="83"/>
      <c r="K220" s="83"/>
      <c r="L220" s="83"/>
      <c r="M220" s="83"/>
      <c r="N220" s="91"/>
      <c r="O220" s="91"/>
      <c r="P220" s="91"/>
      <c r="Q220" s="91"/>
      <c r="R220" s="83"/>
      <c r="S220" s="83"/>
    </row>
    <row r="221" spans="1:19">
      <c r="A221" s="83"/>
      <c r="B221" s="83"/>
      <c r="C221" s="83"/>
      <c r="D221" s="83"/>
      <c r="E221" s="83"/>
      <c r="F221" s="83"/>
      <c r="G221" s="83"/>
      <c r="H221" s="278"/>
      <c r="I221" s="83"/>
      <c r="J221" s="83"/>
      <c r="K221" s="83"/>
      <c r="L221" s="83"/>
      <c r="M221" s="83"/>
      <c r="N221" s="91"/>
      <c r="O221" s="91"/>
      <c r="P221" s="91"/>
      <c r="Q221" s="91"/>
      <c r="R221" s="83"/>
      <c r="S221" s="83"/>
    </row>
    <row r="222" spans="1:19">
      <c r="A222" s="83"/>
      <c r="B222" s="83"/>
      <c r="C222" s="83"/>
      <c r="D222" s="83"/>
      <c r="E222" s="83"/>
      <c r="F222" s="83"/>
      <c r="G222" s="83"/>
      <c r="H222" s="278"/>
      <c r="I222" s="83"/>
      <c r="J222" s="83"/>
      <c r="K222" s="83"/>
      <c r="L222" s="83"/>
      <c r="M222" s="83"/>
      <c r="N222" s="91"/>
      <c r="O222" s="91"/>
      <c r="P222" s="91"/>
      <c r="Q222" s="91"/>
      <c r="R222" s="83"/>
      <c r="S222" s="83"/>
    </row>
    <row r="223" spans="1:19">
      <c r="A223" s="83"/>
      <c r="B223" s="83"/>
      <c r="C223" s="83"/>
      <c r="D223" s="83"/>
      <c r="E223" s="83"/>
      <c r="F223" s="83"/>
      <c r="G223" s="83"/>
      <c r="H223" s="278"/>
      <c r="I223" s="83"/>
      <c r="J223" s="83"/>
      <c r="K223" s="83"/>
      <c r="L223" s="83"/>
      <c r="M223" s="83"/>
      <c r="N223" s="91"/>
      <c r="O223" s="91"/>
      <c r="P223" s="91"/>
      <c r="Q223" s="91"/>
      <c r="R223" s="83"/>
      <c r="S223" s="83"/>
    </row>
    <row r="224" spans="1:19">
      <c r="A224" s="83"/>
      <c r="B224" s="83"/>
      <c r="C224" s="83"/>
      <c r="D224" s="83"/>
      <c r="E224" s="83"/>
      <c r="F224" s="83"/>
      <c r="G224" s="83"/>
      <c r="H224" s="278"/>
      <c r="I224" s="83"/>
      <c r="J224" s="83"/>
      <c r="K224" s="83"/>
      <c r="L224" s="83"/>
      <c r="M224" s="83"/>
      <c r="N224" s="91"/>
      <c r="O224" s="91"/>
      <c r="P224" s="91"/>
      <c r="Q224" s="91"/>
      <c r="R224" s="83"/>
      <c r="S224" s="83"/>
    </row>
    <row r="225" spans="1:19">
      <c r="A225" s="83"/>
      <c r="B225" s="83"/>
      <c r="C225" s="83"/>
      <c r="D225" s="83"/>
      <c r="E225" s="83"/>
      <c r="F225" s="83"/>
      <c r="G225" s="83"/>
      <c r="H225" s="278"/>
      <c r="I225" s="83"/>
      <c r="J225" s="83"/>
      <c r="K225" s="83"/>
      <c r="L225" s="83"/>
      <c r="M225" s="83"/>
      <c r="N225" s="91"/>
      <c r="O225" s="91"/>
      <c r="P225" s="91"/>
      <c r="Q225" s="91"/>
      <c r="R225" s="83"/>
      <c r="S225" s="83"/>
    </row>
    <row r="226" spans="1:19">
      <c r="A226" s="83"/>
      <c r="B226" s="83"/>
      <c r="C226" s="83"/>
      <c r="D226" s="83"/>
      <c r="E226" s="83"/>
      <c r="F226" s="83"/>
      <c r="G226" s="83"/>
      <c r="H226" s="278"/>
      <c r="I226" s="83"/>
      <c r="J226" s="83"/>
      <c r="K226" s="83"/>
      <c r="L226" s="83"/>
      <c r="M226" s="83"/>
      <c r="N226" s="91"/>
      <c r="O226" s="91"/>
      <c r="P226" s="91"/>
      <c r="Q226" s="91"/>
      <c r="R226" s="83"/>
      <c r="S226" s="83"/>
    </row>
    <row r="227" spans="1:19">
      <c r="A227" s="83"/>
      <c r="B227" s="83"/>
      <c r="C227" s="83"/>
      <c r="D227" s="83"/>
      <c r="E227" s="83"/>
      <c r="F227" s="83"/>
      <c r="G227" s="83"/>
      <c r="H227" s="278"/>
      <c r="I227" s="83"/>
      <c r="J227" s="83"/>
      <c r="K227" s="83"/>
      <c r="L227" s="83"/>
      <c r="M227" s="83"/>
      <c r="N227" s="91"/>
      <c r="O227" s="91"/>
      <c r="P227" s="91"/>
      <c r="Q227" s="91"/>
      <c r="R227" s="83"/>
      <c r="S227" s="83"/>
    </row>
    <row r="228" spans="1:19">
      <c r="A228" s="83"/>
      <c r="B228" s="83"/>
      <c r="C228" s="83"/>
      <c r="D228" s="83"/>
      <c r="E228" s="83"/>
      <c r="F228" s="83"/>
      <c r="G228" s="83"/>
      <c r="H228" s="278"/>
      <c r="I228" s="83"/>
      <c r="J228" s="83"/>
      <c r="K228" s="83"/>
      <c r="L228" s="83"/>
      <c r="M228" s="83"/>
      <c r="N228" s="91"/>
      <c r="O228" s="91"/>
      <c r="P228" s="91"/>
      <c r="Q228" s="91"/>
      <c r="R228" s="83"/>
      <c r="S228" s="83"/>
    </row>
    <row r="229" spans="1:19">
      <c r="A229" s="83"/>
      <c r="B229" s="83"/>
      <c r="C229" s="83"/>
      <c r="D229" s="83"/>
      <c r="E229" s="83"/>
      <c r="F229" s="83"/>
      <c r="G229" s="83"/>
      <c r="H229" s="278"/>
      <c r="I229" s="83"/>
      <c r="J229" s="83"/>
      <c r="K229" s="83"/>
      <c r="L229" s="83"/>
      <c r="M229" s="83"/>
      <c r="N229" s="91"/>
      <c r="O229" s="91"/>
      <c r="P229" s="91"/>
      <c r="Q229" s="91"/>
      <c r="R229" s="83"/>
      <c r="S229" s="83"/>
    </row>
    <row r="230" spans="1:19">
      <c r="A230" s="83"/>
      <c r="B230" s="83"/>
      <c r="C230" s="83"/>
      <c r="D230" s="83"/>
      <c r="E230" s="83"/>
      <c r="F230" s="83"/>
      <c r="G230" s="83"/>
      <c r="H230" s="278"/>
      <c r="I230" s="83"/>
      <c r="J230" s="83"/>
      <c r="K230" s="83"/>
      <c r="L230" s="83"/>
      <c r="M230" s="83"/>
      <c r="N230" s="91"/>
      <c r="O230" s="91"/>
      <c r="P230" s="91"/>
      <c r="Q230" s="91"/>
      <c r="R230" s="83"/>
      <c r="S230" s="83"/>
    </row>
    <row r="231" spans="1:19">
      <c r="A231" s="83"/>
      <c r="B231" s="83"/>
      <c r="C231" s="83"/>
      <c r="D231" s="83"/>
      <c r="E231" s="83"/>
      <c r="F231" s="83"/>
      <c r="G231" s="83"/>
      <c r="H231" s="278"/>
      <c r="I231" s="83"/>
      <c r="J231" s="83"/>
      <c r="K231" s="83"/>
      <c r="L231" s="83"/>
      <c r="M231" s="83"/>
      <c r="N231" s="91"/>
      <c r="O231" s="91"/>
      <c r="P231" s="91"/>
      <c r="Q231" s="91"/>
      <c r="R231" s="83"/>
      <c r="S231" s="83"/>
    </row>
    <row r="232" spans="1:19">
      <c r="A232" s="83"/>
      <c r="B232" s="83"/>
      <c r="C232" s="83"/>
      <c r="D232" s="83"/>
      <c r="E232" s="83"/>
      <c r="F232" s="83"/>
      <c r="G232" s="83"/>
      <c r="H232" s="278"/>
      <c r="I232" s="83"/>
      <c r="J232" s="83"/>
      <c r="K232" s="83"/>
      <c r="L232" s="83"/>
      <c r="M232" s="83"/>
      <c r="N232" s="91"/>
      <c r="O232" s="91"/>
      <c r="P232" s="91"/>
      <c r="Q232" s="91"/>
      <c r="R232" s="83"/>
      <c r="S232" s="83"/>
    </row>
    <row r="233" spans="1:19">
      <c r="A233" s="83"/>
      <c r="B233" s="83"/>
      <c r="C233" s="83"/>
      <c r="D233" s="83"/>
      <c r="E233" s="83"/>
      <c r="F233" s="83"/>
      <c r="G233" s="83"/>
      <c r="H233" s="278"/>
      <c r="I233" s="83"/>
      <c r="J233" s="83"/>
      <c r="K233" s="83"/>
      <c r="L233" s="83"/>
      <c r="M233" s="83"/>
      <c r="N233" s="91"/>
      <c r="O233" s="91"/>
      <c r="P233" s="91"/>
      <c r="Q233" s="91"/>
      <c r="R233" s="83"/>
      <c r="S233" s="83"/>
    </row>
    <row r="234" spans="1:19">
      <c r="A234" s="83"/>
      <c r="B234" s="83"/>
      <c r="C234" s="83"/>
      <c r="D234" s="83"/>
      <c r="E234" s="83"/>
      <c r="F234" s="83"/>
      <c r="G234" s="83"/>
      <c r="H234" s="278"/>
      <c r="I234" s="83"/>
      <c r="J234" s="83"/>
      <c r="K234" s="83"/>
      <c r="L234" s="83"/>
      <c r="M234" s="83"/>
      <c r="N234" s="91"/>
      <c r="O234" s="91"/>
      <c r="P234" s="91"/>
      <c r="Q234" s="91"/>
      <c r="R234" s="83"/>
      <c r="S234" s="83"/>
    </row>
    <row r="235" spans="1:19">
      <c r="A235" s="83"/>
      <c r="B235" s="83"/>
      <c r="C235" s="83"/>
      <c r="D235" s="83"/>
      <c r="E235" s="83"/>
      <c r="F235" s="83"/>
      <c r="G235" s="83"/>
      <c r="H235" s="278"/>
      <c r="I235" s="83"/>
      <c r="J235" s="83"/>
      <c r="K235" s="83"/>
      <c r="L235" s="83"/>
      <c r="M235" s="83"/>
      <c r="N235" s="91"/>
      <c r="O235" s="91"/>
      <c r="P235" s="91"/>
      <c r="Q235" s="91"/>
      <c r="R235" s="83"/>
      <c r="S235" s="83"/>
    </row>
    <row r="236" spans="1:19">
      <c r="A236" s="83"/>
      <c r="B236" s="83"/>
      <c r="C236" s="83"/>
      <c r="D236" s="83"/>
      <c r="E236" s="83"/>
      <c r="F236" s="83"/>
      <c r="G236" s="83"/>
      <c r="H236" s="278"/>
      <c r="I236" s="83"/>
      <c r="J236" s="83"/>
      <c r="K236" s="83"/>
      <c r="L236" s="83"/>
      <c r="M236" s="83"/>
      <c r="N236" s="91"/>
      <c r="O236" s="91"/>
      <c r="P236" s="91"/>
      <c r="Q236" s="91"/>
      <c r="R236" s="83"/>
      <c r="S236" s="83"/>
    </row>
    <row r="237" spans="1:19">
      <c r="A237" s="83"/>
      <c r="B237" s="83"/>
      <c r="C237" s="83"/>
      <c r="D237" s="83"/>
      <c r="E237" s="83"/>
      <c r="F237" s="83"/>
      <c r="G237" s="83"/>
      <c r="H237" s="278"/>
      <c r="I237" s="83"/>
      <c r="J237" s="83"/>
      <c r="K237" s="83"/>
      <c r="L237" s="83"/>
      <c r="M237" s="83"/>
      <c r="N237" s="91"/>
      <c r="O237" s="91"/>
      <c r="P237" s="91"/>
      <c r="Q237" s="91"/>
      <c r="R237" s="83"/>
      <c r="S237" s="83"/>
    </row>
    <row r="238" spans="1:19">
      <c r="A238" s="83"/>
      <c r="B238" s="83"/>
      <c r="C238" s="83"/>
      <c r="D238" s="83"/>
      <c r="E238" s="83"/>
      <c r="F238" s="83"/>
      <c r="G238" s="83"/>
      <c r="H238" s="278"/>
      <c r="I238" s="83"/>
      <c r="J238" s="83"/>
      <c r="K238" s="83"/>
      <c r="L238" s="83"/>
      <c r="M238" s="83"/>
      <c r="N238" s="91"/>
      <c r="O238" s="91"/>
      <c r="P238" s="91"/>
      <c r="Q238" s="91"/>
      <c r="R238" s="83"/>
      <c r="S238" s="83"/>
    </row>
    <row r="239" spans="1:19">
      <c r="A239" s="83"/>
      <c r="B239" s="83"/>
      <c r="C239" s="83"/>
      <c r="D239" s="83"/>
      <c r="E239" s="83"/>
      <c r="F239" s="83"/>
      <c r="G239" s="83"/>
      <c r="H239" s="278"/>
      <c r="I239" s="83"/>
      <c r="J239" s="83"/>
      <c r="K239" s="83"/>
      <c r="L239" s="83"/>
      <c r="M239" s="83"/>
      <c r="N239" s="91"/>
      <c r="O239" s="91"/>
      <c r="P239" s="91"/>
      <c r="Q239" s="91"/>
      <c r="R239" s="83"/>
      <c r="S239" s="83"/>
    </row>
    <row r="240" spans="1:19">
      <c r="A240" s="83"/>
      <c r="B240" s="83"/>
      <c r="C240" s="83"/>
      <c r="D240" s="83"/>
      <c r="E240" s="83"/>
      <c r="F240" s="83"/>
      <c r="G240" s="83"/>
      <c r="H240" s="278"/>
      <c r="I240" s="83"/>
      <c r="J240" s="83"/>
      <c r="K240" s="83"/>
      <c r="L240" s="83"/>
      <c r="M240" s="83"/>
      <c r="N240" s="91"/>
      <c r="O240" s="91"/>
      <c r="P240" s="91"/>
      <c r="Q240" s="91"/>
      <c r="R240" s="83"/>
      <c r="S240" s="83"/>
    </row>
    <row r="241" spans="1:19">
      <c r="A241" s="83"/>
      <c r="B241" s="83"/>
      <c r="C241" s="83"/>
      <c r="D241" s="83"/>
      <c r="E241" s="83"/>
      <c r="F241" s="83"/>
      <c r="G241" s="83"/>
      <c r="H241" s="278"/>
      <c r="I241" s="83"/>
      <c r="J241" s="83"/>
      <c r="K241" s="83"/>
      <c r="L241" s="83"/>
      <c r="M241" s="83"/>
      <c r="N241" s="91"/>
      <c r="O241" s="91"/>
      <c r="P241" s="91"/>
      <c r="Q241" s="91"/>
      <c r="R241" s="83"/>
      <c r="S241" s="83"/>
    </row>
    <row r="242" spans="1:19">
      <c r="A242" s="83"/>
      <c r="B242" s="83"/>
      <c r="C242" s="83"/>
      <c r="D242" s="83"/>
      <c r="E242" s="83"/>
      <c r="F242" s="83"/>
      <c r="G242" s="83"/>
      <c r="H242" s="278"/>
      <c r="I242" s="83"/>
      <c r="J242" s="83"/>
      <c r="K242" s="83"/>
      <c r="L242" s="83"/>
      <c r="M242" s="83"/>
      <c r="N242" s="91"/>
      <c r="O242" s="91"/>
      <c r="P242" s="91"/>
      <c r="Q242" s="91"/>
      <c r="R242" s="83"/>
      <c r="S242" s="83"/>
    </row>
    <row r="243" spans="1:19">
      <c r="A243" s="83"/>
      <c r="B243" s="83"/>
      <c r="C243" s="83"/>
      <c r="D243" s="83"/>
      <c r="E243" s="83"/>
      <c r="F243" s="83"/>
      <c r="G243" s="83"/>
      <c r="H243" s="278"/>
      <c r="I243" s="83"/>
      <c r="J243" s="83"/>
      <c r="K243" s="83"/>
      <c r="L243" s="83"/>
      <c r="M243" s="83"/>
      <c r="N243" s="91"/>
      <c r="O243" s="91"/>
      <c r="P243" s="91"/>
      <c r="Q243" s="91"/>
      <c r="R243" s="83"/>
      <c r="S243" s="83"/>
    </row>
    <row r="244" spans="1:19">
      <c r="A244" s="83"/>
      <c r="B244" s="83"/>
      <c r="C244" s="83"/>
      <c r="D244" s="83"/>
      <c r="E244" s="83"/>
      <c r="F244" s="83"/>
      <c r="G244" s="83"/>
      <c r="H244" s="278"/>
      <c r="I244" s="83"/>
      <c r="J244" s="83"/>
      <c r="K244" s="83"/>
      <c r="L244" s="83"/>
      <c r="M244" s="83"/>
      <c r="N244" s="91"/>
      <c r="O244" s="91"/>
      <c r="P244" s="91"/>
      <c r="Q244" s="91"/>
      <c r="R244" s="83"/>
      <c r="S244" s="83"/>
    </row>
    <row r="245" spans="1:19">
      <c r="A245" s="83"/>
      <c r="B245" s="83"/>
      <c r="C245" s="83"/>
      <c r="D245" s="83"/>
      <c r="E245" s="83"/>
      <c r="F245" s="83"/>
      <c r="G245" s="83"/>
      <c r="H245" s="278"/>
      <c r="I245" s="83"/>
      <c r="J245" s="83"/>
      <c r="K245" s="83"/>
      <c r="L245" s="83"/>
      <c r="M245" s="83"/>
      <c r="N245" s="91"/>
      <c r="O245" s="91"/>
      <c r="P245" s="91"/>
      <c r="Q245" s="91"/>
      <c r="R245" s="83"/>
      <c r="S245" s="83"/>
    </row>
    <row r="246" spans="1:19">
      <c r="A246" s="83"/>
      <c r="B246" s="83"/>
      <c r="C246" s="83"/>
      <c r="D246" s="83"/>
      <c r="E246" s="83"/>
      <c r="F246" s="83"/>
      <c r="G246" s="83"/>
      <c r="H246" s="278"/>
      <c r="I246" s="83"/>
      <c r="J246" s="83"/>
      <c r="K246" s="83"/>
      <c r="L246" s="83"/>
      <c r="M246" s="83"/>
      <c r="N246" s="91"/>
      <c r="O246" s="91"/>
      <c r="P246" s="91"/>
      <c r="Q246" s="91"/>
      <c r="R246" s="83"/>
      <c r="S246" s="83"/>
    </row>
    <row r="247" spans="1:19">
      <c r="A247" s="83"/>
      <c r="B247" s="83"/>
      <c r="C247" s="83"/>
      <c r="D247" s="83"/>
      <c r="E247" s="83"/>
      <c r="F247" s="83"/>
      <c r="G247" s="83"/>
      <c r="H247" s="278"/>
      <c r="I247" s="83"/>
      <c r="J247" s="83"/>
      <c r="K247" s="83"/>
      <c r="L247" s="83"/>
      <c r="M247" s="83"/>
      <c r="N247" s="91"/>
      <c r="O247" s="91"/>
      <c r="P247" s="91"/>
      <c r="Q247" s="91"/>
      <c r="R247" s="83"/>
      <c r="S247" s="83"/>
    </row>
    <row r="248" spans="1:19">
      <c r="A248" s="83"/>
      <c r="B248" s="83"/>
      <c r="C248" s="83"/>
      <c r="D248" s="83"/>
      <c r="E248" s="83"/>
      <c r="F248" s="83"/>
      <c r="G248" s="83"/>
      <c r="H248" s="278"/>
      <c r="I248" s="83"/>
      <c r="J248" s="83"/>
      <c r="K248" s="83"/>
      <c r="L248" s="83"/>
      <c r="M248" s="83"/>
      <c r="N248" s="91"/>
      <c r="O248" s="91"/>
      <c r="P248" s="91"/>
      <c r="Q248" s="91"/>
      <c r="R248" s="83"/>
      <c r="S248" s="83"/>
    </row>
    <row r="249" spans="1:19">
      <c r="A249" s="83"/>
      <c r="B249" s="83"/>
      <c r="C249" s="83"/>
      <c r="D249" s="83"/>
      <c r="E249" s="83"/>
      <c r="F249" s="83"/>
      <c r="G249" s="83"/>
      <c r="H249" s="278"/>
      <c r="I249" s="83"/>
      <c r="J249" s="83"/>
      <c r="K249" s="83"/>
      <c r="L249" s="83"/>
      <c r="M249" s="83"/>
      <c r="N249" s="91"/>
      <c r="O249" s="91"/>
      <c r="P249" s="91"/>
      <c r="Q249" s="91"/>
      <c r="R249" s="83"/>
      <c r="S249" s="83"/>
    </row>
    <row r="250" spans="1:19">
      <c r="A250" s="83"/>
      <c r="B250" s="83"/>
      <c r="C250" s="83"/>
      <c r="D250" s="83"/>
      <c r="E250" s="83"/>
      <c r="F250" s="83"/>
      <c r="G250" s="83"/>
      <c r="H250" s="278"/>
      <c r="I250" s="83"/>
      <c r="J250" s="83"/>
      <c r="K250" s="83"/>
      <c r="L250" s="83"/>
      <c r="M250" s="83"/>
      <c r="N250" s="91"/>
      <c r="O250" s="91"/>
      <c r="P250" s="91"/>
      <c r="Q250" s="91"/>
      <c r="R250" s="83"/>
      <c r="S250" s="83"/>
    </row>
    <row r="251" spans="1:19">
      <c r="A251" s="83"/>
      <c r="B251" s="83"/>
      <c r="C251" s="83"/>
      <c r="D251" s="83"/>
      <c r="E251" s="83"/>
      <c r="F251" s="83"/>
      <c r="G251" s="83"/>
      <c r="H251" s="278"/>
      <c r="I251" s="83"/>
      <c r="J251" s="83"/>
      <c r="K251" s="83"/>
      <c r="L251" s="83"/>
      <c r="M251" s="83"/>
      <c r="N251" s="91"/>
      <c r="O251" s="91"/>
      <c r="P251" s="91"/>
      <c r="Q251" s="91"/>
      <c r="R251" s="83"/>
      <c r="S251" s="83"/>
    </row>
    <row r="252" spans="1:19">
      <c r="A252" s="83"/>
      <c r="B252" s="83"/>
      <c r="C252" s="83"/>
      <c r="D252" s="83"/>
      <c r="E252" s="83"/>
      <c r="F252" s="83"/>
      <c r="G252" s="83"/>
      <c r="H252" s="278"/>
      <c r="I252" s="83"/>
      <c r="J252" s="83"/>
      <c r="K252" s="83"/>
      <c r="L252" s="83"/>
      <c r="M252" s="83"/>
      <c r="N252" s="91"/>
      <c r="O252" s="91"/>
      <c r="P252" s="91"/>
      <c r="Q252" s="91"/>
      <c r="R252" s="83"/>
      <c r="S252" s="83"/>
    </row>
    <row r="253" spans="1:19">
      <c r="A253" s="83"/>
      <c r="B253" s="83"/>
      <c r="C253" s="83"/>
      <c r="D253" s="83"/>
      <c r="E253" s="83"/>
      <c r="F253" s="83"/>
      <c r="G253" s="83"/>
      <c r="H253" s="278"/>
      <c r="I253" s="83"/>
      <c r="J253" s="83"/>
      <c r="K253" s="83"/>
      <c r="L253" s="83"/>
      <c r="M253" s="83"/>
      <c r="N253" s="91"/>
      <c r="O253" s="91"/>
      <c r="P253" s="91"/>
      <c r="Q253" s="91"/>
      <c r="R253" s="83"/>
      <c r="S253" s="83"/>
    </row>
    <row r="254" spans="1:19">
      <c r="A254" s="83"/>
      <c r="B254" s="83"/>
      <c r="C254" s="83"/>
      <c r="D254" s="83"/>
      <c r="E254" s="83"/>
      <c r="F254" s="83"/>
      <c r="G254" s="83"/>
      <c r="H254" s="278"/>
      <c r="I254" s="83"/>
      <c r="J254" s="83"/>
      <c r="K254" s="83"/>
      <c r="L254" s="83"/>
      <c r="M254" s="83"/>
      <c r="N254" s="91"/>
      <c r="O254" s="91"/>
      <c r="P254" s="91"/>
      <c r="Q254" s="91"/>
      <c r="R254" s="83"/>
      <c r="S254" s="83"/>
    </row>
    <row r="255" spans="1:19">
      <c r="A255" s="83"/>
      <c r="B255" s="83"/>
      <c r="C255" s="83"/>
      <c r="D255" s="83"/>
      <c r="E255" s="83"/>
      <c r="F255" s="83"/>
      <c r="G255" s="83"/>
      <c r="H255" s="278"/>
      <c r="I255" s="83"/>
      <c r="J255" s="83"/>
      <c r="K255" s="83"/>
      <c r="L255" s="83"/>
      <c r="M255" s="83"/>
      <c r="N255" s="91"/>
      <c r="O255" s="91"/>
      <c r="P255" s="91"/>
      <c r="Q255" s="91"/>
      <c r="R255" s="83"/>
      <c r="S255" s="83"/>
    </row>
    <row r="256" spans="1:19">
      <c r="A256" s="83"/>
      <c r="B256" s="83"/>
      <c r="C256" s="83"/>
      <c r="D256" s="83"/>
      <c r="E256" s="83"/>
      <c r="F256" s="83"/>
      <c r="G256" s="83"/>
      <c r="H256" s="278"/>
      <c r="I256" s="83"/>
      <c r="J256" s="83"/>
      <c r="K256" s="83"/>
      <c r="L256" s="83"/>
      <c r="M256" s="83"/>
      <c r="N256" s="91"/>
      <c r="O256" s="91"/>
      <c r="P256" s="91"/>
      <c r="Q256" s="91"/>
      <c r="R256" s="83"/>
      <c r="S256" s="83"/>
    </row>
    <row r="257" spans="1:19">
      <c r="A257" s="83"/>
      <c r="B257" s="83"/>
      <c r="C257" s="83"/>
      <c r="D257" s="83"/>
      <c r="E257" s="83"/>
      <c r="F257" s="83"/>
      <c r="G257" s="83"/>
      <c r="H257" s="278"/>
      <c r="I257" s="83"/>
      <c r="J257" s="83"/>
      <c r="K257" s="83"/>
      <c r="L257" s="83"/>
      <c r="M257" s="83"/>
      <c r="N257" s="91"/>
      <c r="O257" s="91"/>
      <c r="P257" s="91"/>
      <c r="Q257" s="91"/>
      <c r="R257" s="83"/>
      <c r="S257" s="83"/>
    </row>
    <row r="258" spans="1:19">
      <c r="A258" s="83"/>
      <c r="B258" s="83"/>
      <c r="C258" s="83"/>
      <c r="D258" s="83"/>
      <c r="E258" s="83"/>
      <c r="F258" s="83"/>
      <c r="G258" s="83"/>
      <c r="H258" s="278"/>
      <c r="I258" s="83"/>
      <c r="J258" s="83"/>
      <c r="K258" s="83"/>
      <c r="L258" s="83"/>
      <c r="M258" s="83"/>
      <c r="N258" s="91"/>
      <c r="O258" s="91"/>
      <c r="P258" s="91"/>
      <c r="Q258" s="91"/>
      <c r="R258" s="83"/>
      <c r="S258" s="83"/>
    </row>
    <row r="259" spans="1:19">
      <c r="A259" s="83"/>
      <c r="B259" s="83"/>
      <c r="C259" s="83"/>
      <c r="D259" s="83"/>
      <c r="E259" s="83"/>
      <c r="F259" s="83"/>
      <c r="G259" s="83"/>
      <c r="H259" s="278"/>
      <c r="I259" s="83"/>
      <c r="J259" s="83"/>
      <c r="K259" s="83"/>
      <c r="L259" s="83"/>
      <c r="M259" s="83"/>
      <c r="N259" s="91"/>
      <c r="O259" s="91"/>
      <c r="P259" s="91"/>
      <c r="Q259" s="91"/>
      <c r="R259" s="83"/>
      <c r="S259" s="83"/>
    </row>
    <row r="260" spans="1:19">
      <c r="A260" s="83"/>
      <c r="B260" s="83"/>
      <c r="C260" s="83"/>
      <c r="D260" s="83"/>
      <c r="E260" s="83"/>
      <c r="F260" s="83"/>
      <c r="G260" s="83"/>
      <c r="H260" s="278"/>
      <c r="I260" s="83"/>
      <c r="J260" s="83"/>
      <c r="K260" s="83"/>
      <c r="L260" s="83"/>
      <c r="M260" s="83"/>
      <c r="N260" s="91"/>
      <c r="O260" s="91"/>
      <c r="P260" s="91"/>
      <c r="Q260" s="91"/>
      <c r="R260" s="83"/>
      <c r="S260" s="83"/>
    </row>
    <row r="261" spans="1:19">
      <c r="A261" s="83"/>
      <c r="B261" s="83"/>
      <c r="C261" s="83"/>
      <c r="D261" s="83"/>
      <c r="E261" s="83"/>
      <c r="F261" s="83"/>
      <c r="G261" s="83"/>
      <c r="H261" s="278"/>
      <c r="I261" s="83"/>
      <c r="J261" s="83"/>
      <c r="K261" s="83"/>
      <c r="L261" s="83"/>
      <c r="M261" s="83"/>
      <c r="N261" s="91"/>
      <c r="O261" s="91"/>
      <c r="P261" s="91"/>
      <c r="Q261" s="91"/>
      <c r="R261" s="83"/>
      <c r="S261" s="83"/>
    </row>
    <row r="262" spans="1:19">
      <c r="A262" s="83"/>
      <c r="B262" s="83"/>
      <c r="C262" s="83"/>
      <c r="D262" s="83"/>
      <c r="E262" s="83"/>
      <c r="F262" s="83"/>
      <c r="G262" s="83"/>
      <c r="H262" s="278"/>
      <c r="I262" s="83"/>
      <c r="J262" s="83"/>
      <c r="K262" s="83"/>
      <c r="L262" s="83"/>
      <c r="M262" s="83"/>
      <c r="N262" s="91"/>
      <c r="O262" s="91"/>
      <c r="P262" s="91"/>
      <c r="Q262" s="91"/>
      <c r="R262" s="83"/>
      <c r="S262" s="83"/>
    </row>
    <row r="263" spans="1:19">
      <c r="A263" s="83"/>
      <c r="B263" s="83"/>
      <c r="C263" s="83"/>
      <c r="D263" s="83"/>
      <c r="E263" s="83"/>
      <c r="F263" s="83"/>
      <c r="G263" s="83"/>
      <c r="H263" s="278"/>
      <c r="I263" s="83"/>
      <c r="J263" s="83"/>
      <c r="K263" s="83"/>
      <c r="L263" s="83"/>
      <c r="M263" s="83"/>
      <c r="N263" s="91"/>
      <c r="O263" s="91"/>
      <c r="P263" s="91"/>
      <c r="Q263" s="91"/>
      <c r="R263" s="83"/>
      <c r="S263" s="83"/>
    </row>
    <row r="264" spans="1:19">
      <c r="A264" s="83"/>
      <c r="B264" s="83"/>
      <c r="C264" s="83"/>
      <c r="D264" s="83"/>
      <c r="E264" s="83"/>
      <c r="F264" s="83"/>
      <c r="G264" s="83"/>
      <c r="H264" s="278"/>
      <c r="I264" s="83"/>
      <c r="J264" s="83"/>
      <c r="K264" s="83"/>
      <c r="L264" s="83"/>
      <c r="M264" s="83"/>
      <c r="N264" s="91"/>
      <c r="O264" s="91"/>
      <c r="P264" s="91"/>
      <c r="Q264" s="91"/>
      <c r="R264" s="83"/>
      <c r="S264" s="83"/>
    </row>
    <row r="265" spans="1:19">
      <c r="A265" s="83"/>
      <c r="B265" s="83"/>
      <c r="C265" s="83"/>
      <c r="D265" s="83"/>
      <c r="E265" s="83"/>
      <c r="F265" s="83"/>
      <c r="G265" s="83"/>
      <c r="H265" s="278"/>
      <c r="I265" s="83"/>
      <c r="J265" s="83"/>
      <c r="K265" s="83"/>
      <c r="L265" s="83"/>
      <c r="M265" s="83"/>
      <c r="N265" s="91"/>
      <c r="O265" s="91"/>
      <c r="P265" s="91"/>
      <c r="Q265" s="91"/>
      <c r="R265" s="83"/>
      <c r="S265" s="83"/>
    </row>
    <row r="266" spans="1:19">
      <c r="A266" s="83"/>
      <c r="B266" s="83"/>
      <c r="C266" s="83"/>
      <c r="D266" s="83"/>
      <c r="E266" s="83"/>
      <c r="F266" s="83"/>
      <c r="G266" s="83"/>
      <c r="H266" s="278"/>
      <c r="I266" s="83"/>
      <c r="J266" s="83"/>
      <c r="K266" s="83"/>
      <c r="L266" s="83"/>
      <c r="M266" s="83"/>
      <c r="N266" s="91"/>
      <c r="O266" s="91"/>
      <c r="P266" s="91"/>
      <c r="Q266" s="91"/>
      <c r="R266" s="83"/>
      <c r="S266" s="83"/>
    </row>
    <row r="267" spans="1:19">
      <c r="A267" s="83"/>
      <c r="B267" s="83"/>
      <c r="C267" s="83"/>
      <c r="D267" s="83"/>
      <c r="E267" s="83"/>
      <c r="F267" s="83"/>
      <c r="G267" s="83"/>
      <c r="H267" s="278"/>
      <c r="I267" s="83"/>
      <c r="J267" s="83"/>
      <c r="K267" s="83"/>
      <c r="L267" s="83"/>
      <c r="M267" s="83"/>
      <c r="N267" s="91"/>
      <c r="O267" s="91"/>
      <c r="P267" s="91"/>
      <c r="Q267" s="91"/>
      <c r="R267" s="83"/>
      <c r="S267" s="83"/>
    </row>
    <row r="268" spans="1:19">
      <c r="A268" s="83"/>
      <c r="B268" s="83"/>
      <c r="C268" s="83"/>
      <c r="D268" s="83"/>
      <c r="E268" s="83"/>
      <c r="F268" s="83"/>
      <c r="G268" s="83"/>
      <c r="H268" s="278"/>
      <c r="I268" s="83"/>
      <c r="J268" s="83"/>
      <c r="K268" s="83"/>
      <c r="L268" s="83"/>
      <c r="M268" s="83"/>
      <c r="N268" s="91"/>
      <c r="O268" s="91"/>
      <c r="P268" s="91"/>
      <c r="Q268" s="91"/>
      <c r="R268" s="83"/>
      <c r="S268" s="83"/>
    </row>
    <row r="269" spans="1:19">
      <c r="A269" s="83"/>
      <c r="B269" s="83"/>
      <c r="C269" s="83"/>
      <c r="D269" s="83"/>
      <c r="E269" s="83"/>
      <c r="F269" s="83"/>
      <c r="G269" s="83"/>
      <c r="H269" s="278"/>
      <c r="I269" s="83"/>
      <c r="J269" s="83"/>
      <c r="K269" s="83"/>
      <c r="L269" s="83"/>
      <c r="M269" s="83"/>
      <c r="N269" s="91"/>
      <c r="O269" s="91"/>
      <c r="P269" s="91"/>
      <c r="Q269" s="91"/>
      <c r="R269" s="83"/>
      <c r="S269" s="83"/>
    </row>
    <row r="270" spans="1:19">
      <c r="A270" s="83"/>
      <c r="B270" s="83"/>
      <c r="C270" s="83"/>
      <c r="D270" s="83"/>
      <c r="E270" s="83"/>
      <c r="F270" s="83"/>
      <c r="G270" s="83"/>
      <c r="H270" s="278"/>
      <c r="I270" s="83"/>
      <c r="J270" s="83"/>
      <c r="K270" s="83"/>
      <c r="L270" s="83"/>
      <c r="M270" s="83"/>
      <c r="N270" s="91"/>
      <c r="O270" s="91"/>
      <c r="P270" s="91"/>
      <c r="Q270" s="91"/>
      <c r="R270" s="83"/>
      <c r="S270" s="83"/>
    </row>
    <row r="271" spans="1:19">
      <c r="A271" s="83"/>
      <c r="B271" s="83"/>
      <c r="C271" s="83"/>
      <c r="D271" s="83"/>
      <c r="E271" s="83"/>
      <c r="F271" s="83"/>
      <c r="G271" s="83"/>
      <c r="H271" s="278"/>
      <c r="I271" s="83"/>
      <c r="J271" s="83"/>
      <c r="K271" s="83"/>
      <c r="L271" s="83"/>
      <c r="M271" s="83"/>
      <c r="N271" s="91"/>
      <c r="O271" s="91"/>
      <c r="P271" s="91"/>
      <c r="Q271" s="91"/>
      <c r="R271" s="83"/>
      <c r="S271" s="83"/>
    </row>
    <row r="272" spans="1:19">
      <c r="A272" s="83"/>
      <c r="B272" s="83"/>
      <c r="C272" s="83"/>
      <c r="D272" s="83"/>
      <c r="E272" s="83"/>
      <c r="F272" s="83"/>
      <c r="G272" s="83"/>
      <c r="H272" s="278"/>
      <c r="I272" s="83"/>
      <c r="J272" s="83"/>
      <c r="K272" s="83"/>
      <c r="L272" s="83"/>
      <c r="M272" s="83"/>
      <c r="N272" s="91"/>
      <c r="O272" s="91"/>
      <c r="P272" s="91"/>
      <c r="Q272" s="91"/>
      <c r="R272" s="83"/>
      <c r="S272" s="83"/>
    </row>
    <row r="273" spans="1:19">
      <c r="A273" s="83"/>
      <c r="B273" s="83"/>
      <c r="C273" s="83"/>
      <c r="D273" s="83"/>
      <c r="E273" s="83"/>
      <c r="F273" s="83"/>
      <c r="G273" s="83"/>
      <c r="H273" s="278"/>
      <c r="I273" s="83"/>
      <c r="J273" s="83"/>
      <c r="K273" s="83"/>
      <c r="L273" s="83"/>
      <c r="M273" s="83"/>
      <c r="N273" s="91"/>
      <c r="O273" s="91"/>
      <c r="P273" s="91"/>
      <c r="Q273" s="91"/>
      <c r="R273" s="83"/>
      <c r="S273" s="83"/>
    </row>
    <row r="274" spans="1:19">
      <c r="A274" s="83"/>
      <c r="B274" s="83"/>
      <c r="C274" s="83"/>
      <c r="D274" s="83"/>
      <c r="E274" s="83"/>
      <c r="F274" s="83"/>
      <c r="G274" s="83"/>
      <c r="H274" s="278"/>
      <c r="I274" s="83"/>
      <c r="J274" s="83"/>
      <c r="K274" s="83"/>
      <c r="L274" s="83"/>
      <c r="M274" s="83"/>
      <c r="N274" s="91"/>
      <c r="O274" s="91"/>
      <c r="P274" s="91"/>
      <c r="Q274" s="91"/>
      <c r="R274" s="83"/>
      <c r="S274" s="83"/>
    </row>
    <row r="275" spans="1:19">
      <c r="A275" s="83"/>
      <c r="B275" s="83"/>
      <c r="C275" s="83"/>
      <c r="D275" s="83"/>
      <c r="E275" s="83"/>
      <c r="F275" s="83"/>
      <c r="G275" s="83"/>
      <c r="H275" s="278"/>
      <c r="I275" s="83"/>
      <c r="J275" s="83"/>
      <c r="K275" s="83"/>
      <c r="L275" s="83"/>
      <c r="M275" s="83"/>
      <c r="N275" s="91"/>
      <c r="O275" s="91"/>
      <c r="P275" s="91"/>
      <c r="Q275" s="91"/>
      <c r="R275" s="83"/>
      <c r="S275" s="83"/>
    </row>
    <row r="276" spans="1:19">
      <c r="A276" s="83"/>
      <c r="B276" s="83"/>
      <c r="C276" s="83"/>
      <c r="D276" s="83"/>
      <c r="E276" s="83"/>
      <c r="F276" s="83"/>
      <c r="G276" s="83"/>
      <c r="H276" s="278"/>
      <c r="I276" s="83"/>
      <c r="J276" s="83"/>
      <c r="K276" s="83"/>
      <c r="L276" s="83"/>
      <c r="M276" s="83"/>
      <c r="N276" s="91"/>
      <c r="O276" s="91"/>
      <c r="P276" s="91"/>
      <c r="Q276" s="91"/>
      <c r="R276" s="83"/>
      <c r="S276" s="83"/>
    </row>
    <row r="277" spans="1:19">
      <c r="A277" s="83"/>
      <c r="B277" s="83"/>
      <c r="C277" s="83"/>
      <c r="D277" s="83"/>
      <c r="E277" s="83"/>
      <c r="F277" s="83"/>
      <c r="G277" s="83"/>
      <c r="H277" s="278"/>
      <c r="I277" s="83"/>
      <c r="J277" s="83"/>
      <c r="K277" s="83"/>
      <c r="L277" s="83"/>
      <c r="M277" s="83"/>
      <c r="N277" s="91"/>
      <c r="O277" s="91"/>
      <c r="P277" s="91"/>
      <c r="Q277" s="91"/>
      <c r="R277" s="83"/>
      <c r="S277" s="83"/>
    </row>
    <row r="278" spans="1:19">
      <c r="A278" s="83"/>
      <c r="B278" s="83"/>
      <c r="C278" s="83"/>
      <c r="D278" s="83"/>
      <c r="E278" s="83"/>
      <c r="F278" s="83"/>
      <c r="G278" s="83"/>
      <c r="H278" s="278"/>
      <c r="I278" s="83"/>
      <c r="J278" s="83"/>
      <c r="K278" s="83"/>
      <c r="L278" s="83"/>
      <c r="M278" s="83"/>
      <c r="N278" s="91"/>
      <c r="O278" s="91"/>
      <c r="P278" s="91"/>
      <c r="Q278" s="91"/>
      <c r="R278" s="83"/>
      <c r="S278" s="83"/>
    </row>
    <row r="279" spans="1:19">
      <c r="A279" s="83"/>
      <c r="B279" s="83"/>
      <c r="C279" s="83"/>
      <c r="D279" s="83"/>
      <c r="E279" s="83"/>
      <c r="F279" s="83"/>
      <c r="G279" s="83"/>
      <c r="H279" s="278"/>
      <c r="I279" s="83"/>
      <c r="J279" s="83"/>
      <c r="K279" s="83"/>
      <c r="L279" s="83"/>
      <c r="M279" s="83"/>
      <c r="N279" s="91"/>
      <c r="O279" s="91"/>
      <c r="P279" s="91"/>
      <c r="Q279" s="91"/>
      <c r="R279" s="83"/>
      <c r="S279" s="83"/>
    </row>
    <row r="280" spans="1:19">
      <c r="A280" s="83"/>
      <c r="B280" s="83"/>
      <c r="C280" s="83"/>
      <c r="D280" s="83"/>
      <c r="E280" s="83"/>
      <c r="F280" s="83"/>
      <c r="G280" s="83"/>
      <c r="H280" s="278"/>
      <c r="I280" s="83"/>
      <c r="J280" s="83"/>
      <c r="K280" s="83"/>
      <c r="L280" s="83"/>
      <c r="M280" s="83"/>
      <c r="N280" s="91"/>
      <c r="O280" s="91"/>
      <c r="P280" s="91"/>
      <c r="Q280" s="91"/>
      <c r="R280" s="83"/>
      <c r="S280" s="83"/>
    </row>
    <row r="281" spans="1:19">
      <c r="A281" s="83"/>
      <c r="B281" s="83"/>
      <c r="C281" s="83"/>
      <c r="D281" s="83"/>
      <c r="E281" s="83"/>
      <c r="F281" s="83"/>
      <c r="G281" s="83"/>
      <c r="H281" s="278"/>
      <c r="I281" s="83"/>
      <c r="J281" s="83"/>
      <c r="K281" s="83"/>
      <c r="L281" s="83"/>
      <c r="M281" s="83"/>
      <c r="N281" s="91"/>
      <c r="O281" s="91"/>
      <c r="P281" s="91"/>
      <c r="Q281" s="91"/>
      <c r="R281" s="83"/>
      <c r="S281" s="83"/>
    </row>
    <row r="282" spans="1:19">
      <c r="A282" s="83"/>
      <c r="B282" s="83"/>
      <c r="C282" s="83"/>
      <c r="D282" s="83"/>
      <c r="E282" s="83"/>
      <c r="F282" s="83"/>
      <c r="G282" s="83"/>
      <c r="H282" s="278"/>
      <c r="I282" s="83"/>
      <c r="J282" s="83"/>
      <c r="K282" s="83"/>
      <c r="L282" s="83"/>
      <c r="M282" s="83"/>
      <c r="N282" s="91"/>
      <c r="O282" s="91"/>
      <c r="P282" s="91"/>
      <c r="Q282" s="91"/>
      <c r="R282" s="83"/>
      <c r="S282" s="83"/>
    </row>
    <row r="283" spans="1:19">
      <c r="A283" s="83"/>
      <c r="B283" s="83"/>
      <c r="C283" s="83"/>
      <c r="D283" s="83"/>
      <c r="E283" s="83"/>
      <c r="F283" s="83"/>
      <c r="G283" s="83"/>
      <c r="H283" s="278"/>
      <c r="I283" s="83"/>
      <c r="J283" s="83"/>
      <c r="K283" s="83"/>
      <c r="L283" s="83"/>
      <c r="M283" s="83"/>
      <c r="N283" s="91"/>
      <c r="O283" s="91"/>
      <c r="P283" s="91"/>
      <c r="Q283" s="91"/>
      <c r="R283" s="83"/>
      <c r="S283" s="83"/>
    </row>
    <row r="284" spans="1:19">
      <c r="A284" s="83"/>
      <c r="B284" s="83"/>
      <c r="C284" s="83"/>
      <c r="D284" s="83"/>
      <c r="E284" s="83"/>
      <c r="F284" s="83"/>
      <c r="G284" s="83"/>
      <c r="H284" s="278"/>
      <c r="I284" s="83"/>
      <c r="J284" s="83"/>
      <c r="K284" s="83"/>
      <c r="L284" s="83"/>
      <c r="M284" s="83"/>
      <c r="N284" s="91"/>
      <c r="O284" s="91"/>
      <c r="P284" s="91"/>
      <c r="Q284" s="91"/>
      <c r="R284" s="83"/>
      <c r="S284" s="83"/>
    </row>
    <row r="285" spans="1:19">
      <c r="A285" s="83"/>
      <c r="B285" s="83"/>
      <c r="C285" s="83"/>
      <c r="D285" s="83"/>
      <c r="E285" s="83"/>
      <c r="F285" s="83"/>
      <c r="G285" s="83"/>
      <c r="H285" s="278"/>
      <c r="I285" s="83"/>
      <c r="J285" s="83"/>
      <c r="K285" s="83"/>
      <c r="L285" s="83"/>
      <c r="M285" s="83"/>
      <c r="N285" s="91"/>
      <c r="O285" s="91"/>
      <c r="P285" s="91"/>
      <c r="Q285" s="91"/>
      <c r="R285" s="83"/>
      <c r="S285" s="83"/>
    </row>
    <row r="286" spans="1:19">
      <c r="A286" s="83"/>
      <c r="B286" s="83"/>
      <c r="C286" s="83"/>
      <c r="D286" s="83"/>
      <c r="E286" s="83"/>
      <c r="F286" s="83"/>
      <c r="G286" s="83"/>
      <c r="H286" s="278"/>
      <c r="I286" s="83"/>
      <c r="J286" s="83"/>
      <c r="K286" s="83"/>
      <c r="L286" s="83"/>
      <c r="M286" s="83"/>
      <c r="N286" s="91"/>
      <c r="O286" s="91"/>
      <c r="P286" s="91"/>
      <c r="Q286" s="91"/>
      <c r="R286" s="83"/>
      <c r="S286" s="83"/>
    </row>
    <row r="287" spans="1:19">
      <c r="A287" s="83"/>
      <c r="B287" s="83"/>
      <c r="C287" s="83"/>
      <c r="D287" s="83"/>
      <c r="E287" s="83"/>
      <c r="F287" s="83"/>
      <c r="G287" s="83"/>
      <c r="H287" s="278"/>
      <c r="I287" s="83"/>
      <c r="J287" s="83"/>
      <c r="K287" s="83"/>
      <c r="L287" s="83"/>
      <c r="M287" s="83"/>
      <c r="N287" s="91"/>
      <c r="O287" s="91"/>
      <c r="P287" s="91"/>
      <c r="Q287" s="91"/>
      <c r="R287" s="83"/>
      <c r="S287" s="83"/>
    </row>
    <row r="288" spans="1:19">
      <c r="A288" s="83"/>
      <c r="B288" s="83"/>
      <c r="C288" s="83"/>
      <c r="D288" s="83"/>
      <c r="E288" s="83"/>
      <c r="F288" s="83"/>
      <c r="G288" s="83"/>
      <c r="H288" s="278"/>
      <c r="I288" s="83"/>
      <c r="J288" s="83"/>
      <c r="K288" s="83"/>
      <c r="L288" s="83"/>
      <c r="M288" s="83"/>
      <c r="N288" s="91"/>
      <c r="O288" s="91"/>
      <c r="P288" s="91"/>
      <c r="Q288" s="91"/>
      <c r="R288" s="83"/>
      <c r="S288" s="83"/>
    </row>
    <row r="289" spans="1:19">
      <c r="A289" s="83"/>
      <c r="B289" s="83"/>
      <c r="C289" s="83"/>
      <c r="D289" s="83"/>
      <c r="E289" s="83"/>
      <c r="F289" s="83"/>
      <c r="G289" s="83"/>
      <c r="H289" s="278"/>
      <c r="I289" s="83"/>
      <c r="J289" s="83"/>
      <c r="K289" s="83"/>
      <c r="L289" s="83"/>
      <c r="M289" s="83"/>
      <c r="N289" s="91"/>
      <c r="O289" s="91"/>
      <c r="P289" s="91"/>
      <c r="Q289" s="91"/>
      <c r="R289" s="83"/>
      <c r="S289" s="83"/>
    </row>
    <row r="290" spans="1:19">
      <c r="A290" s="83"/>
      <c r="B290" s="83"/>
      <c r="C290" s="83"/>
      <c r="D290" s="83"/>
      <c r="E290" s="83"/>
      <c r="F290" s="83"/>
      <c r="G290" s="83"/>
      <c r="H290" s="278"/>
      <c r="I290" s="83"/>
      <c r="J290" s="83"/>
      <c r="K290" s="83"/>
      <c r="L290" s="83"/>
      <c r="M290" s="83"/>
      <c r="N290" s="91"/>
      <c r="O290" s="91"/>
      <c r="P290" s="91"/>
      <c r="Q290" s="91"/>
      <c r="R290" s="83"/>
      <c r="S290" s="83"/>
    </row>
    <row r="291" spans="1:19">
      <c r="A291" s="83"/>
      <c r="B291" s="83"/>
      <c r="C291" s="83"/>
      <c r="D291" s="83"/>
      <c r="E291" s="83"/>
      <c r="F291" s="83"/>
      <c r="G291" s="83"/>
      <c r="H291" s="278"/>
      <c r="I291" s="83"/>
      <c r="J291" s="83"/>
      <c r="K291" s="83"/>
      <c r="L291" s="83"/>
      <c r="M291" s="83"/>
      <c r="N291" s="91"/>
      <c r="O291" s="91"/>
      <c r="P291" s="91"/>
      <c r="Q291" s="91"/>
      <c r="R291" s="83"/>
      <c r="S291" s="83"/>
    </row>
    <row r="292" spans="1:19">
      <c r="A292" s="83"/>
      <c r="B292" s="83"/>
      <c r="C292" s="83"/>
      <c r="D292" s="83"/>
      <c r="E292" s="83"/>
      <c r="F292" s="83"/>
      <c r="G292" s="83"/>
      <c r="H292" s="278"/>
      <c r="I292" s="83"/>
      <c r="J292" s="83"/>
      <c r="K292" s="83"/>
      <c r="L292" s="83"/>
      <c r="M292" s="83"/>
      <c r="N292" s="91"/>
      <c r="O292" s="91"/>
      <c r="P292" s="91"/>
      <c r="Q292" s="91"/>
      <c r="R292" s="83"/>
      <c r="S292" s="83"/>
    </row>
    <row r="293" spans="1:19">
      <c r="A293" s="83"/>
      <c r="B293" s="83"/>
      <c r="C293" s="83"/>
      <c r="D293" s="83"/>
      <c r="E293" s="83"/>
      <c r="F293" s="83"/>
      <c r="G293" s="83"/>
      <c r="H293" s="278"/>
      <c r="I293" s="83"/>
      <c r="J293" s="83"/>
      <c r="K293" s="83"/>
      <c r="L293" s="83"/>
      <c r="M293" s="83"/>
      <c r="N293" s="91"/>
      <c r="O293" s="91"/>
      <c r="P293" s="91"/>
      <c r="Q293" s="91"/>
      <c r="R293" s="83"/>
      <c r="S293" s="83"/>
    </row>
    <row r="294" spans="1:19">
      <c r="A294" s="83"/>
      <c r="B294" s="83"/>
      <c r="C294" s="83"/>
      <c r="D294" s="83"/>
      <c r="E294" s="83"/>
      <c r="F294" s="83"/>
      <c r="G294" s="83"/>
      <c r="H294" s="278"/>
      <c r="I294" s="83"/>
      <c r="J294" s="83"/>
      <c r="K294" s="83"/>
      <c r="L294" s="83"/>
      <c r="M294" s="83"/>
      <c r="N294" s="91"/>
      <c r="O294" s="91"/>
      <c r="P294" s="91"/>
      <c r="Q294" s="91"/>
      <c r="R294" s="83"/>
      <c r="S294" s="83"/>
    </row>
    <row r="295" spans="1:19">
      <c r="A295" s="83"/>
      <c r="B295" s="83"/>
      <c r="C295" s="83"/>
      <c r="D295" s="83"/>
      <c r="E295" s="83"/>
      <c r="F295" s="83"/>
      <c r="G295" s="83"/>
      <c r="H295" s="278"/>
      <c r="I295" s="83"/>
      <c r="J295" s="83"/>
      <c r="K295" s="83"/>
      <c r="L295" s="83"/>
      <c r="M295" s="83"/>
      <c r="N295" s="91"/>
      <c r="O295" s="91"/>
      <c r="P295" s="91"/>
      <c r="Q295" s="91"/>
      <c r="R295" s="83"/>
      <c r="S295" s="83"/>
    </row>
    <row r="296" spans="1:19">
      <c r="A296" s="83"/>
      <c r="B296" s="83"/>
      <c r="C296" s="83"/>
      <c r="D296" s="83"/>
      <c r="E296" s="83"/>
      <c r="F296" s="83"/>
      <c r="G296" s="83"/>
      <c r="H296" s="278"/>
      <c r="I296" s="83"/>
      <c r="J296" s="83"/>
      <c r="K296" s="83"/>
      <c r="L296" s="83"/>
      <c r="M296" s="83"/>
      <c r="N296" s="91"/>
      <c r="O296" s="91"/>
      <c r="P296" s="91"/>
      <c r="Q296" s="91"/>
      <c r="R296" s="83"/>
      <c r="S296" s="83"/>
    </row>
    <row r="297" spans="1:19">
      <c r="A297" s="83"/>
      <c r="B297" s="83"/>
      <c r="C297" s="83"/>
      <c r="D297" s="83"/>
      <c r="E297" s="83"/>
      <c r="F297" s="83"/>
      <c r="G297" s="83"/>
      <c r="H297" s="278"/>
      <c r="I297" s="83"/>
      <c r="J297" s="83"/>
      <c r="K297" s="83"/>
      <c r="L297" s="83"/>
      <c r="M297" s="83"/>
      <c r="N297" s="91"/>
      <c r="O297" s="91"/>
      <c r="P297" s="91"/>
      <c r="Q297" s="91"/>
      <c r="R297" s="83"/>
      <c r="S297" s="83"/>
    </row>
    <row r="298" spans="1:19">
      <c r="A298" s="83"/>
      <c r="B298" s="83"/>
      <c r="C298" s="83"/>
      <c r="D298" s="83"/>
      <c r="E298" s="83"/>
      <c r="F298" s="83"/>
      <c r="G298" s="83"/>
      <c r="H298" s="278"/>
      <c r="I298" s="83"/>
      <c r="J298" s="83"/>
      <c r="K298" s="83"/>
      <c r="L298" s="83"/>
      <c r="M298" s="83"/>
      <c r="N298" s="91"/>
      <c r="O298" s="91"/>
      <c r="P298" s="91"/>
      <c r="Q298" s="91"/>
      <c r="R298" s="83"/>
      <c r="S298" s="83"/>
    </row>
    <row r="299" spans="1:19">
      <c r="A299" s="83"/>
      <c r="B299" s="83"/>
      <c r="C299" s="83"/>
      <c r="D299" s="83"/>
      <c r="E299" s="83"/>
      <c r="F299" s="83"/>
      <c r="G299" s="83"/>
      <c r="H299" s="278"/>
      <c r="I299" s="83"/>
      <c r="J299" s="83"/>
      <c r="K299" s="83"/>
      <c r="L299" s="83"/>
      <c r="M299" s="83"/>
      <c r="N299" s="91"/>
      <c r="O299" s="91"/>
      <c r="P299" s="91"/>
      <c r="Q299" s="91"/>
      <c r="R299" s="83"/>
      <c r="S299" s="83"/>
    </row>
    <row r="300" spans="1:19">
      <c r="A300" s="83"/>
      <c r="B300" s="83"/>
      <c r="C300" s="83"/>
      <c r="D300" s="83"/>
      <c r="E300" s="83"/>
      <c r="F300" s="83"/>
      <c r="G300" s="83"/>
      <c r="H300" s="278"/>
      <c r="I300" s="83"/>
      <c r="J300" s="83"/>
      <c r="K300" s="83"/>
      <c r="L300" s="83"/>
      <c r="M300" s="83"/>
      <c r="N300" s="91"/>
      <c r="O300" s="91"/>
      <c r="P300" s="91"/>
      <c r="Q300" s="91"/>
      <c r="R300" s="83"/>
      <c r="S300" s="83"/>
    </row>
    <row r="301" spans="1:19">
      <c r="A301" s="83"/>
      <c r="B301" s="83"/>
      <c r="C301" s="83"/>
      <c r="D301" s="83"/>
      <c r="E301" s="83"/>
      <c r="F301" s="83"/>
      <c r="G301" s="83"/>
      <c r="H301" s="278"/>
      <c r="I301" s="83"/>
      <c r="J301" s="83"/>
      <c r="K301" s="83"/>
      <c r="L301" s="83"/>
      <c r="M301" s="83"/>
      <c r="N301" s="91"/>
      <c r="O301" s="91"/>
      <c r="P301" s="91"/>
      <c r="Q301" s="91"/>
      <c r="R301" s="83"/>
      <c r="S301" s="83"/>
    </row>
    <row r="302" spans="1:19">
      <c r="A302" s="83"/>
      <c r="B302" s="83"/>
      <c r="C302" s="83"/>
      <c r="D302" s="83"/>
      <c r="E302" s="83"/>
      <c r="F302" s="83"/>
      <c r="G302" s="83"/>
      <c r="H302" s="278"/>
      <c r="I302" s="83"/>
      <c r="J302" s="83"/>
      <c r="K302" s="83"/>
      <c r="L302" s="83"/>
      <c r="M302" s="83"/>
      <c r="N302" s="91"/>
      <c r="O302" s="91"/>
      <c r="P302" s="91"/>
      <c r="Q302" s="91"/>
      <c r="R302" s="83"/>
      <c r="S302" s="83"/>
    </row>
    <row r="303" spans="1:19">
      <c r="A303" s="83"/>
      <c r="B303" s="83"/>
      <c r="C303" s="83"/>
      <c r="D303" s="83"/>
      <c r="E303" s="83"/>
      <c r="F303" s="83"/>
      <c r="G303" s="83"/>
      <c r="H303" s="278"/>
      <c r="I303" s="83"/>
      <c r="J303" s="83"/>
      <c r="K303" s="83"/>
      <c r="L303" s="83"/>
      <c r="M303" s="83"/>
      <c r="N303" s="91"/>
      <c r="O303" s="91"/>
      <c r="P303" s="91"/>
      <c r="Q303" s="91"/>
      <c r="R303" s="83"/>
      <c r="S303" s="83"/>
    </row>
    <row r="304" spans="1:19">
      <c r="A304" s="83"/>
      <c r="B304" s="83"/>
      <c r="C304" s="83"/>
      <c r="D304" s="83"/>
      <c r="E304" s="83"/>
      <c r="F304" s="83"/>
      <c r="G304" s="83"/>
      <c r="H304" s="278"/>
      <c r="I304" s="83"/>
      <c r="J304" s="83"/>
      <c r="K304" s="83"/>
      <c r="L304" s="83"/>
      <c r="M304" s="83"/>
      <c r="N304" s="91"/>
      <c r="O304" s="91"/>
      <c r="P304" s="91"/>
      <c r="Q304" s="91"/>
      <c r="R304" s="83"/>
      <c r="S304" s="83"/>
    </row>
    <row r="305" spans="1:19">
      <c r="A305" s="83"/>
      <c r="B305" s="83"/>
      <c r="C305" s="83"/>
      <c r="D305" s="83"/>
      <c r="E305" s="83"/>
      <c r="F305" s="83"/>
      <c r="G305" s="83"/>
      <c r="H305" s="278"/>
      <c r="I305" s="83"/>
      <c r="J305" s="83"/>
      <c r="K305" s="83"/>
      <c r="L305" s="83"/>
      <c r="M305" s="83"/>
      <c r="N305" s="91"/>
      <c r="O305" s="91"/>
      <c r="P305" s="91"/>
      <c r="Q305" s="91"/>
      <c r="R305" s="83"/>
      <c r="S305" s="83"/>
    </row>
  </sheetData>
  <mergeCells count="2">
    <mergeCell ref="D1:E1"/>
    <mergeCell ref="J4:K4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290"/>
  <sheetViews>
    <sheetView workbookViewId="0">
      <pane xSplit="5" ySplit="13" topLeftCell="I14" activePane="bottomRight" state="frozen"/>
      <selection pane="topRight" activeCell="F1" sqref="F1"/>
      <selection pane="bottomLeft" activeCell="A14" sqref="A14"/>
      <selection pane="bottomRight" activeCell="G15" sqref="G15"/>
    </sheetView>
  </sheetViews>
  <sheetFormatPr defaultRowHeight="15"/>
  <cols>
    <col min="1" max="1" width="40.7109375" bestFit="1" customWidth="1"/>
    <col min="7" max="7" width="11.85546875" customWidth="1"/>
    <col min="12" max="12" width="11" customWidth="1"/>
    <col min="14" max="14" width="12.42578125" customWidth="1"/>
    <col min="15" max="15" width="12.5703125" customWidth="1"/>
    <col min="16" max="16" width="15.140625" customWidth="1"/>
    <col min="18" max="19" width="21.5703125" customWidth="1"/>
  </cols>
  <sheetData>
    <row r="1" spans="1:20">
      <c r="A1" s="277" t="s">
        <v>318</v>
      </c>
      <c r="B1" s="191"/>
      <c r="C1" s="191"/>
      <c r="D1" s="191"/>
      <c r="E1" s="191"/>
      <c r="F1" s="277"/>
      <c r="G1" s="277"/>
      <c r="H1" s="404" t="s">
        <v>101</v>
      </c>
      <c r="I1" s="404"/>
      <c r="J1" s="83"/>
      <c r="K1" s="278"/>
      <c r="L1" s="83"/>
      <c r="M1" s="278"/>
      <c r="N1" s="83"/>
      <c r="O1" s="83"/>
      <c r="P1" s="83"/>
      <c r="Q1" s="83"/>
      <c r="R1" s="83"/>
      <c r="S1" s="83"/>
      <c r="T1" s="83"/>
    </row>
    <row r="2" spans="1:20">
      <c r="A2" s="83"/>
      <c r="B2" s="139"/>
      <c r="C2" s="139"/>
      <c r="D2" s="139"/>
      <c r="E2" s="139"/>
      <c r="F2" s="83"/>
      <c r="G2" s="83"/>
      <c r="H2" s="94" t="s">
        <v>103</v>
      </c>
      <c r="I2" s="95">
        <v>4.3330000000000002</v>
      </c>
      <c r="J2" s="83"/>
      <c r="K2" s="278"/>
      <c r="L2" s="83"/>
      <c r="M2" s="278"/>
      <c r="N2" s="83"/>
      <c r="O2" s="83"/>
      <c r="P2" s="83"/>
      <c r="Q2" s="83"/>
      <c r="R2" s="83"/>
      <c r="S2" s="83"/>
      <c r="T2" s="83"/>
    </row>
    <row r="3" spans="1:20">
      <c r="A3" s="93" t="s">
        <v>102</v>
      </c>
      <c r="B3" s="101"/>
      <c r="C3" s="101"/>
      <c r="D3" s="101"/>
      <c r="E3" s="101"/>
      <c r="F3" s="93"/>
      <c r="G3" s="83"/>
      <c r="H3" s="94" t="s">
        <v>105</v>
      </c>
      <c r="I3" s="95">
        <v>2.1665000000000001</v>
      </c>
      <c r="J3" s="83"/>
      <c r="K3" s="278"/>
      <c r="L3" s="83"/>
      <c r="M3" s="278"/>
      <c r="N3" s="83"/>
      <c r="O3" s="83"/>
      <c r="P3" s="83"/>
      <c r="Q3" s="83"/>
      <c r="R3" s="83"/>
      <c r="S3" s="83"/>
      <c r="T3" s="83"/>
    </row>
    <row r="4" spans="1:20">
      <c r="A4" s="83" t="s">
        <v>104</v>
      </c>
      <c r="B4" s="139"/>
      <c r="C4" s="139"/>
      <c r="D4" s="139"/>
      <c r="E4" s="139"/>
      <c r="F4" s="279">
        <f>'Res Priceout'!B3</f>
        <v>2.5000000000000001E-3</v>
      </c>
      <c r="G4" s="83"/>
      <c r="H4" s="94" t="s">
        <v>107</v>
      </c>
      <c r="I4" s="99">
        <v>1</v>
      </c>
      <c r="J4" s="83"/>
      <c r="K4" s="278"/>
      <c r="L4" s="83"/>
      <c r="M4" s="278"/>
      <c r="N4" s="83"/>
      <c r="O4" s="404" t="s">
        <v>2</v>
      </c>
      <c r="P4" s="404"/>
      <c r="Q4" s="83"/>
      <c r="R4" s="83"/>
      <c r="S4" s="83" t="s">
        <v>568</v>
      </c>
      <c r="T4">
        <v>7955.1280199999992</v>
      </c>
    </row>
    <row r="5" spans="1:20">
      <c r="A5" s="83" t="s">
        <v>319</v>
      </c>
      <c r="B5" s="139"/>
      <c r="C5" s="139"/>
      <c r="D5" s="139"/>
      <c r="E5" s="139"/>
      <c r="F5" s="280">
        <f>'Res Priceout'!B4</f>
        <v>2.5000000000000001E-3</v>
      </c>
      <c r="G5" s="83"/>
      <c r="H5" s="94" t="s">
        <v>112</v>
      </c>
      <c r="I5" s="99">
        <v>12</v>
      </c>
      <c r="J5" s="83"/>
      <c r="K5" s="278"/>
      <c r="L5" s="83"/>
      <c r="M5" s="278"/>
      <c r="N5" s="93" t="s">
        <v>108</v>
      </c>
      <c r="O5" s="101" t="s">
        <v>109</v>
      </c>
      <c r="P5" s="101" t="s">
        <v>110</v>
      </c>
      <c r="Q5" s="83"/>
      <c r="R5" s="83"/>
      <c r="S5" s="83"/>
      <c r="T5" s="83"/>
    </row>
    <row r="6" spans="1:20">
      <c r="A6" s="281" t="s">
        <v>320</v>
      </c>
      <c r="B6" s="83"/>
      <c r="C6" s="83"/>
      <c r="D6" s="139"/>
      <c r="E6" s="139"/>
      <c r="F6" s="282">
        <v>1.73</v>
      </c>
      <c r="G6" s="283" t="s">
        <v>321</v>
      </c>
      <c r="H6" s="94"/>
      <c r="I6" s="99"/>
      <c r="J6" s="83"/>
      <c r="K6" s="278"/>
      <c r="L6" s="83"/>
      <c r="M6" s="278"/>
      <c r="N6" s="83" t="s">
        <v>113</v>
      </c>
      <c r="O6" s="102">
        <f>SUM(L19:L51,L72:L79,L100:L111,L116:L157)</f>
        <v>1125463.8477299998</v>
      </c>
      <c r="P6" s="102">
        <f>SUM(O19:O51,O72:O79,O100:O111,O116:O157)</f>
        <v>1128277.5073493251</v>
      </c>
      <c r="Q6" s="275">
        <f t="shared" ref="Q6:Q9" si="0">P6-O6</f>
        <v>2813.6596193253063</v>
      </c>
      <c r="R6" s="387"/>
      <c r="S6" s="83"/>
      <c r="T6" s="83">
        <v>2813.6596193253063</v>
      </c>
    </row>
    <row r="7" spans="1:20">
      <c r="A7" s="281" t="s">
        <v>320</v>
      </c>
      <c r="B7" s="139"/>
      <c r="C7" s="139"/>
      <c r="D7" s="139"/>
      <c r="E7" s="83"/>
      <c r="F7" s="284">
        <f>(F6*F5)+F6</f>
        <v>1.7343249999999999</v>
      </c>
      <c r="G7" s="283" t="s">
        <v>321</v>
      </c>
      <c r="H7" s="94"/>
      <c r="I7" s="83"/>
      <c r="J7" s="94"/>
      <c r="K7" s="285"/>
      <c r="L7" s="83"/>
      <c r="M7" s="83"/>
      <c r="N7" s="83" t="s">
        <v>114</v>
      </c>
      <c r="O7" s="102">
        <f>SUM(L52:L62,L64:L71,L80:L95,)</f>
        <v>91779.340787392444</v>
      </c>
      <c r="P7" s="102">
        <f>SUM(O52:O62,O64:O71,O80:O95,)</f>
        <v>92008.789139360932</v>
      </c>
      <c r="Q7" s="275">
        <f t="shared" si="0"/>
        <v>229.44835196848726</v>
      </c>
      <c r="R7" s="387"/>
      <c r="S7" s="83"/>
      <c r="T7" s="83">
        <v>229.44835196848726</v>
      </c>
    </row>
    <row r="8" spans="1:20">
      <c r="A8" s="286" t="s">
        <v>322</v>
      </c>
      <c r="B8" s="287"/>
      <c r="C8" s="287"/>
      <c r="D8" s="287"/>
      <c r="E8" s="287"/>
      <c r="F8" s="288"/>
      <c r="G8" s="288"/>
      <c r="H8" s="288"/>
      <c r="I8" s="288"/>
      <c r="J8" s="288"/>
      <c r="K8" s="289"/>
      <c r="L8" s="290">
        <v>1271294.5067100003</v>
      </c>
      <c r="M8" s="83"/>
      <c r="N8" s="83" t="s">
        <v>323</v>
      </c>
      <c r="O8" s="102">
        <f>SUM(R163:R174,R176:R186,R188:R198,R221:R227,R249:R254,R256:R261,R263:R268,R270:R275,R277:R282,R284:R289)</f>
        <v>13654.4277786</v>
      </c>
      <c r="P8" s="102">
        <f>SUM(S163:S174,S176:S186,S188:S198,S221:S227,S249:S254,S256:S261,S263:S268,S270:S275,S277:S282,S284:S289)</f>
        <v>13688.5638480465</v>
      </c>
      <c r="Q8" s="275">
        <f t="shared" si="0"/>
        <v>34.136069446500187</v>
      </c>
      <c r="R8" s="387"/>
      <c r="S8" s="83"/>
      <c r="T8" s="83">
        <v>34.136069446500187</v>
      </c>
    </row>
    <row r="9" spans="1:20">
      <c r="A9" s="107" t="s">
        <v>116</v>
      </c>
      <c r="B9" s="291"/>
      <c r="C9" s="291"/>
      <c r="D9" s="291"/>
      <c r="E9" s="291"/>
      <c r="F9" s="108"/>
      <c r="G9" s="108"/>
      <c r="H9" s="108"/>
      <c r="I9" s="108"/>
      <c r="J9" s="108"/>
      <c r="K9" s="292"/>
      <c r="L9" s="293">
        <v>-2.5449751785187491E-2</v>
      </c>
      <c r="M9" s="110"/>
      <c r="N9" s="83" t="s">
        <v>324</v>
      </c>
      <c r="O9" s="102">
        <f>SUM(R200:R210,R229:R235,R237:R243)</f>
        <v>0</v>
      </c>
      <c r="P9" s="102">
        <f>SUM(S200:S210,S229:S235,S237:S243)</f>
        <v>0</v>
      </c>
      <c r="Q9" s="275">
        <f t="shared" si="0"/>
        <v>0</v>
      </c>
      <c r="R9" s="110"/>
      <c r="S9" s="110"/>
      <c r="T9" s="110">
        <v>0</v>
      </c>
    </row>
    <row r="10" spans="1:20">
      <c r="A10" s="111" t="s">
        <v>118</v>
      </c>
      <c r="B10" s="101"/>
      <c r="C10" s="101"/>
      <c r="D10" s="101"/>
      <c r="E10" s="101"/>
      <c r="F10" s="93"/>
      <c r="G10" s="93"/>
      <c r="H10" s="93"/>
      <c r="I10" s="93"/>
      <c r="J10" s="93"/>
      <c r="K10" s="294"/>
      <c r="L10" s="112">
        <v>1304493.5436</v>
      </c>
      <c r="M10" s="83"/>
      <c r="N10" s="83"/>
      <c r="O10" s="275"/>
      <c r="P10" s="275"/>
      <c r="Q10" s="275">
        <f>SUM(Q6:Q9)</f>
        <v>3077.2440407402937</v>
      </c>
      <c r="R10" s="83"/>
      <c r="S10" s="83"/>
      <c r="T10" s="83">
        <v>3077.2440407402937</v>
      </c>
    </row>
    <row r="11" spans="1:20">
      <c r="A11" s="83"/>
      <c r="B11" s="139"/>
      <c r="C11" s="139"/>
      <c r="D11" s="139"/>
      <c r="E11" s="139"/>
      <c r="F11" s="83"/>
      <c r="G11" s="83"/>
      <c r="H11" s="83"/>
      <c r="I11" s="83"/>
      <c r="J11" s="83"/>
      <c r="K11" s="278"/>
      <c r="L11" s="83"/>
      <c r="M11" s="278"/>
      <c r="N11" s="83"/>
      <c r="O11" s="83"/>
      <c r="P11" s="83"/>
      <c r="Q11" s="83"/>
      <c r="R11" s="406" t="s">
        <v>325</v>
      </c>
      <c r="S11" s="406"/>
      <c r="T11" s="83"/>
    </row>
    <row r="12" spans="1:20">
      <c r="A12" s="295"/>
      <c r="B12" s="296"/>
      <c r="C12" s="296"/>
      <c r="D12" s="296"/>
      <c r="E12" s="296"/>
      <c r="F12" s="297"/>
      <c r="G12" s="298"/>
      <c r="H12" s="299" t="s">
        <v>121</v>
      </c>
      <c r="I12" s="297"/>
      <c r="J12" s="299"/>
      <c r="K12" s="299" t="s">
        <v>107</v>
      </c>
      <c r="L12" s="299" t="s">
        <v>123</v>
      </c>
      <c r="M12" s="300" t="s">
        <v>123</v>
      </c>
      <c r="N12" s="299" t="s">
        <v>110</v>
      </c>
      <c r="O12" s="299" t="s">
        <v>110</v>
      </c>
      <c r="P12" s="299" t="s">
        <v>110</v>
      </c>
      <c r="Q12" s="301"/>
      <c r="R12" s="302" t="s">
        <v>326</v>
      </c>
      <c r="S12" s="302" t="s">
        <v>110</v>
      </c>
      <c r="T12" s="301"/>
    </row>
    <row r="13" spans="1:20" ht="30.75" thickBot="1">
      <c r="A13" s="303" t="s">
        <v>327</v>
      </c>
      <c r="B13" s="304" t="s">
        <v>74</v>
      </c>
      <c r="C13" s="304" t="s">
        <v>328</v>
      </c>
      <c r="D13" s="304" t="s">
        <v>329</v>
      </c>
      <c r="E13" s="304" t="s">
        <v>330</v>
      </c>
      <c r="F13" s="305" t="s">
        <v>331</v>
      </c>
      <c r="G13" s="306" t="s">
        <v>127</v>
      </c>
      <c r="H13" s="306" t="s">
        <v>128</v>
      </c>
      <c r="I13" s="305" t="s">
        <v>332</v>
      </c>
      <c r="J13" s="306" t="s">
        <v>317</v>
      </c>
      <c r="K13" s="307" t="s">
        <v>333</v>
      </c>
      <c r="L13" s="306" t="s">
        <v>2</v>
      </c>
      <c r="M13" s="308" t="s">
        <v>332</v>
      </c>
      <c r="N13" s="306" t="s">
        <v>130</v>
      </c>
      <c r="O13" s="306" t="s">
        <v>131</v>
      </c>
      <c r="P13" s="306" t="s">
        <v>132</v>
      </c>
      <c r="Q13" s="301"/>
      <c r="R13" s="309" t="s">
        <v>334</v>
      </c>
      <c r="S13" s="309" t="str">
        <f>+R13</f>
        <v>Annual Revenue</v>
      </c>
      <c r="T13" s="301"/>
    </row>
    <row r="14" spans="1:20">
      <c r="A14" s="83"/>
      <c r="B14" s="139"/>
      <c r="C14" s="139"/>
      <c r="D14" s="139"/>
      <c r="E14" s="139"/>
      <c r="F14" s="310"/>
      <c r="G14" s="311"/>
      <c r="H14" s="285"/>
      <c r="I14" s="310"/>
      <c r="J14" s="285"/>
      <c r="K14" s="285"/>
      <c r="L14" s="102"/>
      <c r="M14" s="285"/>
      <c r="N14" s="311"/>
      <c r="O14" s="102"/>
      <c r="P14" s="312"/>
      <c r="Q14" s="83"/>
      <c r="R14" s="83"/>
      <c r="S14" s="83"/>
      <c r="T14" s="83"/>
    </row>
    <row r="15" spans="1:20">
      <c r="A15" s="118" t="s">
        <v>335</v>
      </c>
      <c r="B15" s="122"/>
      <c r="C15" s="122"/>
      <c r="D15" s="122"/>
      <c r="E15" s="122"/>
      <c r="F15" s="313"/>
      <c r="G15" s="314"/>
      <c r="H15" s="315"/>
      <c r="I15" s="313"/>
      <c r="J15" s="315"/>
      <c r="K15" s="316"/>
      <c r="L15" s="317"/>
      <c r="M15" s="316"/>
      <c r="N15" s="314"/>
      <c r="O15" s="317"/>
      <c r="P15" s="318"/>
      <c r="Q15" s="83"/>
      <c r="R15" s="83"/>
      <c r="S15" s="83"/>
      <c r="T15" s="83"/>
    </row>
    <row r="16" spans="1:20">
      <c r="A16" s="118" t="s">
        <v>336</v>
      </c>
      <c r="B16" s="122"/>
      <c r="C16" s="122"/>
      <c r="D16" s="122"/>
      <c r="E16" s="122"/>
      <c r="F16" s="313"/>
      <c r="G16" s="314"/>
      <c r="H16" s="315"/>
      <c r="I16" s="313"/>
      <c r="J16" s="315"/>
      <c r="K16" s="316"/>
      <c r="L16" s="317"/>
      <c r="M16" s="316"/>
      <c r="N16" s="314"/>
      <c r="O16" s="317"/>
      <c r="P16" s="318"/>
      <c r="Q16" s="83"/>
      <c r="R16" s="83"/>
      <c r="S16" s="83"/>
      <c r="T16" s="83"/>
    </row>
    <row r="17" spans="1:20">
      <c r="A17" s="319" t="s">
        <v>337</v>
      </c>
      <c r="B17" s="320"/>
      <c r="C17" s="320"/>
      <c r="D17" s="320"/>
      <c r="E17" s="320"/>
      <c r="F17" s="313"/>
      <c r="G17" s="314"/>
      <c r="H17" s="315"/>
      <c r="I17" s="313"/>
      <c r="J17" s="315"/>
      <c r="K17" s="316"/>
      <c r="L17" s="317"/>
      <c r="M17" s="316"/>
      <c r="N17" s="314"/>
      <c r="O17" s="317"/>
      <c r="P17" s="318"/>
      <c r="Q17" s="83"/>
      <c r="R17" s="83"/>
      <c r="S17" s="83"/>
      <c r="T17" s="83"/>
    </row>
    <row r="18" spans="1:20">
      <c r="A18" s="321" t="s">
        <v>338</v>
      </c>
      <c r="B18" s="322"/>
      <c r="C18" s="322"/>
      <c r="D18" s="322"/>
      <c r="E18" s="322"/>
      <c r="F18" s="323"/>
      <c r="G18" s="324"/>
      <c r="H18" s="325"/>
      <c r="I18" s="323"/>
      <c r="J18" s="325"/>
      <c r="K18" s="326"/>
      <c r="L18" s="327"/>
      <c r="M18" s="326"/>
      <c r="N18" s="324"/>
      <c r="O18" s="327"/>
      <c r="P18" s="328"/>
      <c r="Q18" s="83"/>
      <c r="R18" s="83"/>
      <c r="S18" s="83"/>
      <c r="T18" s="83"/>
    </row>
    <row r="19" spans="1:20">
      <c r="A19" s="83" t="s">
        <v>339</v>
      </c>
      <c r="B19" s="139" t="s">
        <v>79</v>
      </c>
      <c r="C19" s="139" t="s">
        <v>340</v>
      </c>
      <c r="D19" s="139" t="str">
        <f>"&gt;0"</f>
        <v>&gt;0</v>
      </c>
      <c r="E19" s="139" t="s">
        <v>341</v>
      </c>
      <c r="F19" s="310">
        <v>1</v>
      </c>
      <c r="G19" s="329">
        <v>4.29</v>
      </c>
      <c r="H19" s="330">
        <v>39</v>
      </c>
      <c r="I19" s="331">
        <f>LEFT(A19,2)/100/2</f>
        <v>0.16</v>
      </c>
      <c r="J19" s="332"/>
      <c r="K19" s="330">
        <v>346.64</v>
      </c>
      <c r="L19" s="102">
        <f>G19*K19*$I$5</f>
        <v>17845.027199999997</v>
      </c>
      <c r="M19" s="271">
        <v>665.54879999999991</v>
      </c>
      <c r="N19" s="333">
        <f>G19*(1+$F$4)</f>
        <v>4.3007249999999999</v>
      </c>
      <c r="O19" s="102">
        <f>+N19*K19*$I$5</f>
        <v>17889.639768000001</v>
      </c>
      <c r="P19" s="334">
        <f t="shared" ref="P19:P28" si="1">IF(OR(G19=0,N19=0),"",N19/G19-1)</f>
        <v>2.4999999999999467E-3</v>
      </c>
      <c r="Q19" s="83"/>
      <c r="R19" s="83"/>
      <c r="S19" s="83"/>
      <c r="T19" s="83"/>
    </row>
    <row r="20" spans="1:20">
      <c r="A20" s="83" t="s">
        <v>342</v>
      </c>
      <c r="B20" s="139" t="s">
        <v>79</v>
      </c>
      <c r="C20" s="139" t="s">
        <v>340</v>
      </c>
      <c r="D20" s="139" t="str">
        <f t="shared" ref="D20:D28" si="2">"&gt;0"</f>
        <v>&gt;0</v>
      </c>
      <c r="E20" s="139" t="s">
        <v>341</v>
      </c>
      <c r="F20" s="310">
        <v>1</v>
      </c>
      <c r="G20" s="329">
        <v>6.99</v>
      </c>
      <c r="H20" s="330">
        <v>39</v>
      </c>
      <c r="I20" s="331">
        <f>LEFT(A20,2)/100/2</f>
        <v>0.32</v>
      </c>
      <c r="J20" s="332"/>
      <c r="K20" s="330">
        <v>0</v>
      </c>
      <c r="L20" s="102">
        <f t="shared" ref="L20:L28" si="3">G20*K20*$I$5</f>
        <v>0</v>
      </c>
      <c r="M20" s="271">
        <v>0</v>
      </c>
      <c r="N20" s="333">
        <f t="shared" ref="N20:N28" si="4">G20*(1+$F$4)</f>
        <v>7.0074749999999995</v>
      </c>
      <c r="O20" s="102">
        <f t="shared" ref="O20:O28" si="5">+N20*K20*$I$5</f>
        <v>0</v>
      </c>
      <c r="P20" s="334">
        <f t="shared" si="1"/>
        <v>2.4999999999999467E-3</v>
      </c>
      <c r="Q20" s="83"/>
      <c r="R20" s="83"/>
      <c r="S20" s="83"/>
      <c r="T20" s="83"/>
    </row>
    <row r="21" spans="1:20">
      <c r="A21" s="83" t="s">
        <v>343</v>
      </c>
      <c r="B21" s="139" t="s">
        <v>79</v>
      </c>
      <c r="C21" s="139" t="s">
        <v>340</v>
      </c>
      <c r="D21" s="139" t="str">
        <f t="shared" si="2"/>
        <v>&gt;0</v>
      </c>
      <c r="E21" s="139" t="s">
        <v>341</v>
      </c>
      <c r="F21" s="310">
        <v>1</v>
      </c>
      <c r="G21" s="329">
        <v>10.45</v>
      </c>
      <c r="H21" s="330">
        <v>39</v>
      </c>
      <c r="I21" s="331">
        <f>LEFT(A21,2)/100/2</f>
        <v>0.48</v>
      </c>
      <c r="J21" s="332"/>
      <c r="K21" s="330">
        <v>6.4995000000000003</v>
      </c>
      <c r="L21" s="102">
        <f t="shared" si="3"/>
        <v>815.03729999999996</v>
      </c>
      <c r="M21" s="271">
        <v>37.43712</v>
      </c>
      <c r="N21" s="333">
        <f t="shared" si="4"/>
        <v>10.476124999999998</v>
      </c>
      <c r="O21" s="102">
        <f t="shared" si="5"/>
        <v>817.07489324999983</v>
      </c>
      <c r="P21" s="334">
        <f t="shared" si="1"/>
        <v>2.4999999999999467E-3</v>
      </c>
      <c r="Q21" s="83"/>
      <c r="R21" s="83"/>
      <c r="S21" s="83"/>
      <c r="T21" s="83"/>
    </row>
    <row r="22" spans="1:20">
      <c r="A22" s="83" t="s">
        <v>344</v>
      </c>
      <c r="B22" s="139" t="s">
        <v>85</v>
      </c>
      <c r="C22" s="139" t="s">
        <v>340</v>
      </c>
      <c r="D22" s="139" t="str">
        <f t="shared" si="2"/>
        <v>&gt;0</v>
      </c>
      <c r="E22" s="139" t="s">
        <v>341</v>
      </c>
      <c r="F22" s="310">
        <v>1</v>
      </c>
      <c r="G22" s="329">
        <v>22.36</v>
      </c>
      <c r="H22" s="330">
        <v>39</v>
      </c>
      <c r="I22" s="331">
        <f>VALUE(LEFT(A22,1))*F22</f>
        <v>1</v>
      </c>
      <c r="J22" s="332"/>
      <c r="K22" s="330">
        <v>287.06125000000003</v>
      </c>
      <c r="L22" s="102">
        <f t="shared" si="3"/>
        <v>77024.274600000004</v>
      </c>
      <c r="M22" s="271">
        <v>3444.7350000000001</v>
      </c>
      <c r="N22" s="333">
        <f t="shared" si="4"/>
        <v>22.415899999999997</v>
      </c>
      <c r="O22" s="102">
        <f t="shared" si="5"/>
        <v>77216.835286499991</v>
      </c>
      <c r="P22" s="334">
        <f t="shared" si="1"/>
        <v>2.4999999999999467E-3</v>
      </c>
      <c r="Q22" s="83"/>
      <c r="R22" s="83"/>
      <c r="S22" s="83"/>
      <c r="T22" s="83"/>
    </row>
    <row r="23" spans="1:20">
      <c r="A23" s="83" t="s">
        <v>345</v>
      </c>
      <c r="B23" s="139" t="s">
        <v>85</v>
      </c>
      <c r="C23" s="139" t="s">
        <v>340</v>
      </c>
      <c r="D23" s="139" t="str">
        <f t="shared" si="2"/>
        <v>&gt;0</v>
      </c>
      <c r="E23" s="139" t="s">
        <v>341</v>
      </c>
      <c r="F23" s="310">
        <v>1</v>
      </c>
      <c r="G23" s="329">
        <v>30.09</v>
      </c>
      <c r="H23" s="330">
        <v>39</v>
      </c>
      <c r="I23" s="331">
        <f>VALUE(LEFT(A23,3))*F23</f>
        <v>1.5</v>
      </c>
      <c r="J23" s="332"/>
      <c r="K23" s="330">
        <v>82.326999999999998</v>
      </c>
      <c r="L23" s="102">
        <f t="shared" si="3"/>
        <v>29726.633160000001</v>
      </c>
      <c r="M23" s="271">
        <v>1481.886</v>
      </c>
      <c r="N23" s="333">
        <f t="shared" si="4"/>
        <v>30.165225</v>
      </c>
      <c r="O23" s="102">
        <f t="shared" si="5"/>
        <v>29800.9497429</v>
      </c>
      <c r="P23" s="334">
        <f t="shared" si="1"/>
        <v>2.4999999999999467E-3</v>
      </c>
      <c r="Q23" s="83"/>
      <c r="R23" s="83"/>
      <c r="S23" s="83"/>
      <c r="T23" s="83"/>
    </row>
    <row r="24" spans="1:20">
      <c r="A24" s="83" t="s">
        <v>346</v>
      </c>
      <c r="B24" s="139" t="s">
        <v>85</v>
      </c>
      <c r="C24" s="139" t="s">
        <v>340</v>
      </c>
      <c r="D24" s="139" t="str">
        <f t="shared" si="2"/>
        <v>&gt;0</v>
      </c>
      <c r="E24" s="139" t="s">
        <v>341</v>
      </c>
      <c r="F24" s="310">
        <v>1</v>
      </c>
      <c r="G24" s="329">
        <v>41.7</v>
      </c>
      <c r="H24" s="330">
        <v>39</v>
      </c>
      <c r="I24" s="331">
        <f>VALUE(LEFT(A24,1))*F24</f>
        <v>2</v>
      </c>
      <c r="J24" s="332"/>
      <c r="K24" s="330">
        <v>425.71725000000004</v>
      </c>
      <c r="L24" s="102">
        <f t="shared" si="3"/>
        <v>213028.91190000006</v>
      </c>
      <c r="M24" s="271">
        <v>10217.213999999998</v>
      </c>
      <c r="N24" s="333">
        <f t="shared" si="4"/>
        <v>41.804250000000003</v>
      </c>
      <c r="O24" s="102">
        <f t="shared" si="5"/>
        <v>213561.48417975006</v>
      </c>
      <c r="P24" s="334">
        <f t="shared" si="1"/>
        <v>2.4999999999999467E-3</v>
      </c>
      <c r="Q24" s="83"/>
      <c r="R24" s="83"/>
      <c r="S24" s="83"/>
      <c r="T24" s="83"/>
    </row>
    <row r="25" spans="1:20">
      <c r="A25" s="83" t="s">
        <v>347</v>
      </c>
      <c r="B25" s="139" t="s">
        <v>85</v>
      </c>
      <c r="C25" s="139" t="s">
        <v>340</v>
      </c>
      <c r="D25" s="139" t="str">
        <f t="shared" si="2"/>
        <v>&gt;0</v>
      </c>
      <c r="E25" s="139" t="s">
        <v>341</v>
      </c>
      <c r="F25" s="310">
        <v>1</v>
      </c>
      <c r="G25" s="329">
        <v>59.27</v>
      </c>
      <c r="H25" s="330">
        <v>39</v>
      </c>
      <c r="I25" s="331">
        <f>VALUE(LEFT(A25,1))*F25</f>
        <v>3</v>
      </c>
      <c r="J25" s="332"/>
      <c r="K25" s="330">
        <v>205.81750000000002</v>
      </c>
      <c r="L25" s="102">
        <f t="shared" si="3"/>
        <v>146385.63870000001</v>
      </c>
      <c r="M25" s="271">
        <v>7409.4299999999994</v>
      </c>
      <c r="N25" s="333">
        <f t="shared" si="4"/>
        <v>59.418174999999998</v>
      </c>
      <c r="O25" s="102">
        <f t="shared" si="5"/>
        <v>146751.60279675</v>
      </c>
      <c r="P25" s="334">
        <f t="shared" si="1"/>
        <v>2.4999999999999467E-3</v>
      </c>
      <c r="Q25" s="83"/>
      <c r="R25" s="83"/>
      <c r="S25" s="83"/>
      <c r="T25" s="83"/>
    </row>
    <row r="26" spans="1:20">
      <c r="A26" s="83" t="s">
        <v>348</v>
      </c>
      <c r="B26" s="139" t="s">
        <v>85</v>
      </c>
      <c r="C26" s="139" t="s">
        <v>340</v>
      </c>
      <c r="D26" s="139" t="str">
        <f t="shared" si="2"/>
        <v>&gt;0</v>
      </c>
      <c r="E26" s="139" t="s">
        <v>341</v>
      </c>
      <c r="F26" s="310">
        <v>1</v>
      </c>
      <c r="G26" s="329">
        <v>74.040000000000006</v>
      </c>
      <c r="H26" s="330">
        <v>39</v>
      </c>
      <c r="I26" s="331">
        <f>VALUE(LEFT(A26,1))*F26</f>
        <v>4</v>
      </c>
      <c r="J26" s="332"/>
      <c r="K26" s="330">
        <v>206.90074999999999</v>
      </c>
      <c r="L26" s="102">
        <f t="shared" si="3"/>
        <v>183827.17835999999</v>
      </c>
      <c r="M26" s="271">
        <v>9931.235999999999</v>
      </c>
      <c r="N26" s="333">
        <f t="shared" si="4"/>
        <v>74.225099999999998</v>
      </c>
      <c r="O26" s="102">
        <f t="shared" si="5"/>
        <v>184286.74630589999</v>
      </c>
      <c r="P26" s="334">
        <f t="shared" si="1"/>
        <v>2.4999999999999467E-3</v>
      </c>
      <c r="Q26" s="83"/>
      <c r="R26" s="83"/>
      <c r="S26" s="83"/>
      <c r="T26" s="83"/>
    </row>
    <row r="27" spans="1:20">
      <c r="A27" s="83" t="s">
        <v>349</v>
      </c>
      <c r="B27" s="139" t="s">
        <v>85</v>
      </c>
      <c r="C27" s="139" t="s">
        <v>340</v>
      </c>
      <c r="D27" s="139" t="str">
        <f t="shared" si="2"/>
        <v>&gt;0</v>
      </c>
      <c r="E27" s="139" t="s">
        <v>341</v>
      </c>
      <c r="F27" s="310">
        <v>1</v>
      </c>
      <c r="G27" s="329">
        <v>109.89</v>
      </c>
      <c r="H27" s="330">
        <v>39</v>
      </c>
      <c r="I27" s="331">
        <f>VALUE(LEFT(A27,1))*F27</f>
        <v>6</v>
      </c>
      <c r="J27" s="332"/>
      <c r="K27" s="330">
        <v>159.23775000000001</v>
      </c>
      <c r="L27" s="102">
        <f t="shared" si="3"/>
        <v>209983.63617000001</v>
      </c>
      <c r="M27" s="271">
        <v>11465.118</v>
      </c>
      <c r="N27" s="333">
        <f t="shared" si="4"/>
        <v>110.16472499999999</v>
      </c>
      <c r="O27" s="102">
        <f t="shared" si="5"/>
        <v>210508.59526042498</v>
      </c>
      <c r="P27" s="334">
        <f t="shared" si="1"/>
        <v>2.4999999999999467E-3</v>
      </c>
      <c r="Q27" s="83"/>
      <c r="R27" s="83"/>
      <c r="S27" s="83"/>
      <c r="T27" s="83"/>
    </row>
    <row r="28" spans="1:20">
      <c r="A28" s="83" t="s">
        <v>350</v>
      </c>
      <c r="B28" s="139" t="s">
        <v>85</v>
      </c>
      <c r="C28" s="139" t="s">
        <v>340</v>
      </c>
      <c r="D28" s="139" t="str">
        <f t="shared" si="2"/>
        <v>&gt;0</v>
      </c>
      <c r="E28" s="139" t="s">
        <v>341</v>
      </c>
      <c r="F28" s="310">
        <v>1</v>
      </c>
      <c r="G28" s="329">
        <v>138.18</v>
      </c>
      <c r="H28" s="330">
        <v>39</v>
      </c>
      <c r="I28" s="331">
        <f>VALUE(LEFT(A28,1))*F28</f>
        <v>8</v>
      </c>
      <c r="J28" s="332"/>
      <c r="K28" s="330">
        <v>107.24175000000001</v>
      </c>
      <c r="L28" s="102">
        <f t="shared" si="3"/>
        <v>177823.98018000001</v>
      </c>
      <c r="M28" s="271">
        <v>10295.208000000001</v>
      </c>
      <c r="N28" s="333">
        <f t="shared" si="4"/>
        <v>138.52545000000001</v>
      </c>
      <c r="O28" s="102">
        <f t="shared" si="5"/>
        <v>178268.54013045001</v>
      </c>
      <c r="P28" s="334">
        <f t="shared" si="1"/>
        <v>2.4999999999999467E-3</v>
      </c>
      <c r="Q28" s="83"/>
      <c r="R28" s="83"/>
      <c r="S28" s="83"/>
      <c r="T28" s="83"/>
    </row>
    <row r="29" spans="1:20">
      <c r="A29" s="83"/>
      <c r="B29" s="139"/>
      <c r="C29" s="139"/>
      <c r="D29" s="139"/>
      <c r="E29" s="139"/>
      <c r="F29" s="310"/>
      <c r="G29" s="311"/>
      <c r="H29" s="285"/>
      <c r="I29" s="331"/>
      <c r="J29" s="285"/>
      <c r="K29" s="285"/>
      <c r="L29" s="102"/>
      <c r="M29" s="285"/>
      <c r="N29" s="311"/>
      <c r="O29" s="102"/>
      <c r="P29" s="312"/>
      <c r="Q29" s="83"/>
      <c r="R29" s="83"/>
      <c r="S29" s="83"/>
      <c r="T29" s="83"/>
    </row>
    <row r="30" spans="1:20">
      <c r="A30" s="83" t="s">
        <v>351</v>
      </c>
      <c r="B30" s="139"/>
      <c r="C30" s="139"/>
      <c r="D30" s="139"/>
      <c r="E30" s="139"/>
      <c r="F30" s="310">
        <v>1</v>
      </c>
      <c r="G30" s="329">
        <v>4.29</v>
      </c>
      <c r="H30" s="330">
        <v>39</v>
      </c>
      <c r="I30" s="331">
        <f>LEFT(A30,2)/100/2</f>
        <v>0.16</v>
      </c>
      <c r="J30" s="285"/>
      <c r="K30" s="332"/>
      <c r="L30" s="102"/>
      <c r="M30" s="271"/>
      <c r="N30" s="333">
        <f t="shared" ref="N30:N39" si="6">G30*(1+$F$4)</f>
        <v>4.3007249999999999</v>
      </c>
      <c r="O30" s="102">
        <f t="shared" ref="O30:O39" si="7">+N30*K30*$I$5</f>
        <v>0</v>
      </c>
      <c r="P30" s="334">
        <f t="shared" ref="P30:P39" si="8">IF(OR(G30=0,N30=0),"",N30/G30-1)</f>
        <v>2.4999999999999467E-3</v>
      </c>
      <c r="Q30" s="83"/>
      <c r="R30" s="83"/>
      <c r="S30" s="83"/>
      <c r="T30" s="83"/>
    </row>
    <row r="31" spans="1:20">
      <c r="A31" s="83" t="s">
        <v>352</v>
      </c>
      <c r="B31" s="139"/>
      <c r="C31" s="139"/>
      <c r="D31" s="139"/>
      <c r="E31" s="139"/>
      <c r="F31" s="310">
        <v>1</v>
      </c>
      <c r="G31" s="329">
        <v>6.99</v>
      </c>
      <c r="H31" s="330">
        <v>39</v>
      </c>
      <c r="I31" s="331">
        <f>LEFT(A31,2)/100/2</f>
        <v>0.32</v>
      </c>
      <c r="J31" s="285"/>
      <c r="K31" s="332"/>
      <c r="L31" s="102"/>
      <c r="M31" s="271"/>
      <c r="N31" s="333">
        <f t="shared" si="6"/>
        <v>7.0074749999999995</v>
      </c>
      <c r="O31" s="102">
        <f t="shared" si="7"/>
        <v>0</v>
      </c>
      <c r="P31" s="334">
        <f t="shared" si="8"/>
        <v>2.4999999999999467E-3</v>
      </c>
      <c r="Q31" s="83"/>
      <c r="R31" s="83"/>
      <c r="S31" s="83"/>
      <c r="T31" s="83"/>
    </row>
    <row r="32" spans="1:20">
      <c r="A32" s="83" t="s">
        <v>353</v>
      </c>
      <c r="B32" s="139"/>
      <c r="C32" s="139"/>
      <c r="D32" s="139"/>
      <c r="E32" s="139"/>
      <c r="F32" s="310">
        <v>1</v>
      </c>
      <c r="G32" s="329">
        <v>10.45</v>
      </c>
      <c r="H32" s="330">
        <v>39</v>
      </c>
      <c r="I32" s="331">
        <f>LEFT(A32,2)/100/2</f>
        <v>0.48</v>
      </c>
      <c r="J32" s="285"/>
      <c r="K32" s="332"/>
      <c r="L32" s="102"/>
      <c r="M32" s="271"/>
      <c r="N32" s="333">
        <f t="shared" si="6"/>
        <v>10.476124999999998</v>
      </c>
      <c r="O32" s="102">
        <f t="shared" si="7"/>
        <v>0</v>
      </c>
      <c r="P32" s="334">
        <f t="shared" si="8"/>
        <v>2.4999999999999467E-3</v>
      </c>
      <c r="Q32" s="83"/>
      <c r="R32" s="83"/>
      <c r="S32" s="83"/>
      <c r="T32" s="83"/>
    </row>
    <row r="33" spans="1:20">
      <c r="A33" s="83" t="s">
        <v>354</v>
      </c>
      <c r="B33" s="139"/>
      <c r="C33" s="139"/>
      <c r="D33" s="139"/>
      <c r="E33" s="139"/>
      <c r="F33" s="310">
        <v>1</v>
      </c>
      <c r="G33" s="329">
        <v>22.36</v>
      </c>
      <c r="H33" s="330">
        <v>39</v>
      </c>
      <c r="I33" s="331">
        <f>VALUE(LEFT(A33,1))</f>
        <v>1</v>
      </c>
      <c r="J33" s="285"/>
      <c r="K33" s="332"/>
      <c r="L33" s="102"/>
      <c r="M33" s="271"/>
      <c r="N33" s="333">
        <f t="shared" si="6"/>
        <v>22.415899999999997</v>
      </c>
      <c r="O33" s="102">
        <f t="shared" si="7"/>
        <v>0</v>
      </c>
      <c r="P33" s="334">
        <f t="shared" si="8"/>
        <v>2.4999999999999467E-3</v>
      </c>
      <c r="Q33" s="83"/>
      <c r="R33" s="83"/>
      <c r="S33" s="83"/>
      <c r="T33" s="83"/>
    </row>
    <row r="34" spans="1:20">
      <c r="A34" s="83" t="s">
        <v>355</v>
      </c>
      <c r="B34" s="139"/>
      <c r="C34" s="139"/>
      <c r="D34" s="139"/>
      <c r="E34" s="139"/>
      <c r="F34" s="310">
        <v>1</v>
      </c>
      <c r="G34" s="329">
        <v>30.09</v>
      </c>
      <c r="H34" s="330">
        <v>39</v>
      </c>
      <c r="I34" s="331">
        <f>VALUE(LEFT(A34,3))*F34</f>
        <v>1.5</v>
      </c>
      <c r="J34" s="285"/>
      <c r="K34" s="332"/>
      <c r="L34" s="102"/>
      <c r="M34" s="271"/>
      <c r="N34" s="333">
        <f t="shared" si="6"/>
        <v>30.165225</v>
      </c>
      <c r="O34" s="102">
        <f t="shared" si="7"/>
        <v>0</v>
      </c>
      <c r="P34" s="334">
        <f t="shared" si="8"/>
        <v>2.4999999999999467E-3</v>
      </c>
      <c r="Q34" s="83"/>
      <c r="R34" s="83"/>
      <c r="S34" s="83"/>
      <c r="T34" s="83"/>
    </row>
    <row r="35" spans="1:20">
      <c r="A35" s="83" t="s">
        <v>356</v>
      </c>
      <c r="B35" s="139"/>
      <c r="C35" s="139"/>
      <c r="D35" s="139"/>
      <c r="E35" s="139"/>
      <c r="F35" s="310">
        <v>1</v>
      </c>
      <c r="G35" s="329">
        <v>41.7</v>
      </c>
      <c r="H35" s="330">
        <v>39</v>
      </c>
      <c r="I35" s="331">
        <f>VALUE(LEFT(A35,1))*F35</f>
        <v>2</v>
      </c>
      <c r="J35" s="285"/>
      <c r="K35" s="332"/>
      <c r="L35" s="102"/>
      <c r="M35" s="271"/>
      <c r="N35" s="333">
        <f t="shared" si="6"/>
        <v>41.804250000000003</v>
      </c>
      <c r="O35" s="102">
        <f t="shared" si="7"/>
        <v>0</v>
      </c>
      <c r="P35" s="334">
        <f t="shared" si="8"/>
        <v>2.4999999999999467E-3</v>
      </c>
      <c r="Q35" s="83"/>
      <c r="R35" s="83"/>
      <c r="S35" s="83"/>
      <c r="T35" s="83"/>
    </row>
    <row r="36" spans="1:20">
      <c r="A36" s="83" t="s">
        <v>357</v>
      </c>
      <c r="B36" s="139"/>
      <c r="C36" s="139"/>
      <c r="D36" s="139"/>
      <c r="E36" s="139"/>
      <c r="F36" s="310">
        <v>1</v>
      </c>
      <c r="G36" s="329">
        <v>59.27</v>
      </c>
      <c r="H36" s="330">
        <v>39</v>
      </c>
      <c r="I36" s="331">
        <f>VALUE(LEFT(A36,1))*F36</f>
        <v>3</v>
      </c>
      <c r="J36" s="285"/>
      <c r="K36" s="332"/>
      <c r="L36" s="102"/>
      <c r="M36" s="271"/>
      <c r="N36" s="333">
        <f t="shared" si="6"/>
        <v>59.418174999999998</v>
      </c>
      <c r="O36" s="102">
        <f t="shared" si="7"/>
        <v>0</v>
      </c>
      <c r="P36" s="334">
        <f t="shared" si="8"/>
        <v>2.4999999999999467E-3</v>
      </c>
      <c r="Q36" s="83"/>
      <c r="R36" s="83"/>
      <c r="S36" s="83"/>
      <c r="T36" s="83"/>
    </row>
    <row r="37" spans="1:20">
      <c r="A37" s="83" t="s">
        <v>358</v>
      </c>
      <c r="B37" s="139"/>
      <c r="C37" s="139"/>
      <c r="D37" s="139"/>
      <c r="E37" s="139"/>
      <c r="F37" s="310">
        <v>1</v>
      </c>
      <c r="G37" s="329">
        <v>74.040000000000006</v>
      </c>
      <c r="H37" s="330">
        <v>39</v>
      </c>
      <c r="I37" s="331">
        <f>VALUE(LEFT(A37,1))*F37</f>
        <v>4</v>
      </c>
      <c r="J37" s="285"/>
      <c r="K37" s="332"/>
      <c r="L37" s="102"/>
      <c r="M37" s="271"/>
      <c r="N37" s="333">
        <f t="shared" si="6"/>
        <v>74.225099999999998</v>
      </c>
      <c r="O37" s="102">
        <f t="shared" si="7"/>
        <v>0</v>
      </c>
      <c r="P37" s="334">
        <f t="shared" si="8"/>
        <v>2.4999999999999467E-3</v>
      </c>
      <c r="Q37" s="83"/>
      <c r="R37" s="83"/>
      <c r="S37" s="83"/>
      <c r="T37" s="83"/>
    </row>
    <row r="38" spans="1:20">
      <c r="A38" s="83" t="s">
        <v>359</v>
      </c>
      <c r="B38" s="139"/>
      <c r="C38" s="139"/>
      <c r="D38" s="139"/>
      <c r="E38" s="139"/>
      <c r="F38" s="310">
        <v>1</v>
      </c>
      <c r="G38" s="329">
        <v>109.89</v>
      </c>
      <c r="H38" s="330">
        <v>39</v>
      </c>
      <c r="I38" s="331">
        <f>VALUE(LEFT(A38,1))*F38</f>
        <v>6</v>
      </c>
      <c r="J38" s="285"/>
      <c r="K38" s="332"/>
      <c r="L38" s="102"/>
      <c r="M38" s="271"/>
      <c r="N38" s="333">
        <f t="shared" si="6"/>
        <v>110.16472499999999</v>
      </c>
      <c r="O38" s="102">
        <f t="shared" si="7"/>
        <v>0</v>
      </c>
      <c r="P38" s="334">
        <f t="shared" si="8"/>
        <v>2.4999999999999467E-3</v>
      </c>
      <c r="Q38" s="83"/>
      <c r="R38" s="83"/>
      <c r="S38" s="83"/>
      <c r="T38" s="83"/>
    </row>
    <row r="39" spans="1:20">
      <c r="A39" s="83" t="s">
        <v>360</v>
      </c>
      <c r="B39" s="139"/>
      <c r="C39" s="139"/>
      <c r="D39" s="139"/>
      <c r="E39" s="139"/>
      <c r="F39" s="310">
        <v>1</v>
      </c>
      <c r="G39" s="329">
        <v>138.18</v>
      </c>
      <c r="H39" s="330">
        <v>39</v>
      </c>
      <c r="I39" s="331">
        <f>VALUE(LEFT(A39,1))*F39</f>
        <v>8</v>
      </c>
      <c r="J39" s="285"/>
      <c r="K39" s="332"/>
      <c r="L39" s="102"/>
      <c r="M39" s="271"/>
      <c r="N39" s="333">
        <f t="shared" si="6"/>
        <v>138.52545000000001</v>
      </c>
      <c r="O39" s="102">
        <f t="shared" si="7"/>
        <v>0</v>
      </c>
      <c r="P39" s="334">
        <f t="shared" si="8"/>
        <v>2.4999999999999467E-3</v>
      </c>
      <c r="Q39" s="83"/>
      <c r="R39" s="83"/>
      <c r="S39" s="83"/>
      <c r="T39" s="83"/>
    </row>
    <row r="40" spans="1:20">
      <c r="A40" s="83"/>
      <c r="B40" s="139"/>
      <c r="C40" s="139"/>
      <c r="D40" s="139"/>
      <c r="E40" s="139"/>
      <c r="F40" s="310"/>
      <c r="G40" s="311"/>
      <c r="H40" s="285"/>
      <c r="I40" s="331"/>
      <c r="J40" s="285"/>
      <c r="K40" s="285"/>
      <c r="L40" s="102"/>
      <c r="M40" s="285"/>
      <c r="N40" s="311"/>
      <c r="O40" s="102"/>
      <c r="P40" s="312"/>
      <c r="Q40" s="83"/>
      <c r="R40" s="83"/>
      <c r="S40" s="83"/>
      <c r="T40" s="83"/>
    </row>
    <row r="41" spans="1:20">
      <c r="A41" s="83" t="s">
        <v>361</v>
      </c>
      <c r="B41" s="139" t="s">
        <v>79</v>
      </c>
      <c r="C41" s="139" t="s">
        <v>340</v>
      </c>
      <c r="D41" s="139">
        <v>0</v>
      </c>
      <c r="E41" s="139" t="s">
        <v>341</v>
      </c>
      <c r="F41" s="310">
        <v>1</v>
      </c>
      <c r="G41" s="329">
        <v>9.3000000000000007</v>
      </c>
      <c r="H41" s="330">
        <v>39</v>
      </c>
      <c r="I41" s="331">
        <f>LEFT(A41,2)/100/2</f>
        <v>0.16</v>
      </c>
      <c r="J41" s="332"/>
      <c r="K41" s="330">
        <v>0</v>
      </c>
      <c r="L41" s="102">
        <f>G41*K41*$I$5</f>
        <v>0</v>
      </c>
      <c r="M41" s="271">
        <v>0</v>
      </c>
      <c r="N41" s="333">
        <f t="shared" ref="N41:N50" si="9">G41*(1+$F$4)</f>
        <v>9.3232499999999998</v>
      </c>
      <c r="O41" s="102">
        <f>+N41*K41*$I$5</f>
        <v>0</v>
      </c>
      <c r="P41" s="334">
        <f t="shared" ref="P41:P50" si="10">IF(OR(G41=0,N41=0),"",N41/G41-1)</f>
        <v>2.4999999999999467E-3</v>
      </c>
      <c r="Q41" s="83"/>
      <c r="R41" s="83"/>
      <c r="S41" s="83"/>
      <c r="T41" s="83"/>
    </row>
    <row r="42" spans="1:20">
      <c r="A42" s="83" t="s">
        <v>362</v>
      </c>
      <c r="B42" s="139" t="s">
        <v>79</v>
      </c>
      <c r="C42" s="139" t="s">
        <v>340</v>
      </c>
      <c r="D42" s="139">
        <v>0</v>
      </c>
      <c r="E42" s="139" t="s">
        <v>341</v>
      </c>
      <c r="F42" s="310">
        <v>1</v>
      </c>
      <c r="G42" s="329">
        <v>10.62</v>
      </c>
      <c r="H42" s="330">
        <v>39</v>
      </c>
      <c r="I42" s="331">
        <f>LEFT(A42,2)/100/2</f>
        <v>0.32</v>
      </c>
      <c r="J42" s="332"/>
      <c r="K42" s="330">
        <v>0</v>
      </c>
      <c r="L42" s="102">
        <f t="shared" ref="L42:L50" si="11">G42*K42*$I$5</f>
        <v>0</v>
      </c>
      <c r="M42" s="271">
        <v>0</v>
      </c>
      <c r="N42" s="333">
        <f t="shared" si="9"/>
        <v>10.64655</v>
      </c>
      <c r="O42" s="102">
        <f t="shared" ref="O42:O50" si="12">+N42*K42*$I$5</f>
        <v>0</v>
      </c>
      <c r="P42" s="334">
        <f t="shared" si="10"/>
        <v>2.4999999999999467E-3</v>
      </c>
      <c r="Q42" s="83"/>
      <c r="R42" s="83"/>
      <c r="S42" s="83"/>
      <c r="T42" s="83"/>
    </row>
    <row r="43" spans="1:20">
      <c r="A43" s="83" t="s">
        <v>363</v>
      </c>
      <c r="B43" s="139" t="s">
        <v>79</v>
      </c>
      <c r="C43" s="139" t="s">
        <v>340</v>
      </c>
      <c r="D43" s="139">
        <v>0</v>
      </c>
      <c r="E43" s="139" t="s">
        <v>341</v>
      </c>
      <c r="F43" s="310">
        <v>1</v>
      </c>
      <c r="G43" s="329">
        <v>13.07</v>
      </c>
      <c r="H43" s="330">
        <v>39</v>
      </c>
      <c r="I43" s="331">
        <f>LEFT(A43,2)/100/2</f>
        <v>0.48</v>
      </c>
      <c r="J43" s="332"/>
      <c r="K43" s="330">
        <v>0</v>
      </c>
      <c r="L43" s="102">
        <f t="shared" si="11"/>
        <v>0</v>
      </c>
      <c r="M43" s="271">
        <v>0</v>
      </c>
      <c r="N43" s="333">
        <f t="shared" si="9"/>
        <v>13.102675</v>
      </c>
      <c r="O43" s="102">
        <f t="shared" si="12"/>
        <v>0</v>
      </c>
      <c r="P43" s="334">
        <f t="shared" si="10"/>
        <v>2.4999999999999467E-3</v>
      </c>
      <c r="Q43" s="83"/>
      <c r="R43" s="83"/>
      <c r="S43" s="83"/>
      <c r="T43" s="83"/>
    </row>
    <row r="44" spans="1:20">
      <c r="A44" s="83" t="s">
        <v>364</v>
      </c>
      <c r="B44" s="139" t="s">
        <v>85</v>
      </c>
      <c r="C44" s="139" t="s">
        <v>340</v>
      </c>
      <c r="D44" s="139">
        <v>0</v>
      </c>
      <c r="E44" s="139" t="s">
        <v>341</v>
      </c>
      <c r="F44" s="310">
        <v>1</v>
      </c>
      <c r="G44" s="329">
        <v>23.96</v>
      </c>
      <c r="H44" s="330">
        <v>39</v>
      </c>
      <c r="I44" s="331">
        <f>VALUE(LEFT(A44,1))</f>
        <v>1</v>
      </c>
      <c r="J44" s="332"/>
      <c r="K44" s="330">
        <v>5</v>
      </c>
      <c r="L44" s="102">
        <f t="shared" si="11"/>
        <v>1437.6000000000001</v>
      </c>
      <c r="M44" s="271">
        <v>60</v>
      </c>
      <c r="N44" s="333">
        <f t="shared" si="9"/>
        <v>24.0199</v>
      </c>
      <c r="O44" s="102">
        <f t="shared" si="12"/>
        <v>1441.194</v>
      </c>
      <c r="P44" s="334">
        <f t="shared" si="10"/>
        <v>2.4999999999999467E-3</v>
      </c>
      <c r="Q44" s="83"/>
      <c r="R44" s="83"/>
      <c r="S44" s="83"/>
      <c r="T44" s="83"/>
    </row>
    <row r="45" spans="1:20">
      <c r="A45" s="83" t="s">
        <v>365</v>
      </c>
      <c r="B45" s="139" t="s">
        <v>85</v>
      </c>
      <c r="C45" s="139" t="s">
        <v>340</v>
      </c>
      <c r="D45" s="139">
        <v>0</v>
      </c>
      <c r="E45" s="139" t="s">
        <v>341</v>
      </c>
      <c r="F45" s="310">
        <v>1</v>
      </c>
      <c r="G45" s="329">
        <v>31.43</v>
      </c>
      <c r="H45" s="330">
        <v>39</v>
      </c>
      <c r="I45" s="331">
        <f>VALUE(LEFT(A45,3))*F45</f>
        <v>1.5</v>
      </c>
      <c r="J45" s="332"/>
      <c r="K45" s="330">
        <v>0</v>
      </c>
      <c r="L45" s="102">
        <f t="shared" si="11"/>
        <v>0</v>
      </c>
      <c r="M45" s="271">
        <v>0</v>
      </c>
      <c r="N45" s="333">
        <f t="shared" si="9"/>
        <v>31.508574999999997</v>
      </c>
      <c r="O45" s="102">
        <f t="shared" si="12"/>
        <v>0</v>
      </c>
      <c r="P45" s="334">
        <f t="shared" si="10"/>
        <v>2.4999999999999467E-3</v>
      </c>
      <c r="Q45" s="83"/>
      <c r="R45" s="83"/>
      <c r="S45" s="83"/>
      <c r="T45" s="83"/>
    </row>
    <row r="46" spans="1:20">
      <c r="A46" s="83" t="s">
        <v>366</v>
      </c>
      <c r="B46" s="139" t="s">
        <v>85</v>
      </c>
      <c r="C46" s="139" t="s">
        <v>340</v>
      </c>
      <c r="D46" s="139">
        <v>0</v>
      </c>
      <c r="E46" s="139" t="s">
        <v>341</v>
      </c>
      <c r="F46" s="310">
        <v>1</v>
      </c>
      <c r="G46" s="329">
        <v>45.4</v>
      </c>
      <c r="H46" s="330">
        <v>39</v>
      </c>
      <c r="I46" s="331">
        <f>VALUE(LEFT(A46,1))*F46</f>
        <v>2</v>
      </c>
      <c r="J46" s="332"/>
      <c r="K46" s="330">
        <v>5</v>
      </c>
      <c r="L46" s="102">
        <f t="shared" si="11"/>
        <v>2724</v>
      </c>
      <c r="M46" s="271">
        <v>120</v>
      </c>
      <c r="N46" s="333">
        <f t="shared" si="9"/>
        <v>45.513499999999993</v>
      </c>
      <c r="O46" s="102">
        <f t="shared" si="12"/>
        <v>2730.8099999999995</v>
      </c>
      <c r="P46" s="334">
        <f t="shared" si="10"/>
        <v>2.4999999999999467E-3</v>
      </c>
      <c r="Q46" s="83"/>
      <c r="R46" s="83"/>
      <c r="S46" s="83"/>
      <c r="T46" s="83"/>
    </row>
    <row r="47" spans="1:20">
      <c r="A47" s="83" t="s">
        <v>367</v>
      </c>
      <c r="B47" s="139" t="s">
        <v>85</v>
      </c>
      <c r="C47" s="139" t="s">
        <v>340</v>
      </c>
      <c r="D47" s="139">
        <v>0</v>
      </c>
      <c r="E47" s="139" t="s">
        <v>341</v>
      </c>
      <c r="F47" s="310">
        <v>1</v>
      </c>
      <c r="G47" s="329">
        <v>62.86</v>
      </c>
      <c r="H47" s="330">
        <v>39</v>
      </c>
      <c r="I47" s="331">
        <f>VALUE(LEFT(A47,1))*F47</f>
        <v>3</v>
      </c>
      <c r="J47" s="332"/>
      <c r="K47" s="330">
        <v>7</v>
      </c>
      <c r="L47" s="102">
        <f t="shared" si="11"/>
        <v>5280.24</v>
      </c>
      <c r="M47" s="271">
        <v>252</v>
      </c>
      <c r="N47" s="333">
        <f t="shared" si="9"/>
        <v>63.017149999999994</v>
      </c>
      <c r="O47" s="102">
        <f t="shared" si="12"/>
        <v>5293.440599999999</v>
      </c>
      <c r="P47" s="334">
        <f t="shared" si="10"/>
        <v>2.4999999999999467E-3</v>
      </c>
      <c r="Q47" s="83"/>
      <c r="R47" s="83"/>
      <c r="S47" s="83"/>
      <c r="T47" s="83"/>
    </row>
    <row r="48" spans="1:20">
      <c r="A48" s="83" t="s">
        <v>368</v>
      </c>
      <c r="B48" s="139" t="s">
        <v>85</v>
      </c>
      <c r="C48" s="139" t="s">
        <v>340</v>
      </c>
      <c r="D48" s="139">
        <v>0</v>
      </c>
      <c r="E48" s="139" t="s">
        <v>341</v>
      </c>
      <c r="F48" s="310">
        <v>1</v>
      </c>
      <c r="G48" s="329">
        <v>77.44</v>
      </c>
      <c r="H48" s="330">
        <v>39</v>
      </c>
      <c r="I48" s="331">
        <f>VALUE(LEFT(A48,1))*F48</f>
        <v>4</v>
      </c>
      <c r="J48" s="332"/>
      <c r="K48" s="330">
        <v>7</v>
      </c>
      <c r="L48" s="102">
        <f t="shared" si="11"/>
        <v>6504.9599999999991</v>
      </c>
      <c r="M48" s="271">
        <v>336</v>
      </c>
      <c r="N48" s="333">
        <f t="shared" si="9"/>
        <v>77.633599999999987</v>
      </c>
      <c r="O48" s="102">
        <f t="shared" si="12"/>
        <v>6521.2223999999987</v>
      </c>
      <c r="P48" s="334">
        <f t="shared" si="10"/>
        <v>2.4999999999999467E-3</v>
      </c>
      <c r="Q48" s="83"/>
      <c r="R48" s="83"/>
      <c r="S48" s="83"/>
      <c r="T48" s="83"/>
    </row>
    <row r="49" spans="1:20">
      <c r="A49" s="83" t="s">
        <v>369</v>
      </c>
      <c r="B49" s="139" t="s">
        <v>85</v>
      </c>
      <c r="C49" s="139" t="s">
        <v>340</v>
      </c>
      <c r="D49" s="139">
        <v>0</v>
      </c>
      <c r="E49" s="139" t="s">
        <v>341</v>
      </c>
      <c r="F49" s="310">
        <v>1</v>
      </c>
      <c r="G49" s="329">
        <v>116.12</v>
      </c>
      <c r="H49" s="330">
        <v>39</v>
      </c>
      <c r="I49" s="331">
        <f>VALUE(LEFT(A49,1))*F49</f>
        <v>6</v>
      </c>
      <c r="J49" s="332"/>
      <c r="K49" s="330">
        <v>6</v>
      </c>
      <c r="L49" s="102">
        <f t="shared" si="11"/>
        <v>8360.64</v>
      </c>
      <c r="M49" s="271">
        <v>432</v>
      </c>
      <c r="N49" s="333">
        <f t="shared" si="9"/>
        <v>116.41029999999999</v>
      </c>
      <c r="O49" s="102">
        <f t="shared" si="12"/>
        <v>8381.5415999999987</v>
      </c>
      <c r="P49" s="334">
        <f t="shared" si="10"/>
        <v>2.4999999999999467E-3</v>
      </c>
      <c r="Q49" s="83"/>
      <c r="R49" s="83"/>
      <c r="S49" s="83"/>
      <c r="T49" s="83"/>
    </row>
    <row r="50" spans="1:20">
      <c r="A50" s="83" t="s">
        <v>370</v>
      </c>
      <c r="B50" s="139" t="s">
        <v>85</v>
      </c>
      <c r="C50" s="139" t="s">
        <v>340</v>
      </c>
      <c r="D50" s="139">
        <v>0</v>
      </c>
      <c r="E50" s="139" t="s">
        <v>341</v>
      </c>
      <c r="F50" s="310">
        <v>1</v>
      </c>
      <c r="G50" s="329">
        <v>141</v>
      </c>
      <c r="H50" s="330">
        <v>39</v>
      </c>
      <c r="I50" s="331">
        <f>VALUE(LEFT(A50,1))*F50</f>
        <v>8</v>
      </c>
      <c r="J50" s="332"/>
      <c r="K50" s="330">
        <v>10</v>
      </c>
      <c r="L50" s="102">
        <f t="shared" si="11"/>
        <v>16920</v>
      </c>
      <c r="M50" s="271">
        <v>960</v>
      </c>
      <c r="N50" s="333">
        <f t="shared" si="9"/>
        <v>141.35249999999999</v>
      </c>
      <c r="O50" s="102">
        <f t="shared" si="12"/>
        <v>16962.3</v>
      </c>
      <c r="P50" s="334">
        <f t="shared" si="10"/>
        <v>2.4999999999999467E-3</v>
      </c>
      <c r="Q50" s="83"/>
      <c r="R50" s="83"/>
      <c r="S50" s="83"/>
      <c r="T50" s="83"/>
    </row>
    <row r="51" spans="1:20">
      <c r="A51" s="83"/>
      <c r="B51" s="139"/>
      <c r="C51" s="139"/>
      <c r="D51" s="139"/>
      <c r="E51" s="139"/>
      <c r="F51" s="310"/>
      <c r="G51" s="311"/>
      <c r="H51" s="285"/>
      <c r="I51" s="331"/>
      <c r="J51" s="285"/>
      <c r="K51" s="285"/>
      <c r="L51" s="102"/>
      <c r="M51" s="285"/>
      <c r="N51" s="311"/>
      <c r="O51" s="102"/>
      <c r="P51" s="312"/>
      <c r="Q51" s="83"/>
      <c r="R51" s="83"/>
      <c r="S51" s="83"/>
      <c r="T51" s="83"/>
    </row>
    <row r="52" spans="1:20">
      <c r="A52" s="83" t="s">
        <v>371</v>
      </c>
      <c r="B52" s="139"/>
      <c r="C52" s="139"/>
      <c r="D52" s="139"/>
      <c r="E52" s="139"/>
      <c r="F52" s="310"/>
      <c r="G52" s="329">
        <v>1.36</v>
      </c>
      <c r="H52" s="330">
        <v>39</v>
      </c>
      <c r="I52" s="331"/>
      <c r="J52" s="330">
        <v>61.111548556430435</v>
      </c>
      <c r="K52" s="332"/>
      <c r="L52" s="102">
        <f>G52*J52*$I$5</f>
        <v>997.34047244094484</v>
      </c>
      <c r="M52" s="271"/>
      <c r="N52" s="333">
        <f t="shared" ref="N52:N61" si="13">G52*(1+$F$4)</f>
        <v>1.3633999999999999</v>
      </c>
      <c r="O52" s="102">
        <f>+N52*J52*$I$5</f>
        <v>999.83382362204702</v>
      </c>
      <c r="P52" s="334">
        <f t="shared" ref="P52:P61" si="14">IF(OR(G52=0,N52=0),"",N52/G52-1)</f>
        <v>2.4999999999999467E-3</v>
      </c>
      <c r="Q52" s="83"/>
      <c r="R52" s="83"/>
      <c r="S52" s="83"/>
      <c r="T52" s="83"/>
    </row>
    <row r="53" spans="1:20">
      <c r="A53" s="83" t="s">
        <v>372</v>
      </c>
      <c r="B53" s="139"/>
      <c r="C53" s="139"/>
      <c r="D53" s="139"/>
      <c r="E53" s="139"/>
      <c r="F53" s="310"/>
      <c r="G53" s="329">
        <v>1.64</v>
      </c>
      <c r="H53" s="330">
        <v>39</v>
      </c>
      <c r="I53" s="331"/>
      <c r="J53" s="330">
        <v>93.084967320261427</v>
      </c>
      <c r="K53" s="332"/>
      <c r="L53" s="102">
        <f t="shared" ref="L53:L61" si="15">G53*J53*$I$5</f>
        <v>1831.9121568627447</v>
      </c>
      <c r="M53" s="271"/>
      <c r="N53" s="333">
        <f t="shared" si="13"/>
        <v>1.6440999999999999</v>
      </c>
      <c r="O53" s="102">
        <f t="shared" ref="O53:O61" si="16">+N53*J53*$I$5</f>
        <v>1836.4919372549016</v>
      </c>
      <c r="P53" s="334">
        <f t="shared" si="14"/>
        <v>2.4999999999999467E-3</v>
      </c>
      <c r="Q53" s="83"/>
      <c r="R53" s="83"/>
      <c r="S53" s="83"/>
      <c r="T53" s="83"/>
    </row>
    <row r="54" spans="1:20">
      <c r="A54" s="83" t="s">
        <v>373</v>
      </c>
      <c r="B54" s="139"/>
      <c r="C54" s="139"/>
      <c r="D54" s="139"/>
      <c r="E54" s="139"/>
      <c r="F54" s="310"/>
      <c r="G54" s="329">
        <v>1.64</v>
      </c>
      <c r="H54" s="330">
        <v>39</v>
      </c>
      <c r="I54" s="331"/>
      <c r="J54" s="330">
        <v>88.858387799564227</v>
      </c>
      <c r="K54" s="332"/>
      <c r="L54" s="102">
        <f t="shared" si="15"/>
        <v>1748.733071895424</v>
      </c>
      <c r="M54" s="271"/>
      <c r="N54" s="333">
        <f t="shared" si="13"/>
        <v>1.6440999999999999</v>
      </c>
      <c r="O54" s="102">
        <f t="shared" si="16"/>
        <v>1753.1049045751624</v>
      </c>
      <c r="P54" s="334">
        <f t="shared" si="14"/>
        <v>2.4999999999999467E-3</v>
      </c>
      <c r="Q54" s="83"/>
      <c r="R54" s="83"/>
      <c r="S54" s="83"/>
      <c r="T54" s="83"/>
    </row>
    <row r="55" spans="1:20">
      <c r="A55" s="83" t="s">
        <v>374</v>
      </c>
      <c r="B55" s="139"/>
      <c r="C55" s="139"/>
      <c r="D55" s="139"/>
      <c r="E55" s="139"/>
      <c r="F55" s="310"/>
      <c r="G55" s="329">
        <v>11.81</v>
      </c>
      <c r="H55" s="330">
        <v>39</v>
      </c>
      <c r="I55" s="331"/>
      <c r="J55" s="330">
        <v>84.794237749546298</v>
      </c>
      <c r="K55" s="332"/>
      <c r="L55" s="102">
        <f t="shared" si="15"/>
        <v>12017.039373865702</v>
      </c>
      <c r="M55" s="271"/>
      <c r="N55" s="333">
        <f t="shared" si="13"/>
        <v>11.839525</v>
      </c>
      <c r="O55" s="102">
        <f t="shared" si="16"/>
        <v>12047.081972300366</v>
      </c>
      <c r="P55" s="334">
        <f t="shared" si="14"/>
        <v>2.4999999999999467E-3</v>
      </c>
      <c r="Q55" s="83"/>
      <c r="R55" s="83"/>
      <c r="S55" s="83"/>
      <c r="T55" s="83"/>
    </row>
    <row r="56" spans="1:20">
      <c r="A56" s="83" t="s">
        <v>375</v>
      </c>
      <c r="B56" s="139"/>
      <c r="C56" s="139"/>
      <c r="D56" s="139"/>
      <c r="E56" s="139"/>
      <c r="F56" s="310"/>
      <c r="G56" s="329">
        <v>12.29</v>
      </c>
      <c r="H56" s="330">
        <v>39</v>
      </c>
      <c r="I56" s="331"/>
      <c r="J56" s="330">
        <v>21.694129613484439</v>
      </c>
      <c r="K56" s="332"/>
      <c r="L56" s="102">
        <f t="shared" si="15"/>
        <v>3199.4502353966845</v>
      </c>
      <c r="M56" s="271"/>
      <c r="N56" s="333">
        <f t="shared" si="13"/>
        <v>12.320724999999998</v>
      </c>
      <c r="O56" s="102">
        <f t="shared" si="16"/>
        <v>3207.448860985176</v>
      </c>
      <c r="P56" s="334">
        <f t="shared" si="14"/>
        <v>2.4999999999999467E-3</v>
      </c>
      <c r="Q56" s="83"/>
      <c r="R56" s="83"/>
      <c r="S56" s="83"/>
      <c r="T56" s="83"/>
    </row>
    <row r="57" spans="1:20">
      <c r="A57" s="83" t="s">
        <v>376</v>
      </c>
      <c r="B57" s="139"/>
      <c r="C57" s="139"/>
      <c r="D57" s="139"/>
      <c r="E57" s="139"/>
      <c r="F57" s="310"/>
      <c r="G57" s="329">
        <v>13.06</v>
      </c>
      <c r="H57" s="330">
        <v>39</v>
      </c>
      <c r="I57" s="331"/>
      <c r="J57" s="330">
        <v>165.94387476073285</v>
      </c>
      <c r="K57" s="332"/>
      <c r="L57" s="102">
        <f t="shared" si="15"/>
        <v>26006.724052502053</v>
      </c>
      <c r="M57" s="271"/>
      <c r="N57" s="333">
        <f t="shared" si="13"/>
        <v>13.092649999999999</v>
      </c>
      <c r="O57" s="102">
        <f t="shared" si="16"/>
        <v>26071.740862633305</v>
      </c>
      <c r="P57" s="334">
        <f t="shared" si="14"/>
        <v>2.4999999999999467E-3</v>
      </c>
      <c r="Q57" s="83"/>
      <c r="R57" s="83"/>
      <c r="S57" s="83"/>
      <c r="T57" s="83"/>
    </row>
    <row r="58" spans="1:20">
      <c r="A58" s="83" t="s">
        <v>377</v>
      </c>
      <c r="B58" s="139"/>
      <c r="C58" s="139"/>
      <c r="D58" s="139"/>
      <c r="E58" s="139"/>
      <c r="F58" s="310"/>
      <c r="G58" s="329">
        <v>14</v>
      </c>
      <c r="H58" s="330">
        <v>39</v>
      </c>
      <c r="I58" s="331"/>
      <c r="J58" s="330">
        <v>59.520673813169957</v>
      </c>
      <c r="K58" s="332"/>
      <c r="L58" s="102">
        <f t="shared" si="15"/>
        <v>9999.4732006125523</v>
      </c>
      <c r="M58" s="271"/>
      <c r="N58" s="333">
        <f t="shared" si="13"/>
        <v>14.035</v>
      </c>
      <c r="O58" s="102">
        <f t="shared" si="16"/>
        <v>10024.471883614086</v>
      </c>
      <c r="P58" s="334">
        <f t="shared" si="14"/>
        <v>2.4999999999999467E-3</v>
      </c>
      <c r="Q58" s="83"/>
      <c r="R58" s="83"/>
      <c r="S58" s="83"/>
      <c r="T58" s="83"/>
    </row>
    <row r="59" spans="1:20">
      <c r="A59" s="83" t="s">
        <v>378</v>
      </c>
      <c r="B59" s="139"/>
      <c r="C59" s="139"/>
      <c r="D59" s="139"/>
      <c r="E59" s="139"/>
      <c r="F59" s="310"/>
      <c r="G59" s="329">
        <v>14.97</v>
      </c>
      <c r="H59" s="330">
        <v>39</v>
      </c>
      <c r="I59" s="331"/>
      <c r="J59" s="330">
        <v>67.369422572178436</v>
      </c>
      <c r="K59" s="332"/>
      <c r="L59" s="102">
        <f t="shared" si="15"/>
        <v>12102.243070866134</v>
      </c>
      <c r="M59" s="271"/>
      <c r="N59" s="333">
        <f t="shared" si="13"/>
        <v>15.007425</v>
      </c>
      <c r="O59" s="102">
        <f t="shared" si="16"/>
        <v>12132.498678543299</v>
      </c>
      <c r="P59" s="334">
        <f t="shared" si="14"/>
        <v>2.4999999999999467E-3</v>
      </c>
      <c r="Q59" s="83"/>
      <c r="R59" s="83"/>
      <c r="S59" s="83"/>
      <c r="T59" s="83"/>
    </row>
    <row r="60" spans="1:20">
      <c r="A60" s="83" t="s">
        <v>379</v>
      </c>
      <c r="B60" s="139"/>
      <c r="C60" s="139"/>
      <c r="D60" s="139"/>
      <c r="E60" s="139"/>
      <c r="F60" s="310"/>
      <c r="G60" s="329">
        <v>17.760000000000002</v>
      </c>
      <c r="H60" s="330">
        <v>39</v>
      </c>
      <c r="I60" s="331"/>
      <c r="J60" s="330">
        <v>57.517350633675321</v>
      </c>
      <c r="K60" s="332"/>
      <c r="L60" s="102">
        <f t="shared" si="15"/>
        <v>12258.097767048886</v>
      </c>
      <c r="M60" s="271"/>
      <c r="N60" s="333">
        <f t="shared" si="13"/>
        <v>17.804400000000001</v>
      </c>
      <c r="O60" s="102">
        <f t="shared" si="16"/>
        <v>12288.743011466508</v>
      </c>
      <c r="P60" s="334">
        <f t="shared" si="14"/>
        <v>2.4999999999999467E-3</v>
      </c>
      <c r="Q60" s="83"/>
      <c r="R60" s="83"/>
      <c r="S60" s="83"/>
      <c r="T60" s="83"/>
    </row>
    <row r="61" spans="1:20">
      <c r="A61" s="83" t="s">
        <v>380</v>
      </c>
      <c r="B61" s="139"/>
      <c r="C61" s="139"/>
      <c r="D61" s="139"/>
      <c r="E61" s="139"/>
      <c r="F61" s="310"/>
      <c r="G61" s="329">
        <v>20.61</v>
      </c>
      <c r="H61" s="330">
        <v>39</v>
      </c>
      <c r="I61" s="331"/>
      <c r="J61" s="330">
        <v>35.260140405616227</v>
      </c>
      <c r="K61" s="332"/>
      <c r="L61" s="102">
        <f t="shared" si="15"/>
        <v>8720.5379251170052</v>
      </c>
      <c r="M61" s="271"/>
      <c r="N61" s="333">
        <f t="shared" si="13"/>
        <v>20.661524999999997</v>
      </c>
      <c r="O61" s="102">
        <f t="shared" si="16"/>
        <v>8742.3392699297965</v>
      </c>
      <c r="P61" s="334">
        <f t="shared" si="14"/>
        <v>2.4999999999999467E-3</v>
      </c>
      <c r="Q61" s="83"/>
      <c r="R61" s="83"/>
      <c r="S61" s="83"/>
      <c r="T61" s="83"/>
    </row>
    <row r="62" spans="1:20">
      <c r="A62" s="83"/>
      <c r="B62" s="139"/>
      <c r="C62" s="139"/>
      <c r="D62" s="139"/>
      <c r="E62" s="139"/>
      <c r="F62" s="310"/>
      <c r="G62" s="311"/>
      <c r="H62" s="285"/>
      <c r="I62" s="331"/>
      <c r="J62" s="285"/>
      <c r="K62" s="285"/>
      <c r="L62" s="102"/>
      <c r="M62" s="285"/>
      <c r="N62" s="311"/>
      <c r="O62" s="102"/>
      <c r="P62" s="312"/>
      <c r="Q62" s="83"/>
      <c r="R62" s="83"/>
      <c r="S62" s="83"/>
      <c r="T62" s="83"/>
    </row>
    <row r="63" spans="1:20">
      <c r="A63" s="192" t="s">
        <v>381</v>
      </c>
      <c r="B63" s="335"/>
      <c r="C63" s="335"/>
      <c r="D63" s="335"/>
      <c r="E63" s="335"/>
      <c r="F63" s="336"/>
      <c r="G63" s="337"/>
      <c r="H63" s="338"/>
      <c r="I63" s="339"/>
      <c r="J63" s="338"/>
      <c r="K63" s="338"/>
      <c r="L63" s="194"/>
      <c r="M63" s="338"/>
      <c r="N63" s="337"/>
      <c r="O63" s="194"/>
      <c r="P63" s="340"/>
      <c r="Q63" s="83"/>
      <c r="R63" s="83"/>
      <c r="S63" s="83"/>
      <c r="T63" s="83"/>
    </row>
    <row r="64" spans="1:20">
      <c r="A64" s="83" t="s">
        <v>382</v>
      </c>
      <c r="B64" s="139"/>
      <c r="C64" s="139"/>
      <c r="D64" s="139"/>
      <c r="E64" s="139"/>
      <c r="F64" s="310"/>
      <c r="G64" s="329">
        <v>43.72</v>
      </c>
      <c r="H64" s="330">
        <v>39</v>
      </c>
      <c r="I64" s="331"/>
      <c r="J64" s="330">
        <v>1.1764705882352942</v>
      </c>
      <c r="K64" s="332"/>
      <c r="L64" s="102">
        <f>G64*J64</f>
        <v>51.435294117647061</v>
      </c>
      <c r="M64" s="271"/>
      <c r="N64" s="333">
        <f t="shared" ref="N64:N70" si="17">G64*(1+$F$4)</f>
        <v>43.829299999999996</v>
      </c>
      <c r="O64" s="102">
        <f>J64*N64</f>
        <v>51.563882352941171</v>
      </c>
      <c r="P64" s="334">
        <f>IF(OR(G64=0,N64=0),"",N64/G64-1)</f>
        <v>2.4999999999999467E-3</v>
      </c>
      <c r="Q64" s="83"/>
      <c r="R64" s="83"/>
      <c r="S64" s="83"/>
      <c r="T64" s="83"/>
    </row>
    <row r="65" spans="1:20">
      <c r="A65" s="83" t="s">
        <v>383</v>
      </c>
      <c r="B65" s="139"/>
      <c r="C65" s="139"/>
      <c r="D65" s="139"/>
      <c r="E65" s="139"/>
      <c r="F65" s="310"/>
      <c r="G65" s="329">
        <v>43.72</v>
      </c>
      <c r="H65" s="330">
        <v>39</v>
      </c>
      <c r="I65" s="331"/>
      <c r="J65" s="330">
        <v>0</v>
      </c>
      <c r="K65" s="332"/>
      <c r="L65" s="102">
        <f t="shared" ref="L65:L70" si="18">G65*J65</f>
        <v>0</v>
      </c>
      <c r="M65" s="271"/>
      <c r="N65" s="333">
        <f t="shared" si="17"/>
        <v>43.829299999999996</v>
      </c>
      <c r="O65" s="102">
        <f t="shared" ref="O65:O70" si="19">J65*N65</f>
        <v>0</v>
      </c>
      <c r="P65" s="334">
        <f t="shared" ref="P65:P70" si="20">IF(OR(G65=0,N65=0),"",N65/G65-1)</f>
        <v>2.4999999999999467E-3</v>
      </c>
      <c r="Q65" s="83"/>
      <c r="R65" s="83"/>
      <c r="S65" s="83"/>
      <c r="T65" s="83"/>
    </row>
    <row r="66" spans="1:20">
      <c r="A66" s="83" t="s">
        <v>384</v>
      </c>
      <c r="B66" s="139"/>
      <c r="C66" s="139"/>
      <c r="D66" s="139"/>
      <c r="E66" s="139"/>
      <c r="F66" s="310"/>
      <c r="G66" s="329">
        <v>43.72</v>
      </c>
      <c r="H66" s="330">
        <v>39</v>
      </c>
      <c r="I66" s="331"/>
      <c r="J66" s="330">
        <v>4.1372549019607847</v>
      </c>
      <c r="K66" s="332"/>
      <c r="L66" s="102">
        <f t="shared" si="18"/>
        <v>180.88078431372551</v>
      </c>
      <c r="M66" s="271"/>
      <c r="N66" s="333">
        <f t="shared" si="17"/>
        <v>43.829299999999996</v>
      </c>
      <c r="O66" s="102">
        <f t="shared" si="19"/>
        <v>181.33298627450981</v>
      </c>
      <c r="P66" s="334">
        <f t="shared" si="20"/>
        <v>2.4999999999999467E-3</v>
      </c>
      <c r="Q66" s="83"/>
      <c r="R66" s="83"/>
      <c r="S66" s="83"/>
      <c r="T66" s="83"/>
    </row>
    <row r="67" spans="1:20">
      <c r="A67" s="83" t="s">
        <v>385</v>
      </c>
      <c r="B67" s="139"/>
      <c r="C67" s="139"/>
      <c r="D67" s="139"/>
      <c r="E67" s="139"/>
      <c r="F67" s="310"/>
      <c r="G67" s="329">
        <v>43.72</v>
      </c>
      <c r="H67" s="330">
        <v>39</v>
      </c>
      <c r="I67" s="331"/>
      <c r="J67" s="330">
        <v>11.352941176470589</v>
      </c>
      <c r="K67" s="332"/>
      <c r="L67" s="102">
        <f t="shared" si="18"/>
        <v>496.35058823529414</v>
      </c>
      <c r="M67" s="271"/>
      <c r="N67" s="333">
        <f t="shared" si="17"/>
        <v>43.829299999999996</v>
      </c>
      <c r="O67" s="102">
        <f t="shared" si="19"/>
        <v>497.59146470588234</v>
      </c>
      <c r="P67" s="334">
        <f t="shared" si="20"/>
        <v>2.4999999999999467E-3</v>
      </c>
      <c r="Q67" s="83"/>
      <c r="R67" s="83"/>
      <c r="S67" s="83"/>
      <c r="T67" s="83"/>
    </row>
    <row r="68" spans="1:20">
      <c r="A68" s="83" t="s">
        <v>386</v>
      </c>
      <c r="B68" s="139"/>
      <c r="C68" s="139"/>
      <c r="D68" s="139"/>
      <c r="E68" s="139"/>
      <c r="F68" s="310"/>
      <c r="G68" s="329">
        <v>43.72</v>
      </c>
      <c r="H68" s="330">
        <v>39</v>
      </c>
      <c r="I68" s="331"/>
      <c r="J68" s="330">
        <v>10.604166666666668</v>
      </c>
      <c r="K68" s="332"/>
      <c r="L68" s="102">
        <f t="shared" si="18"/>
        <v>463.61416666666673</v>
      </c>
      <c r="M68" s="271"/>
      <c r="N68" s="333">
        <f t="shared" si="17"/>
        <v>43.829299999999996</v>
      </c>
      <c r="O68" s="102">
        <f t="shared" si="19"/>
        <v>464.77320208333333</v>
      </c>
      <c r="P68" s="334">
        <f t="shared" si="20"/>
        <v>2.4999999999999467E-3</v>
      </c>
      <c r="Q68" s="83"/>
      <c r="R68" s="83"/>
      <c r="S68" s="83"/>
      <c r="T68" s="83"/>
    </row>
    <row r="69" spans="1:20">
      <c r="A69" s="83" t="s">
        <v>387</v>
      </c>
      <c r="B69" s="139"/>
      <c r="C69" s="139"/>
      <c r="D69" s="139"/>
      <c r="E69" s="139"/>
      <c r="F69" s="310"/>
      <c r="G69" s="329">
        <v>43.72</v>
      </c>
      <c r="H69" s="330">
        <v>39</v>
      </c>
      <c r="I69" s="331"/>
      <c r="J69" s="330">
        <v>15.441176470588234</v>
      </c>
      <c r="K69" s="332"/>
      <c r="L69" s="102">
        <f t="shared" si="18"/>
        <v>675.08823529411757</v>
      </c>
      <c r="M69" s="271"/>
      <c r="N69" s="333">
        <f t="shared" si="17"/>
        <v>43.829299999999996</v>
      </c>
      <c r="O69" s="102">
        <f t="shared" si="19"/>
        <v>676.77595588235283</v>
      </c>
      <c r="P69" s="334">
        <f t="shared" si="20"/>
        <v>2.4999999999999467E-3</v>
      </c>
      <c r="Q69" s="83"/>
      <c r="R69" s="83"/>
      <c r="S69" s="83"/>
      <c r="T69" s="83"/>
    </row>
    <row r="70" spans="1:20">
      <c r="A70" s="83" t="s">
        <v>388</v>
      </c>
      <c r="B70" s="139"/>
      <c r="C70" s="139"/>
      <c r="D70" s="139"/>
      <c r="E70" s="139"/>
      <c r="F70" s="310"/>
      <c r="G70" s="329">
        <v>43.72</v>
      </c>
      <c r="H70" s="330">
        <v>39</v>
      </c>
      <c r="I70" s="331"/>
      <c r="J70" s="330">
        <v>23.56862745098039</v>
      </c>
      <c r="K70" s="332"/>
      <c r="L70" s="102">
        <f t="shared" si="18"/>
        <v>1030.4203921568626</v>
      </c>
      <c r="M70" s="271"/>
      <c r="N70" s="333">
        <f t="shared" si="17"/>
        <v>43.829299999999996</v>
      </c>
      <c r="O70" s="102">
        <f t="shared" si="19"/>
        <v>1032.9964431372548</v>
      </c>
      <c r="P70" s="334">
        <f t="shared" si="20"/>
        <v>2.4999999999999467E-3</v>
      </c>
      <c r="Q70" s="83"/>
      <c r="R70" s="83"/>
      <c r="S70" s="83"/>
      <c r="T70" s="83"/>
    </row>
    <row r="71" spans="1:20">
      <c r="A71" s="83"/>
      <c r="B71" s="139"/>
      <c r="C71" s="139"/>
      <c r="D71" s="139"/>
      <c r="E71" s="139"/>
      <c r="F71" s="310"/>
      <c r="G71" s="311"/>
      <c r="H71" s="285"/>
      <c r="I71" s="331"/>
      <c r="J71" s="285"/>
      <c r="K71" s="285"/>
      <c r="L71" s="102"/>
      <c r="M71" s="285"/>
      <c r="N71" s="311"/>
      <c r="O71" s="102"/>
      <c r="P71" s="312"/>
      <c r="Q71" s="83"/>
      <c r="R71" s="83"/>
      <c r="S71" s="83"/>
      <c r="T71" s="83"/>
    </row>
    <row r="72" spans="1:20">
      <c r="A72" s="83" t="s">
        <v>389</v>
      </c>
      <c r="B72" s="139" t="s">
        <v>85</v>
      </c>
      <c r="C72" s="139" t="s">
        <v>340</v>
      </c>
      <c r="D72" s="139">
        <v>0</v>
      </c>
      <c r="E72" s="139" t="s">
        <v>390</v>
      </c>
      <c r="F72" s="310">
        <v>1</v>
      </c>
      <c r="G72" s="329">
        <v>23.96</v>
      </c>
      <c r="H72" s="330">
        <v>39</v>
      </c>
      <c r="I72" s="331">
        <f>VALUE(LEFT(A72,1))</f>
        <v>1</v>
      </c>
      <c r="J72" s="332"/>
      <c r="K72" s="330">
        <v>1</v>
      </c>
      <c r="L72" s="102">
        <f t="shared" ref="L72:L78" si="21">G72*K72*$I$5</f>
        <v>287.52</v>
      </c>
      <c r="M72" s="271">
        <v>12</v>
      </c>
      <c r="N72" s="333">
        <f t="shared" ref="N72:N78" si="22">G72*(1+$F$4)</f>
        <v>24.0199</v>
      </c>
      <c r="O72" s="102">
        <f t="shared" ref="O72:O78" si="23">+N72*K72*$I$5</f>
        <v>288.23879999999997</v>
      </c>
      <c r="P72" s="334">
        <f t="shared" ref="P72:P78" si="24">IF(OR(G72=0,N72=0),"",N72/G72-1)</f>
        <v>2.4999999999999467E-3</v>
      </c>
      <c r="Q72" s="83"/>
      <c r="R72" s="83"/>
      <c r="S72" s="83"/>
      <c r="T72" s="83"/>
    </row>
    <row r="73" spans="1:20">
      <c r="A73" s="83" t="s">
        <v>391</v>
      </c>
      <c r="B73" s="139" t="s">
        <v>85</v>
      </c>
      <c r="C73" s="139" t="s">
        <v>340</v>
      </c>
      <c r="D73" s="139">
        <v>0</v>
      </c>
      <c r="E73" s="139" t="s">
        <v>390</v>
      </c>
      <c r="F73" s="310">
        <v>1</v>
      </c>
      <c r="G73" s="329">
        <v>31.43</v>
      </c>
      <c r="H73" s="330">
        <v>39</v>
      </c>
      <c r="I73" s="331">
        <f>VALUE(LEFT(A73,3))*F73</f>
        <v>1.5</v>
      </c>
      <c r="J73" s="332"/>
      <c r="K73" s="330">
        <v>0</v>
      </c>
      <c r="L73" s="102">
        <f t="shared" si="21"/>
        <v>0</v>
      </c>
      <c r="M73" s="271">
        <v>0</v>
      </c>
      <c r="N73" s="333">
        <f t="shared" si="22"/>
        <v>31.508574999999997</v>
      </c>
      <c r="O73" s="102">
        <f t="shared" si="23"/>
        <v>0</v>
      </c>
      <c r="P73" s="334">
        <f t="shared" si="24"/>
        <v>2.4999999999999467E-3</v>
      </c>
      <c r="Q73" s="83"/>
      <c r="R73" s="83"/>
      <c r="S73" s="83"/>
      <c r="T73" s="83"/>
    </row>
    <row r="74" spans="1:20">
      <c r="A74" s="83" t="s">
        <v>392</v>
      </c>
      <c r="B74" s="139" t="s">
        <v>85</v>
      </c>
      <c r="C74" s="139" t="s">
        <v>340</v>
      </c>
      <c r="D74" s="139">
        <v>0</v>
      </c>
      <c r="E74" s="139" t="s">
        <v>390</v>
      </c>
      <c r="F74" s="310">
        <v>1</v>
      </c>
      <c r="G74" s="329">
        <v>45.4</v>
      </c>
      <c r="H74" s="330">
        <v>39</v>
      </c>
      <c r="I74" s="331">
        <f>VALUE(LEFT(A74,1))*F74</f>
        <v>2</v>
      </c>
      <c r="J74" s="332"/>
      <c r="K74" s="330">
        <v>0</v>
      </c>
      <c r="L74" s="102">
        <f t="shared" si="21"/>
        <v>0</v>
      </c>
      <c r="M74" s="271">
        <v>0</v>
      </c>
      <c r="N74" s="333">
        <f t="shared" si="22"/>
        <v>45.513499999999993</v>
      </c>
      <c r="O74" s="102">
        <f t="shared" si="23"/>
        <v>0</v>
      </c>
      <c r="P74" s="334">
        <f t="shared" si="24"/>
        <v>2.4999999999999467E-3</v>
      </c>
      <c r="Q74" s="83"/>
      <c r="R74" s="83"/>
      <c r="S74" s="83"/>
      <c r="T74" s="83"/>
    </row>
    <row r="75" spans="1:20">
      <c r="A75" s="83" t="s">
        <v>393</v>
      </c>
      <c r="B75" s="139" t="s">
        <v>85</v>
      </c>
      <c r="C75" s="139" t="s">
        <v>340</v>
      </c>
      <c r="D75" s="139">
        <v>0</v>
      </c>
      <c r="E75" s="139" t="s">
        <v>390</v>
      </c>
      <c r="F75" s="310">
        <v>1</v>
      </c>
      <c r="G75" s="329">
        <v>62.86</v>
      </c>
      <c r="H75" s="330">
        <v>39</v>
      </c>
      <c r="I75" s="331">
        <f>VALUE(LEFT(A75,1))*F75</f>
        <v>3</v>
      </c>
      <c r="J75" s="332"/>
      <c r="K75" s="330">
        <v>0</v>
      </c>
      <c r="L75" s="102">
        <f t="shared" si="21"/>
        <v>0</v>
      </c>
      <c r="M75" s="271">
        <v>0</v>
      </c>
      <c r="N75" s="333">
        <f t="shared" si="22"/>
        <v>63.017149999999994</v>
      </c>
      <c r="O75" s="102">
        <f t="shared" si="23"/>
        <v>0</v>
      </c>
      <c r="P75" s="334">
        <f t="shared" si="24"/>
        <v>2.4999999999999467E-3</v>
      </c>
      <c r="Q75" s="83"/>
      <c r="R75" s="83"/>
      <c r="S75" s="83"/>
      <c r="T75" s="83"/>
    </row>
    <row r="76" spans="1:20">
      <c r="A76" s="83" t="s">
        <v>394</v>
      </c>
      <c r="B76" s="139" t="s">
        <v>85</v>
      </c>
      <c r="C76" s="139" t="s">
        <v>340</v>
      </c>
      <c r="D76" s="139">
        <v>0</v>
      </c>
      <c r="E76" s="139" t="s">
        <v>390</v>
      </c>
      <c r="F76" s="310">
        <v>1</v>
      </c>
      <c r="G76" s="329">
        <v>77.44</v>
      </c>
      <c r="H76" s="330">
        <v>39</v>
      </c>
      <c r="I76" s="331">
        <f>VALUE(LEFT(A76,1))*F76</f>
        <v>4</v>
      </c>
      <c r="J76" s="332"/>
      <c r="K76" s="330">
        <v>1</v>
      </c>
      <c r="L76" s="102">
        <f t="shared" si="21"/>
        <v>929.28</v>
      </c>
      <c r="M76" s="271">
        <v>48</v>
      </c>
      <c r="N76" s="333">
        <f t="shared" si="22"/>
        <v>77.633599999999987</v>
      </c>
      <c r="O76" s="102">
        <f t="shared" si="23"/>
        <v>931.60319999999979</v>
      </c>
      <c r="P76" s="334">
        <f t="shared" si="24"/>
        <v>2.4999999999999467E-3</v>
      </c>
      <c r="Q76" s="83"/>
      <c r="R76" s="83"/>
      <c r="S76" s="83"/>
      <c r="T76" s="83"/>
    </row>
    <row r="77" spans="1:20">
      <c r="A77" s="83" t="s">
        <v>395</v>
      </c>
      <c r="B77" s="139" t="s">
        <v>85</v>
      </c>
      <c r="C77" s="139" t="s">
        <v>340</v>
      </c>
      <c r="D77" s="139">
        <v>0</v>
      </c>
      <c r="E77" s="139" t="s">
        <v>390</v>
      </c>
      <c r="F77" s="310">
        <v>1</v>
      </c>
      <c r="G77" s="329">
        <v>116.12</v>
      </c>
      <c r="H77" s="330">
        <v>39</v>
      </c>
      <c r="I77" s="331">
        <f>VALUE(LEFT(A77,1))*F77</f>
        <v>6</v>
      </c>
      <c r="J77" s="332"/>
      <c r="K77" s="330">
        <v>6</v>
      </c>
      <c r="L77" s="102">
        <f t="shared" si="21"/>
        <v>8360.64</v>
      </c>
      <c r="M77" s="271">
        <v>432</v>
      </c>
      <c r="N77" s="333">
        <f t="shared" si="22"/>
        <v>116.41029999999999</v>
      </c>
      <c r="O77" s="102">
        <f t="shared" si="23"/>
        <v>8381.5415999999987</v>
      </c>
      <c r="P77" s="334">
        <f t="shared" si="24"/>
        <v>2.4999999999999467E-3</v>
      </c>
      <c r="Q77" s="83"/>
      <c r="R77" s="83"/>
      <c r="S77" s="83"/>
      <c r="T77" s="83"/>
    </row>
    <row r="78" spans="1:20">
      <c r="A78" s="83" t="s">
        <v>396</v>
      </c>
      <c r="B78" s="139" t="s">
        <v>85</v>
      </c>
      <c r="C78" s="139" t="s">
        <v>340</v>
      </c>
      <c r="D78" s="139">
        <v>0</v>
      </c>
      <c r="E78" s="139" t="s">
        <v>390</v>
      </c>
      <c r="F78" s="310">
        <v>1</v>
      </c>
      <c r="G78" s="329">
        <v>141</v>
      </c>
      <c r="H78" s="330">
        <v>39</v>
      </c>
      <c r="I78" s="331">
        <f>VALUE(LEFT(A78,1))*F78</f>
        <v>8</v>
      </c>
      <c r="J78" s="332"/>
      <c r="K78" s="330">
        <v>1</v>
      </c>
      <c r="L78" s="102">
        <f t="shared" si="21"/>
        <v>1692</v>
      </c>
      <c r="M78" s="271">
        <v>96</v>
      </c>
      <c r="N78" s="333">
        <f t="shared" si="22"/>
        <v>141.35249999999999</v>
      </c>
      <c r="O78" s="102">
        <f t="shared" si="23"/>
        <v>1696.23</v>
      </c>
      <c r="P78" s="334">
        <f t="shared" si="24"/>
        <v>2.4999999999999467E-3</v>
      </c>
      <c r="Q78" s="83"/>
      <c r="R78" s="83"/>
      <c r="S78" s="83"/>
      <c r="T78" s="83"/>
    </row>
    <row r="79" spans="1:20">
      <c r="A79" s="83"/>
      <c r="B79" s="139"/>
      <c r="C79" s="139"/>
      <c r="D79" s="139"/>
      <c r="E79" s="139"/>
      <c r="F79" s="310"/>
      <c r="G79" s="311"/>
      <c r="H79" s="285"/>
      <c r="I79" s="331"/>
      <c r="J79" s="285"/>
      <c r="K79" s="285"/>
      <c r="L79" s="102"/>
      <c r="M79" s="285"/>
      <c r="N79" s="311"/>
      <c r="O79" s="102"/>
      <c r="P79" s="312"/>
      <c r="Q79" s="83"/>
      <c r="R79" s="83"/>
      <c r="S79" s="83"/>
      <c r="T79" s="83"/>
    </row>
    <row r="80" spans="1:20">
      <c r="A80" s="83" t="s">
        <v>397</v>
      </c>
      <c r="B80" s="139"/>
      <c r="C80" s="139"/>
      <c r="D80" s="139"/>
      <c r="E80" s="139"/>
      <c r="F80" s="310"/>
      <c r="G80" s="329">
        <v>1.0900000000000001</v>
      </c>
      <c r="H80" s="330">
        <v>39</v>
      </c>
      <c r="I80" s="331"/>
      <c r="J80" s="285"/>
      <c r="K80" s="332"/>
      <c r="L80" s="102">
        <f t="shared" ref="L80:L86" si="25">G80*K80*$I$5</f>
        <v>0</v>
      </c>
      <c r="M80" s="271"/>
      <c r="N80" s="333">
        <f t="shared" ref="N80:N86" si="26">G80*(1+$F$4)</f>
        <v>1.0927249999999999</v>
      </c>
      <c r="O80" s="102">
        <f t="shared" ref="O80:O86" si="27">+N80*J80*$I$5</f>
        <v>0</v>
      </c>
      <c r="P80" s="334">
        <f t="shared" ref="P80:P86" si="28">IF(OR(G80=0,N80=0),"",N80/G80-1)</f>
        <v>2.4999999999999467E-3</v>
      </c>
      <c r="Q80" s="83"/>
      <c r="R80" s="83"/>
      <c r="S80" s="83"/>
      <c r="T80" s="83"/>
    </row>
    <row r="81" spans="1:20">
      <c r="A81" s="83" t="s">
        <v>398</v>
      </c>
      <c r="B81" s="139"/>
      <c r="C81" s="139"/>
      <c r="D81" s="139"/>
      <c r="E81" s="139"/>
      <c r="F81" s="310"/>
      <c r="G81" s="329">
        <v>1.0900000000000001</v>
      </c>
      <c r="H81" s="330">
        <v>39</v>
      </c>
      <c r="I81" s="331"/>
      <c r="J81" s="285"/>
      <c r="K81" s="332"/>
      <c r="L81" s="102">
        <f t="shared" si="25"/>
        <v>0</v>
      </c>
      <c r="M81" s="341"/>
      <c r="N81" s="333">
        <f t="shared" si="26"/>
        <v>1.0927249999999999</v>
      </c>
      <c r="O81" s="102">
        <f t="shared" si="27"/>
        <v>0</v>
      </c>
      <c r="P81" s="334">
        <f t="shared" si="28"/>
        <v>2.4999999999999467E-3</v>
      </c>
      <c r="Q81" s="83"/>
      <c r="R81" s="83"/>
      <c r="S81" s="83"/>
      <c r="T81" s="83"/>
    </row>
    <row r="82" spans="1:20">
      <c r="A82" s="83" t="s">
        <v>399</v>
      </c>
      <c r="B82" s="139"/>
      <c r="C82" s="139"/>
      <c r="D82" s="139"/>
      <c r="E82" s="139"/>
      <c r="F82" s="310"/>
      <c r="G82" s="329">
        <v>1.0900000000000001</v>
      </c>
      <c r="H82" s="330">
        <v>39</v>
      </c>
      <c r="I82" s="331"/>
      <c r="J82" s="285"/>
      <c r="K82" s="332"/>
      <c r="L82" s="102">
        <f t="shared" si="25"/>
        <v>0</v>
      </c>
      <c r="M82" s="341"/>
      <c r="N82" s="333">
        <f t="shared" si="26"/>
        <v>1.0927249999999999</v>
      </c>
      <c r="O82" s="102">
        <f t="shared" si="27"/>
        <v>0</v>
      </c>
      <c r="P82" s="334">
        <f t="shared" si="28"/>
        <v>2.4999999999999467E-3</v>
      </c>
      <c r="Q82" s="83"/>
      <c r="R82" s="83"/>
      <c r="S82" s="83"/>
      <c r="T82" s="83"/>
    </row>
    <row r="83" spans="1:20">
      <c r="A83" s="83" t="s">
        <v>400</v>
      </c>
      <c r="B83" s="139"/>
      <c r="C83" s="139"/>
      <c r="D83" s="139"/>
      <c r="E83" s="139"/>
      <c r="F83" s="310"/>
      <c r="G83" s="329">
        <v>1.0900000000000001</v>
      </c>
      <c r="H83" s="330">
        <v>39</v>
      </c>
      <c r="I83" s="331"/>
      <c r="J83" s="285"/>
      <c r="K83" s="332"/>
      <c r="L83" s="102">
        <f t="shared" si="25"/>
        <v>0</v>
      </c>
      <c r="M83" s="341"/>
      <c r="N83" s="333">
        <f t="shared" si="26"/>
        <v>1.0927249999999999</v>
      </c>
      <c r="O83" s="102">
        <f t="shared" si="27"/>
        <v>0</v>
      </c>
      <c r="P83" s="334">
        <f t="shared" si="28"/>
        <v>2.4999999999999467E-3</v>
      </c>
      <c r="Q83" s="83"/>
      <c r="R83" s="83"/>
      <c r="S83" s="83"/>
      <c r="T83" s="83"/>
    </row>
    <row r="84" spans="1:20">
      <c r="A84" s="83" t="s">
        <v>401</v>
      </c>
      <c r="B84" s="139"/>
      <c r="C84" s="139"/>
      <c r="D84" s="139"/>
      <c r="E84" s="139"/>
      <c r="F84" s="310"/>
      <c r="G84" s="329">
        <v>1.0900000000000001</v>
      </c>
      <c r="H84" s="330">
        <v>39</v>
      </c>
      <c r="I84" s="331"/>
      <c r="J84" s="285"/>
      <c r="K84" s="332"/>
      <c r="L84" s="102">
        <f t="shared" si="25"/>
        <v>0</v>
      </c>
      <c r="M84" s="341"/>
      <c r="N84" s="333">
        <f t="shared" si="26"/>
        <v>1.0927249999999999</v>
      </c>
      <c r="O84" s="102">
        <f t="shared" si="27"/>
        <v>0</v>
      </c>
      <c r="P84" s="334">
        <f t="shared" si="28"/>
        <v>2.4999999999999467E-3</v>
      </c>
      <c r="Q84" s="83"/>
      <c r="R84" s="83"/>
      <c r="S84" s="83"/>
      <c r="T84" s="83"/>
    </row>
    <row r="85" spans="1:20">
      <c r="A85" s="83" t="s">
        <v>402</v>
      </c>
      <c r="B85" s="139"/>
      <c r="C85" s="139"/>
      <c r="D85" s="139"/>
      <c r="E85" s="139"/>
      <c r="F85" s="310"/>
      <c r="G85" s="329">
        <v>1.0900000000000001</v>
      </c>
      <c r="H85" s="330">
        <v>39</v>
      </c>
      <c r="I85" s="331"/>
      <c r="J85" s="285"/>
      <c r="K85" s="332"/>
      <c r="L85" s="102">
        <f t="shared" si="25"/>
        <v>0</v>
      </c>
      <c r="M85" s="341"/>
      <c r="N85" s="333">
        <f t="shared" si="26"/>
        <v>1.0927249999999999</v>
      </c>
      <c r="O85" s="102">
        <f t="shared" si="27"/>
        <v>0</v>
      </c>
      <c r="P85" s="334">
        <f t="shared" si="28"/>
        <v>2.4999999999999467E-3</v>
      </c>
      <c r="Q85" s="83"/>
      <c r="R85" s="83"/>
      <c r="S85" s="83"/>
      <c r="T85" s="83"/>
    </row>
    <row r="86" spans="1:20">
      <c r="A86" s="83" t="s">
        <v>403</v>
      </c>
      <c r="B86" s="139"/>
      <c r="C86" s="139"/>
      <c r="D86" s="139"/>
      <c r="E86" s="139"/>
      <c r="F86" s="310"/>
      <c r="G86" s="329">
        <v>1.0900000000000001</v>
      </c>
      <c r="H86" s="330">
        <v>39</v>
      </c>
      <c r="I86" s="331"/>
      <c r="J86" s="285"/>
      <c r="K86" s="332"/>
      <c r="L86" s="102">
        <f t="shared" si="25"/>
        <v>0</v>
      </c>
      <c r="M86" s="341"/>
      <c r="N86" s="333">
        <f t="shared" si="26"/>
        <v>1.0927249999999999</v>
      </c>
      <c r="O86" s="102">
        <f t="shared" si="27"/>
        <v>0</v>
      </c>
      <c r="P86" s="334">
        <f t="shared" si="28"/>
        <v>2.4999999999999467E-3</v>
      </c>
      <c r="Q86" s="83"/>
      <c r="R86" s="83"/>
      <c r="S86" s="83"/>
      <c r="T86" s="83"/>
    </row>
    <row r="87" spans="1:20">
      <c r="A87" s="83"/>
      <c r="B87" s="139"/>
      <c r="C87" s="139"/>
      <c r="D87" s="139"/>
      <c r="E87" s="139"/>
      <c r="F87" s="310"/>
      <c r="G87" s="311"/>
      <c r="H87" s="285"/>
      <c r="I87" s="331"/>
      <c r="J87" s="285"/>
      <c r="K87" s="285"/>
      <c r="L87" s="102"/>
      <c r="M87" s="341"/>
      <c r="N87" s="311"/>
      <c r="O87" s="102"/>
      <c r="P87" s="312"/>
      <c r="Q87" s="83"/>
      <c r="R87" s="83"/>
      <c r="S87" s="83"/>
      <c r="T87" s="83"/>
    </row>
    <row r="88" spans="1:20">
      <c r="A88" s="83" t="s">
        <v>404</v>
      </c>
      <c r="B88" s="139"/>
      <c r="C88" s="139"/>
      <c r="D88" s="139"/>
      <c r="E88" s="139"/>
      <c r="F88" s="310"/>
      <c r="G88" s="329">
        <v>11.81</v>
      </c>
      <c r="H88" s="330">
        <v>39</v>
      </c>
      <c r="I88" s="331"/>
      <c r="J88" s="285"/>
      <c r="K88" s="332"/>
      <c r="L88" s="102">
        <f t="shared" ref="L88:L94" si="29">G88*K88*$I$5</f>
        <v>0</v>
      </c>
      <c r="M88" s="342"/>
      <c r="N88" s="333">
        <f t="shared" ref="N88:N94" si="30">G88*(1+$F$4)</f>
        <v>11.839525</v>
      </c>
      <c r="O88" s="102">
        <f t="shared" ref="O88:O94" si="31">+N88*J88*$I$5</f>
        <v>0</v>
      </c>
      <c r="P88" s="334">
        <f t="shared" ref="P88:P94" si="32">IF(OR(G88=0,N88=0),"",N88/G88-1)</f>
        <v>2.4999999999999467E-3</v>
      </c>
      <c r="Q88" s="83"/>
      <c r="R88" s="83"/>
      <c r="S88" s="83"/>
      <c r="T88" s="83"/>
    </row>
    <row r="89" spans="1:20">
      <c r="A89" s="83" t="s">
        <v>405</v>
      </c>
      <c r="B89" s="139"/>
      <c r="C89" s="139"/>
      <c r="D89" s="139"/>
      <c r="E89" s="139"/>
      <c r="F89" s="310"/>
      <c r="G89" s="329">
        <v>12.29</v>
      </c>
      <c r="H89" s="330">
        <v>39</v>
      </c>
      <c r="I89" s="331"/>
      <c r="J89" s="285"/>
      <c r="K89" s="332"/>
      <c r="L89" s="102">
        <f t="shared" si="29"/>
        <v>0</v>
      </c>
      <c r="M89" s="342"/>
      <c r="N89" s="333">
        <f t="shared" si="30"/>
        <v>12.320724999999998</v>
      </c>
      <c r="O89" s="102">
        <f t="shared" si="31"/>
        <v>0</v>
      </c>
      <c r="P89" s="334">
        <f t="shared" si="32"/>
        <v>2.4999999999999467E-3</v>
      </c>
      <c r="Q89" s="83"/>
      <c r="R89" s="83"/>
      <c r="S89" s="83"/>
      <c r="T89" s="83"/>
    </row>
    <row r="90" spans="1:20">
      <c r="A90" s="83" t="s">
        <v>406</v>
      </c>
      <c r="B90" s="139"/>
      <c r="C90" s="139"/>
      <c r="D90" s="139"/>
      <c r="E90" s="139"/>
      <c r="F90" s="310"/>
      <c r="G90" s="329">
        <v>13.06</v>
      </c>
      <c r="H90" s="330">
        <v>39</v>
      </c>
      <c r="I90" s="331"/>
      <c r="J90" s="285"/>
      <c r="K90" s="332"/>
      <c r="L90" s="102">
        <f t="shared" si="29"/>
        <v>0</v>
      </c>
      <c r="M90" s="342"/>
      <c r="N90" s="333">
        <f t="shared" si="30"/>
        <v>13.092649999999999</v>
      </c>
      <c r="O90" s="102">
        <f t="shared" si="31"/>
        <v>0</v>
      </c>
      <c r="P90" s="334">
        <f t="shared" si="32"/>
        <v>2.4999999999999467E-3</v>
      </c>
      <c r="Q90" s="83"/>
      <c r="R90" s="83"/>
      <c r="S90" s="83"/>
      <c r="T90" s="83"/>
    </row>
    <row r="91" spans="1:20">
      <c r="A91" s="83" t="s">
        <v>407</v>
      </c>
      <c r="B91" s="139"/>
      <c r="C91" s="139"/>
      <c r="D91" s="139"/>
      <c r="E91" s="139"/>
      <c r="F91" s="310"/>
      <c r="G91" s="329">
        <v>14</v>
      </c>
      <c r="H91" s="330">
        <v>39</v>
      </c>
      <c r="I91" s="331"/>
      <c r="J91" s="285"/>
      <c r="K91" s="332"/>
      <c r="L91" s="102">
        <f t="shared" si="29"/>
        <v>0</v>
      </c>
      <c r="M91" s="342"/>
      <c r="N91" s="333">
        <f t="shared" si="30"/>
        <v>14.035</v>
      </c>
      <c r="O91" s="102">
        <f t="shared" si="31"/>
        <v>0</v>
      </c>
      <c r="P91" s="334">
        <f t="shared" si="32"/>
        <v>2.4999999999999467E-3</v>
      </c>
      <c r="Q91" s="83"/>
      <c r="R91" s="83"/>
      <c r="S91" s="83"/>
      <c r="T91" s="83"/>
    </row>
    <row r="92" spans="1:20">
      <c r="A92" s="83" t="s">
        <v>408</v>
      </c>
      <c r="B92" s="139"/>
      <c r="C92" s="139"/>
      <c r="D92" s="139"/>
      <c r="E92" s="139"/>
      <c r="F92" s="310"/>
      <c r="G92" s="329">
        <v>14.97</v>
      </c>
      <c r="H92" s="330">
        <v>39</v>
      </c>
      <c r="I92" s="331"/>
      <c r="J92" s="285"/>
      <c r="K92" s="332"/>
      <c r="L92" s="102">
        <f t="shared" si="29"/>
        <v>0</v>
      </c>
      <c r="M92" s="342"/>
      <c r="N92" s="333">
        <f t="shared" si="30"/>
        <v>15.007425</v>
      </c>
      <c r="O92" s="102">
        <f t="shared" si="31"/>
        <v>0</v>
      </c>
      <c r="P92" s="334">
        <f t="shared" si="32"/>
        <v>2.4999999999999467E-3</v>
      </c>
      <c r="Q92" s="83"/>
      <c r="R92" s="83"/>
      <c r="S92" s="83"/>
      <c r="T92" s="83"/>
    </row>
    <row r="93" spans="1:20">
      <c r="A93" s="83" t="s">
        <v>409</v>
      </c>
      <c r="B93" s="139"/>
      <c r="C93" s="139"/>
      <c r="D93" s="139"/>
      <c r="E93" s="139"/>
      <c r="F93" s="310"/>
      <c r="G93" s="329">
        <v>17.760000000000002</v>
      </c>
      <c r="H93" s="330">
        <v>39</v>
      </c>
      <c r="I93" s="331"/>
      <c r="J93" s="285"/>
      <c r="K93" s="332"/>
      <c r="L93" s="102">
        <f t="shared" si="29"/>
        <v>0</v>
      </c>
      <c r="M93" s="342"/>
      <c r="N93" s="333">
        <f t="shared" si="30"/>
        <v>17.804400000000001</v>
      </c>
      <c r="O93" s="102">
        <f t="shared" si="31"/>
        <v>0</v>
      </c>
      <c r="P93" s="334">
        <f t="shared" si="32"/>
        <v>2.4999999999999467E-3</v>
      </c>
      <c r="Q93" s="83"/>
      <c r="R93" s="83"/>
      <c r="S93" s="83"/>
      <c r="T93" s="83"/>
    </row>
    <row r="94" spans="1:20">
      <c r="A94" s="83" t="s">
        <v>410</v>
      </c>
      <c r="B94" s="139"/>
      <c r="C94" s="139"/>
      <c r="D94" s="139"/>
      <c r="E94" s="139"/>
      <c r="F94" s="310"/>
      <c r="G94" s="329">
        <v>20.61</v>
      </c>
      <c r="H94" s="330">
        <v>39</v>
      </c>
      <c r="I94" s="331"/>
      <c r="J94" s="285"/>
      <c r="K94" s="332"/>
      <c r="L94" s="102">
        <f t="shared" si="29"/>
        <v>0</v>
      </c>
      <c r="M94" s="342"/>
      <c r="N94" s="333">
        <f t="shared" si="30"/>
        <v>20.661524999999997</v>
      </c>
      <c r="O94" s="102">
        <f t="shared" si="31"/>
        <v>0</v>
      </c>
      <c r="P94" s="334">
        <f t="shared" si="32"/>
        <v>2.4999999999999467E-3</v>
      </c>
      <c r="Q94" s="83"/>
      <c r="R94" s="83"/>
      <c r="S94" s="83"/>
      <c r="T94" s="83"/>
    </row>
    <row r="95" spans="1:20">
      <c r="A95" s="83"/>
      <c r="B95" s="139"/>
      <c r="C95" s="139"/>
      <c r="D95" s="139"/>
      <c r="E95" s="139"/>
      <c r="F95" s="310"/>
      <c r="G95" s="311"/>
      <c r="H95" s="285"/>
      <c r="I95" s="331"/>
      <c r="J95" s="285"/>
      <c r="K95" s="285"/>
      <c r="L95" s="102"/>
      <c r="M95" s="285"/>
      <c r="N95" s="311"/>
      <c r="O95" s="102"/>
      <c r="P95" s="312"/>
      <c r="Q95" s="83"/>
      <c r="R95" s="83"/>
      <c r="S95" s="83"/>
      <c r="T95" s="83"/>
    </row>
    <row r="96" spans="1:20">
      <c r="A96" s="92" t="s">
        <v>411</v>
      </c>
      <c r="B96" s="191"/>
      <c r="C96" s="191"/>
      <c r="D96" s="191"/>
      <c r="E96" s="191"/>
      <c r="F96" s="310"/>
      <c r="G96" s="311"/>
      <c r="H96" s="285"/>
      <c r="I96" s="331"/>
      <c r="J96" s="285"/>
      <c r="K96" s="285"/>
      <c r="L96" s="102"/>
      <c r="M96" s="285"/>
      <c r="N96" s="311"/>
      <c r="O96" s="102"/>
      <c r="P96" s="312"/>
      <c r="Q96" s="83"/>
      <c r="R96" s="83"/>
      <c r="S96" s="83"/>
      <c r="T96" s="83"/>
    </row>
    <row r="97" spans="1:20">
      <c r="A97" s="92" t="s">
        <v>412</v>
      </c>
      <c r="B97" s="191"/>
      <c r="C97" s="191"/>
      <c r="D97" s="191"/>
      <c r="E97" s="191"/>
      <c r="F97" s="310"/>
      <c r="G97" s="311"/>
      <c r="H97" s="285"/>
      <c r="I97" s="331"/>
      <c r="J97" s="285"/>
      <c r="K97" s="285"/>
      <c r="L97" s="102"/>
      <c r="M97" s="285"/>
      <c r="N97" s="311"/>
      <c r="O97" s="102"/>
      <c r="P97" s="312"/>
      <c r="Q97" s="83"/>
      <c r="R97" s="83"/>
      <c r="S97" s="83"/>
      <c r="T97" s="83"/>
    </row>
    <row r="98" spans="1:20">
      <c r="A98" s="92" t="s">
        <v>337</v>
      </c>
      <c r="B98" s="191"/>
      <c r="C98" s="191"/>
      <c r="D98" s="191"/>
      <c r="E98" s="191"/>
      <c r="F98" s="310"/>
      <c r="G98" s="311"/>
      <c r="H98" s="285"/>
      <c r="I98" s="331"/>
      <c r="J98" s="285"/>
      <c r="K98" s="285"/>
      <c r="L98" s="102"/>
      <c r="M98" s="285"/>
      <c r="N98" s="311"/>
      <c r="O98" s="102"/>
      <c r="P98" s="312"/>
      <c r="Q98" s="83"/>
      <c r="R98" s="83"/>
      <c r="S98" s="83"/>
      <c r="T98" s="83"/>
    </row>
    <row r="99" spans="1:20">
      <c r="A99" s="192" t="s">
        <v>413</v>
      </c>
      <c r="B99" s="335"/>
      <c r="C99" s="335"/>
      <c r="D99" s="335"/>
      <c r="E99" s="335"/>
      <c r="F99" s="336"/>
      <c r="G99" s="337"/>
      <c r="H99" s="338"/>
      <c r="I99" s="339"/>
      <c r="J99" s="338"/>
      <c r="K99" s="338"/>
      <c r="L99" s="194"/>
      <c r="M99" s="338"/>
      <c r="N99" s="337"/>
      <c r="O99" s="194"/>
      <c r="P99" s="340"/>
      <c r="Q99" s="83"/>
      <c r="R99" s="83"/>
      <c r="S99" s="83"/>
      <c r="T99" s="83"/>
    </row>
    <row r="100" spans="1:20">
      <c r="A100" s="83" t="s">
        <v>339</v>
      </c>
      <c r="B100" s="139" t="s">
        <v>84</v>
      </c>
      <c r="C100" s="139" t="s">
        <v>340</v>
      </c>
      <c r="D100" s="139" t="str">
        <f>"&gt;0"</f>
        <v>&gt;0</v>
      </c>
      <c r="E100" s="139" t="s">
        <v>341</v>
      </c>
      <c r="F100" s="310">
        <v>1</v>
      </c>
      <c r="G100" s="329">
        <v>4.29</v>
      </c>
      <c r="H100" s="330">
        <v>40</v>
      </c>
      <c r="I100" s="331">
        <f>LEFT(A100,2)/100/2</f>
        <v>0.16</v>
      </c>
      <c r="J100" s="332"/>
      <c r="K100" s="330">
        <v>320.642</v>
      </c>
      <c r="L100" s="102">
        <f>G100*K100*$I$5</f>
        <v>16506.650160000001</v>
      </c>
      <c r="M100" s="271">
        <v>615.63264000000004</v>
      </c>
      <c r="N100" s="333">
        <f>G100*(1+$F$4)</f>
        <v>4.3007249999999999</v>
      </c>
      <c r="O100" s="102">
        <f>+N100*K100*$I$5</f>
        <v>16547.916785399997</v>
      </c>
      <c r="P100" s="334">
        <f>IF(OR(G100=0,N100=0),"",N100/G100-1)</f>
        <v>2.4999999999999467E-3</v>
      </c>
      <c r="Q100" s="83"/>
      <c r="R100" s="83"/>
      <c r="S100" s="83"/>
      <c r="T100" s="83"/>
    </row>
    <row r="101" spans="1:20">
      <c r="A101" s="83" t="s">
        <v>342</v>
      </c>
      <c r="B101" s="139" t="s">
        <v>84</v>
      </c>
      <c r="C101" s="139" t="s">
        <v>340</v>
      </c>
      <c r="D101" s="139" t="str">
        <f>"&gt;0"</f>
        <v>&gt;0</v>
      </c>
      <c r="E101" s="139" t="s">
        <v>341</v>
      </c>
      <c r="F101" s="310">
        <v>1</v>
      </c>
      <c r="G101" s="329">
        <v>6.99</v>
      </c>
      <c r="H101" s="330">
        <v>40</v>
      </c>
      <c r="I101" s="331">
        <f>LEFT(A101,2)/100/2</f>
        <v>0.32</v>
      </c>
      <c r="J101" s="332"/>
      <c r="K101" s="330">
        <v>0</v>
      </c>
      <c r="L101" s="102">
        <f>G101*K101*$I$5</f>
        <v>0</v>
      </c>
      <c r="M101" s="271">
        <v>0</v>
      </c>
      <c r="N101" s="333">
        <f>G101*(1+$F$4)</f>
        <v>7.0074749999999995</v>
      </c>
      <c r="O101" s="102">
        <f>+N101*K101*$I$5</f>
        <v>0</v>
      </c>
      <c r="P101" s="334">
        <f>IF(OR(G101=0,N101=0),"",N101/G101-1)</f>
        <v>2.4999999999999467E-3</v>
      </c>
      <c r="Q101" s="83"/>
      <c r="R101" s="83"/>
      <c r="S101" s="83"/>
      <c r="T101" s="83"/>
    </row>
    <row r="102" spans="1:20">
      <c r="A102" s="83" t="s">
        <v>343</v>
      </c>
      <c r="B102" s="139" t="s">
        <v>84</v>
      </c>
      <c r="C102" s="139" t="s">
        <v>340</v>
      </c>
      <c r="D102" s="139" t="str">
        <f>"&gt;0"</f>
        <v>&gt;0</v>
      </c>
      <c r="E102" s="139" t="s">
        <v>341</v>
      </c>
      <c r="F102" s="310">
        <v>1</v>
      </c>
      <c r="G102" s="329">
        <v>10.45</v>
      </c>
      <c r="H102" s="330">
        <v>40</v>
      </c>
      <c r="I102" s="331">
        <f>LEFT(A102,2)/100/2</f>
        <v>0.48</v>
      </c>
      <c r="J102" s="332"/>
      <c r="K102" s="330">
        <v>0</v>
      </c>
      <c r="L102" s="102">
        <f>G102*K102*$I$5</f>
        <v>0</v>
      </c>
      <c r="M102" s="271">
        <v>0</v>
      </c>
      <c r="N102" s="333">
        <f>G102*(1+$F$4)</f>
        <v>10.476124999999998</v>
      </c>
      <c r="O102" s="102">
        <f>+N102*K102*$I$5</f>
        <v>0</v>
      </c>
      <c r="P102" s="334">
        <f>IF(OR(G102=0,N102=0),"",N102/G102-1)</f>
        <v>2.4999999999999467E-3</v>
      </c>
      <c r="Q102" s="83"/>
      <c r="R102" s="83"/>
      <c r="S102" s="83"/>
      <c r="T102" s="83"/>
    </row>
    <row r="103" spans="1:20">
      <c r="A103" s="83"/>
      <c r="B103" s="139"/>
      <c r="C103" s="139"/>
      <c r="D103" s="139"/>
      <c r="E103" s="139"/>
      <c r="F103" s="310"/>
      <c r="G103" s="83"/>
      <c r="H103" s="83"/>
      <c r="I103" s="83"/>
      <c r="J103" s="83"/>
      <c r="K103" s="83"/>
      <c r="L103" s="83"/>
      <c r="M103" s="271"/>
      <c r="N103" s="83"/>
      <c r="O103" s="83"/>
      <c r="P103" s="83"/>
      <c r="Q103" s="83"/>
      <c r="R103" s="83"/>
      <c r="S103" s="83"/>
      <c r="T103" s="83"/>
    </row>
    <row r="104" spans="1:20">
      <c r="A104" s="83" t="s">
        <v>351</v>
      </c>
      <c r="B104" s="139"/>
      <c r="C104" s="139"/>
      <c r="D104" s="139"/>
      <c r="E104" s="139"/>
      <c r="F104" s="310">
        <v>1</v>
      </c>
      <c r="G104" s="329">
        <v>4.29</v>
      </c>
      <c r="H104" s="330">
        <v>40</v>
      </c>
      <c r="I104" s="331">
        <f>LEFT(A104,2)/100/2</f>
        <v>0.16</v>
      </c>
      <c r="J104" s="285"/>
      <c r="K104" s="332"/>
      <c r="L104" s="102">
        <f>G104*K104*$I$5</f>
        <v>0</v>
      </c>
      <c r="M104" s="271">
        <v>0</v>
      </c>
      <c r="N104" s="333">
        <f>G104*(1+$F$4)</f>
        <v>4.3007249999999999</v>
      </c>
      <c r="O104" s="102">
        <f>+N104*K104*$I$5</f>
        <v>0</v>
      </c>
      <c r="P104" s="334">
        <f>IF(OR(G104=0,N104=0),"",N104/G104-1)</f>
        <v>2.4999999999999467E-3</v>
      </c>
      <c r="Q104" s="83"/>
      <c r="R104" s="83"/>
      <c r="S104" s="83"/>
      <c r="T104" s="83"/>
    </row>
    <row r="105" spans="1:20">
      <c r="A105" s="83" t="s">
        <v>352</v>
      </c>
      <c r="B105" s="139"/>
      <c r="C105" s="139"/>
      <c r="D105" s="139"/>
      <c r="E105" s="139"/>
      <c r="F105" s="310">
        <v>1</v>
      </c>
      <c r="G105" s="329">
        <v>6.99</v>
      </c>
      <c r="H105" s="330">
        <v>40</v>
      </c>
      <c r="I105" s="331">
        <f>LEFT(A105,2)/100/2</f>
        <v>0.32</v>
      </c>
      <c r="J105" s="285"/>
      <c r="K105" s="332"/>
      <c r="L105" s="102">
        <f>G105*K105*$I$5</f>
        <v>0</v>
      </c>
      <c r="M105" s="271">
        <v>0</v>
      </c>
      <c r="N105" s="333">
        <f>G105*(1+$F$4)</f>
        <v>7.0074749999999995</v>
      </c>
      <c r="O105" s="102">
        <f>+N105*K105*$I$5</f>
        <v>0</v>
      </c>
      <c r="P105" s="334">
        <f>IF(OR(G105=0,N105=0),"",N105/G105-1)</f>
        <v>2.4999999999999467E-3</v>
      </c>
      <c r="Q105" s="83"/>
      <c r="R105" s="83"/>
      <c r="S105" s="83"/>
      <c r="T105" s="83"/>
    </row>
    <row r="106" spans="1:20">
      <c r="A106" s="83" t="s">
        <v>353</v>
      </c>
      <c r="B106" s="139"/>
      <c r="C106" s="139"/>
      <c r="D106" s="139"/>
      <c r="E106" s="139"/>
      <c r="F106" s="310">
        <v>1</v>
      </c>
      <c r="G106" s="329">
        <v>10.45</v>
      </c>
      <c r="H106" s="330">
        <v>40</v>
      </c>
      <c r="I106" s="331">
        <f>LEFT(A106,2)/100/2</f>
        <v>0.48</v>
      </c>
      <c r="J106" s="285"/>
      <c r="K106" s="332"/>
      <c r="L106" s="102">
        <f>G106*K106*$I$5</f>
        <v>0</v>
      </c>
      <c r="M106" s="271">
        <v>0</v>
      </c>
      <c r="N106" s="333">
        <f>G106*(1+$F$4)</f>
        <v>10.476124999999998</v>
      </c>
      <c r="O106" s="102">
        <f>+N106*K106*$I$5</f>
        <v>0</v>
      </c>
      <c r="P106" s="334">
        <f>IF(OR(G106=0,N106=0),"",N106/G106-1)</f>
        <v>2.4999999999999467E-3</v>
      </c>
      <c r="Q106" s="83"/>
      <c r="R106" s="83"/>
      <c r="S106" s="83"/>
      <c r="T106" s="83"/>
    </row>
    <row r="107" spans="1:20">
      <c r="A107" s="83"/>
      <c r="B107" s="139"/>
      <c r="C107" s="139"/>
      <c r="D107" s="139"/>
      <c r="E107" s="139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83"/>
      <c r="S107" s="83"/>
      <c r="T107" s="83"/>
    </row>
    <row r="108" spans="1:20">
      <c r="A108" s="83" t="s">
        <v>361</v>
      </c>
      <c r="B108" s="139" t="s">
        <v>84</v>
      </c>
      <c r="C108" s="139" t="s">
        <v>340</v>
      </c>
      <c r="D108" s="139">
        <v>0</v>
      </c>
      <c r="E108" s="139" t="s">
        <v>341</v>
      </c>
      <c r="F108" s="310">
        <v>1</v>
      </c>
      <c r="G108" s="329">
        <v>9.3000000000000007</v>
      </c>
      <c r="H108" s="330">
        <v>40</v>
      </c>
      <c r="I108" s="331">
        <f>LEFT(A108,2)/100/2</f>
        <v>0.16</v>
      </c>
      <c r="J108" s="332"/>
      <c r="K108" s="330">
        <v>0</v>
      </c>
      <c r="L108" s="102">
        <f>G108*K108*$I$5</f>
        <v>0</v>
      </c>
      <c r="M108" s="271">
        <v>0</v>
      </c>
      <c r="N108" s="333">
        <f>G108*(1+$F$4)</f>
        <v>9.3232499999999998</v>
      </c>
      <c r="O108" s="102">
        <f>+N108*K108*$I$5</f>
        <v>0</v>
      </c>
      <c r="P108" s="334">
        <f>IF(OR(G108=0,N108=0),"",N108/G108-1)</f>
        <v>2.4999999999999467E-3</v>
      </c>
      <c r="Q108" s="83"/>
      <c r="R108" s="83"/>
      <c r="S108" s="83"/>
      <c r="T108" s="83"/>
    </row>
    <row r="109" spans="1:20">
      <c r="A109" s="83" t="s">
        <v>362</v>
      </c>
      <c r="B109" s="139" t="s">
        <v>84</v>
      </c>
      <c r="C109" s="139" t="s">
        <v>340</v>
      </c>
      <c r="D109" s="139">
        <v>0</v>
      </c>
      <c r="E109" s="139" t="s">
        <v>341</v>
      </c>
      <c r="F109" s="310">
        <v>1</v>
      </c>
      <c r="G109" s="329">
        <v>10.62</v>
      </c>
      <c r="H109" s="330">
        <v>40</v>
      </c>
      <c r="I109" s="331">
        <f>LEFT(A109,2)/100/2</f>
        <v>0.32</v>
      </c>
      <c r="J109" s="332"/>
      <c r="K109" s="330">
        <v>0</v>
      </c>
      <c r="L109" s="102">
        <f>G109*K109*$I$5</f>
        <v>0</v>
      </c>
      <c r="M109" s="271">
        <v>0</v>
      </c>
      <c r="N109" s="333">
        <f>G109*(1+$F$4)</f>
        <v>10.64655</v>
      </c>
      <c r="O109" s="102">
        <f>+N109*K109*$I$5</f>
        <v>0</v>
      </c>
      <c r="P109" s="334">
        <f>IF(OR(G109=0,N109=0),"",N109/G109-1)</f>
        <v>2.4999999999999467E-3</v>
      </c>
      <c r="Q109" s="83"/>
      <c r="R109" s="83"/>
      <c r="S109" s="83"/>
      <c r="T109" s="83"/>
    </row>
    <row r="110" spans="1:20">
      <c r="A110" s="83" t="s">
        <v>363</v>
      </c>
      <c r="B110" s="139" t="s">
        <v>84</v>
      </c>
      <c r="C110" s="139" t="s">
        <v>340</v>
      </c>
      <c r="D110" s="139">
        <v>0</v>
      </c>
      <c r="E110" s="139" t="s">
        <v>341</v>
      </c>
      <c r="F110" s="310">
        <v>1</v>
      </c>
      <c r="G110" s="329">
        <v>13.07</v>
      </c>
      <c r="H110" s="330">
        <v>40</v>
      </c>
      <c r="I110" s="331">
        <f>LEFT(A110,2)/100/2</f>
        <v>0.48</v>
      </c>
      <c r="J110" s="332"/>
      <c r="K110" s="330">
        <v>0</v>
      </c>
      <c r="L110" s="102">
        <f>G110*K110*$I$5</f>
        <v>0</v>
      </c>
      <c r="M110" s="271">
        <v>0</v>
      </c>
      <c r="N110" s="333">
        <f>G110*(1+$F$4)</f>
        <v>13.102675</v>
      </c>
      <c r="O110" s="102">
        <f>+N110*K110*$I$5</f>
        <v>0</v>
      </c>
      <c r="P110" s="334">
        <f>IF(OR(G110=0,N110=0),"",N110/G110-1)</f>
        <v>2.4999999999999467E-3</v>
      </c>
      <c r="Q110" s="83"/>
      <c r="R110" s="83"/>
      <c r="S110" s="83"/>
      <c r="T110" s="83"/>
    </row>
    <row r="111" spans="1:20">
      <c r="A111" s="83"/>
      <c r="B111" s="139"/>
      <c r="C111" s="139"/>
      <c r="D111" s="139"/>
      <c r="E111" s="139"/>
      <c r="F111" s="310"/>
      <c r="G111" s="311"/>
      <c r="H111" s="285"/>
      <c r="I111" s="331"/>
      <c r="J111" s="285"/>
      <c r="K111" s="285"/>
      <c r="L111" s="102"/>
      <c r="M111" s="285"/>
      <c r="N111" s="311"/>
      <c r="O111" s="102"/>
      <c r="P111" s="312"/>
      <c r="Q111" s="83"/>
      <c r="R111" s="83"/>
      <c r="S111" s="83"/>
      <c r="T111" s="83"/>
    </row>
    <row r="112" spans="1:20">
      <c r="A112" s="92" t="s">
        <v>414</v>
      </c>
      <c r="B112" s="191"/>
      <c r="C112" s="191"/>
      <c r="D112" s="191"/>
      <c r="E112" s="191"/>
      <c r="F112" s="310"/>
      <c r="G112" s="311"/>
      <c r="H112" s="285"/>
      <c r="I112" s="331"/>
      <c r="J112" s="285"/>
      <c r="K112" s="285"/>
      <c r="L112" s="102"/>
      <c r="M112" s="285"/>
      <c r="N112" s="311"/>
      <c r="O112" s="102"/>
      <c r="P112" s="312"/>
      <c r="Q112" s="83"/>
      <c r="R112" s="83"/>
      <c r="S112" s="83"/>
      <c r="T112" s="83"/>
    </row>
    <row r="113" spans="1:20">
      <c r="A113" s="92" t="s">
        <v>412</v>
      </c>
      <c r="B113" s="191"/>
      <c r="C113" s="191"/>
      <c r="D113" s="191"/>
      <c r="E113" s="191"/>
      <c r="F113" s="310"/>
      <c r="G113" s="311"/>
      <c r="H113" s="285"/>
      <c r="I113" s="331"/>
      <c r="J113" s="285"/>
      <c r="K113" s="285"/>
      <c r="L113" s="102"/>
      <c r="M113" s="285"/>
      <c r="N113" s="311"/>
      <c r="O113" s="102"/>
      <c r="P113" s="312"/>
      <c r="Q113" s="83"/>
      <c r="R113" s="83"/>
      <c r="S113" s="83"/>
      <c r="T113" s="83"/>
    </row>
    <row r="114" spans="1:20">
      <c r="A114" s="92" t="s">
        <v>415</v>
      </c>
      <c r="B114" s="191"/>
      <c r="C114" s="191"/>
      <c r="D114" s="191"/>
      <c r="E114" s="191"/>
      <c r="F114" s="310"/>
      <c r="G114" s="311"/>
      <c r="H114" s="285"/>
      <c r="I114" s="331"/>
      <c r="J114" s="285"/>
      <c r="K114" s="285"/>
      <c r="L114" s="102"/>
      <c r="M114" s="285"/>
      <c r="N114" s="311"/>
      <c r="O114" s="102"/>
      <c r="P114" s="312"/>
      <c r="Q114" s="83"/>
      <c r="R114" s="83"/>
      <c r="S114" s="83"/>
      <c r="T114" s="83"/>
    </row>
    <row r="115" spans="1:20">
      <c r="A115" s="192" t="s">
        <v>338</v>
      </c>
      <c r="B115" s="335"/>
      <c r="C115" s="335"/>
      <c r="D115" s="335"/>
      <c r="E115" s="335"/>
      <c r="F115" s="336"/>
      <c r="G115" s="337"/>
      <c r="H115" s="338"/>
      <c r="I115" s="339"/>
      <c r="J115" s="338"/>
      <c r="K115" s="338"/>
      <c r="L115" s="194"/>
      <c r="M115" s="338"/>
      <c r="N115" s="337"/>
      <c r="O115" s="194"/>
      <c r="P115" s="340"/>
      <c r="Q115" s="83"/>
      <c r="R115" s="83"/>
      <c r="S115" s="83"/>
      <c r="T115" s="83"/>
    </row>
    <row r="116" spans="1:20">
      <c r="A116" s="83" t="s">
        <v>416</v>
      </c>
      <c r="B116" s="139" t="s">
        <v>85</v>
      </c>
      <c r="C116" s="139" t="s">
        <v>252</v>
      </c>
      <c r="D116" s="139" t="str">
        <f t="shared" ref="D116:D121" si="33">"&gt;0"</f>
        <v>&gt;0</v>
      </c>
      <c r="E116" s="139" t="s">
        <v>341</v>
      </c>
      <c r="F116" s="310">
        <v>3.5</v>
      </c>
      <c r="G116" s="343">
        <v>125.98</v>
      </c>
      <c r="H116" s="344">
        <v>41</v>
      </c>
      <c r="I116" s="331">
        <f t="shared" ref="I116:I121" si="34">VALUE(LEFT(A116,1))*F116</f>
        <v>3.5</v>
      </c>
      <c r="J116" s="332"/>
      <c r="K116" s="330">
        <v>0</v>
      </c>
      <c r="L116" s="102">
        <f t="shared" ref="L116:L121" si="35">G116*K116*$I$5</f>
        <v>0</v>
      </c>
      <c r="M116" s="271">
        <v>0</v>
      </c>
      <c r="N116" s="333">
        <f t="shared" ref="N116:N121" si="36">G116*(1+$F$4)</f>
        <v>126.29495</v>
      </c>
      <c r="O116" s="102">
        <f t="shared" ref="O116:O121" si="37">+N116*K116*$I$5</f>
        <v>0</v>
      </c>
      <c r="P116" s="334">
        <f t="shared" ref="P116:P121" si="38">IF(OR(G116=0,N116=0),"",N116/G116-1)</f>
        <v>2.4999999999999467E-3</v>
      </c>
      <c r="Q116" s="83"/>
      <c r="R116" s="83"/>
      <c r="S116" s="83"/>
      <c r="T116" s="83"/>
    </row>
    <row r="117" spans="1:20">
      <c r="A117" s="83" t="s">
        <v>417</v>
      </c>
      <c r="B117" s="139" t="s">
        <v>85</v>
      </c>
      <c r="C117" s="139" t="s">
        <v>252</v>
      </c>
      <c r="D117" s="139" t="str">
        <f t="shared" si="33"/>
        <v>&gt;0</v>
      </c>
      <c r="E117" s="139" t="s">
        <v>341</v>
      </c>
      <c r="F117" s="310">
        <v>3.5</v>
      </c>
      <c r="G117" s="329">
        <v>175.17</v>
      </c>
      <c r="H117" s="330">
        <v>41</v>
      </c>
      <c r="I117" s="331">
        <f t="shared" si="34"/>
        <v>7</v>
      </c>
      <c r="J117" s="332"/>
      <c r="K117" s="330">
        <v>0</v>
      </c>
      <c r="L117" s="102">
        <f t="shared" si="35"/>
        <v>0</v>
      </c>
      <c r="M117" s="271">
        <v>0</v>
      </c>
      <c r="N117" s="333">
        <f t="shared" si="36"/>
        <v>175.60792499999997</v>
      </c>
      <c r="O117" s="102">
        <f t="shared" si="37"/>
        <v>0</v>
      </c>
      <c r="P117" s="334">
        <f t="shared" si="38"/>
        <v>2.4999999999999467E-3</v>
      </c>
      <c r="Q117" s="83"/>
      <c r="R117" s="83"/>
      <c r="S117" s="83"/>
      <c r="T117" s="83"/>
    </row>
    <row r="118" spans="1:20">
      <c r="A118" s="83" t="s">
        <v>418</v>
      </c>
      <c r="B118" s="139" t="s">
        <v>85</v>
      </c>
      <c r="C118" s="139" t="s">
        <v>252</v>
      </c>
      <c r="D118" s="139" t="str">
        <f t="shared" si="33"/>
        <v>&gt;0</v>
      </c>
      <c r="E118" s="139" t="s">
        <v>341</v>
      </c>
      <c r="F118" s="310">
        <v>3.5</v>
      </c>
      <c r="G118" s="329">
        <v>215.6</v>
      </c>
      <c r="H118" s="330">
        <v>41</v>
      </c>
      <c r="I118" s="331">
        <f t="shared" si="34"/>
        <v>10.5</v>
      </c>
      <c r="J118" s="332"/>
      <c r="K118" s="330">
        <v>0</v>
      </c>
      <c r="L118" s="102">
        <f t="shared" si="35"/>
        <v>0</v>
      </c>
      <c r="M118" s="271">
        <v>0</v>
      </c>
      <c r="N118" s="333">
        <f t="shared" si="36"/>
        <v>216.13899999999998</v>
      </c>
      <c r="O118" s="102">
        <f t="shared" si="37"/>
        <v>0</v>
      </c>
      <c r="P118" s="334">
        <f t="shared" si="38"/>
        <v>2.4999999999999467E-3</v>
      </c>
      <c r="Q118" s="83"/>
      <c r="R118" s="83"/>
      <c r="S118" s="83"/>
      <c r="T118" s="83"/>
    </row>
    <row r="119" spans="1:20">
      <c r="A119" s="83" t="s">
        <v>419</v>
      </c>
      <c r="B119" s="139" t="s">
        <v>85</v>
      </c>
      <c r="C119" s="139" t="s">
        <v>252</v>
      </c>
      <c r="D119" s="139" t="str">
        <f t="shared" si="33"/>
        <v>&gt;0</v>
      </c>
      <c r="E119" s="139" t="s">
        <v>341</v>
      </c>
      <c r="F119" s="310">
        <v>3.5</v>
      </c>
      <c r="G119" s="329">
        <v>253.14</v>
      </c>
      <c r="H119" s="330">
        <v>41</v>
      </c>
      <c r="I119" s="331">
        <f t="shared" si="34"/>
        <v>14</v>
      </c>
      <c r="J119" s="332"/>
      <c r="K119" s="330">
        <v>0</v>
      </c>
      <c r="L119" s="102">
        <f t="shared" si="35"/>
        <v>0</v>
      </c>
      <c r="M119" s="271">
        <v>0</v>
      </c>
      <c r="N119" s="333">
        <f t="shared" si="36"/>
        <v>253.77284999999998</v>
      </c>
      <c r="O119" s="102">
        <f t="shared" si="37"/>
        <v>0</v>
      </c>
      <c r="P119" s="334">
        <f t="shared" si="38"/>
        <v>2.4999999999999467E-3</v>
      </c>
      <c r="Q119" s="83"/>
      <c r="R119" s="83"/>
      <c r="S119" s="83"/>
      <c r="T119" s="83"/>
    </row>
    <row r="120" spans="1:20">
      <c r="A120" s="83" t="s">
        <v>420</v>
      </c>
      <c r="B120" s="139" t="s">
        <v>85</v>
      </c>
      <c r="C120" s="139" t="s">
        <v>252</v>
      </c>
      <c r="D120" s="139" t="str">
        <f t="shared" si="33"/>
        <v>&gt;0</v>
      </c>
      <c r="E120" s="139" t="s">
        <v>341</v>
      </c>
      <c r="F120" s="310">
        <v>3.5</v>
      </c>
      <c r="G120" s="329">
        <v>291.10000000000002</v>
      </c>
      <c r="H120" s="330">
        <v>41</v>
      </c>
      <c r="I120" s="331">
        <f t="shared" si="34"/>
        <v>17.5</v>
      </c>
      <c r="J120" s="332"/>
      <c r="K120" s="330">
        <v>0</v>
      </c>
      <c r="L120" s="102">
        <f t="shared" si="35"/>
        <v>0</v>
      </c>
      <c r="M120" s="271">
        <v>0</v>
      </c>
      <c r="N120" s="333">
        <f t="shared" si="36"/>
        <v>291.82774999999998</v>
      </c>
      <c r="O120" s="102">
        <f t="shared" si="37"/>
        <v>0</v>
      </c>
      <c r="P120" s="334">
        <f t="shared" si="38"/>
        <v>2.4999999999999467E-3</v>
      </c>
      <c r="Q120" s="83"/>
      <c r="R120" s="83"/>
      <c r="S120" s="83"/>
      <c r="T120" s="83"/>
    </row>
    <row r="121" spans="1:20">
      <c r="A121" s="83" t="s">
        <v>421</v>
      </c>
      <c r="B121" s="139" t="s">
        <v>85</v>
      </c>
      <c r="C121" s="139" t="s">
        <v>252</v>
      </c>
      <c r="D121" s="139" t="str">
        <f t="shared" si="33"/>
        <v>&gt;0</v>
      </c>
      <c r="E121" s="139" t="s">
        <v>341</v>
      </c>
      <c r="F121" s="310">
        <v>3.5</v>
      </c>
      <c r="G121" s="329">
        <v>368.14</v>
      </c>
      <c r="H121" s="330">
        <v>41</v>
      </c>
      <c r="I121" s="331">
        <f t="shared" si="34"/>
        <v>21</v>
      </c>
      <c r="J121" s="332"/>
      <c r="K121" s="330">
        <v>0</v>
      </c>
      <c r="L121" s="102">
        <f t="shared" si="35"/>
        <v>0</v>
      </c>
      <c r="M121" s="271">
        <v>0</v>
      </c>
      <c r="N121" s="333">
        <f t="shared" si="36"/>
        <v>369.06034999999997</v>
      </c>
      <c r="O121" s="102">
        <f t="shared" si="37"/>
        <v>0</v>
      </c>
      <c r="P121" s="334">
        <f t="shared" si="38"/>
        <v>2.4999999999999467E-3</v>
      </c>
      <c r="Q121" s="83"/>
      <c r="R121" s="83"/>
      <c r="S121" s="83"/>
      <c r="T121" s="83"/>
    </row>
    <row r="122" spans="1:20">
      <c r="A122" s="83"/>
      <c r="B122" s="139"/>
      <c r="C122" s="139"/>
      <c r="D122" s="139"/>
      <c r="E122" s="139"/>
      <c r="F122" s="310"/>
      <c r="G122" s="311"/>
      <c r="H122" s="285"/>
      <c r="I122" s="331"/>
      <c r="J122" s="285"/>
      <c r="K122" s="285"/>
      <c r="L122" s="102"/>
      <c r="M122" s="285"/>
      <c r="N122" s="311"/>
      <c r="O122" s="102"/>
      <c r="P122" s="312"/>
      <c r="Q122" s="83"/>
      <c r="R122" s="83"/>
      <c r="S122" s="83"/>
      <c r="T122" s="83"/>
    </row>
    <row r="123" spans="1:20">
      <c r="A123" s="83" t="s">
        <v>422</v>
      </c>
      <c r="B123" s="139"/>
      <c r="C123" s="139"/>
      <c r="D123" s="139"/>
      <c r="E123" s="139"/>
      <c r="F123" s="310">
        <v>3.5</v>
      </c>
      <c r="G123" s="329">
        <v>125.98</v>
      </c>
      <c r="H123" s="330">
        <v>41</v>
      </c>
      <c r="I123" s="331">
        <f t="shared" ref="I123:I128" si="39">VALUE(LEFT(A123,1))*F123</f>
        <v>3.5</v>
      </c>
      <c r="J123" s="285"/>
      <c r="K123" s="332"/>
      <c r="L123" s="102">
        <f t="shared" ref="L123:L128" si="40">G123*K123*$I$5</f>
        <v>0</v>
      </c>
      <c r="M123" s="271">
        <v>0</v>
      </c>
      <c r="N123" s="333">
        <f t="shared" ref="N123:N128" si="41">G123*(1+$F$4)</f>
        <v>126.29495</v>
      </c>
      <c r="O123" s="102">
        <f t="shared" ref="O123:O128" si="42">+N123*K123*$I$5</f>
        <v>0</v>
      </c>
      <c r="P123" s="334">
        <f t="shared" ref="P123:P128" si="43">IF(OR(G123=0,N123=0),"",N123/G123-1)</f>
        <v>2.4999999999999467E-3</v>
      </c>
      <c r="Q123" s="83"/>
      <c r="R123" s="83"/>
      <c r="S123" s="83"/>
      <c r="T123" s="83"/>
    </row>
    <row r="124" spans="1:20">
      <c r="A124" s="83" t="s">
        <v>423</v>
      </c>
      <c r="B124" s="139"/>
      <c r="C124" s="139"/>
      <c r="D124" s="139"/>
      <c r="E124" s="139"/>
      <c r="F124" s="310">
        <v>3.5</v>
      </c>
      <c r="G124" s="329">
        <v>175.17</v>
      </c>
      <c r="H124" s="330">
        <v>41</v>
      </c>
      <c r="I124" s="331">
        <f t="shared" si="39"/>
        <v>7</v>
      </c>
      <c r="J124" s="285"/>
      <c r="K124" s="332"/>
      <c r="L124" s="102">
        <f t="shared" si="40"/>
        <v>0</v>
      </c>
      <c r="M124" s="271">
        <v>0</v>
      </c>
      <c r="N124" s="333">
        <f t="shared" si="41"/>
        <v>175.60792499999997</v>
      </c>
      <c r="O124" s="102">
        <f t="shared" si="42"/>
        <v>0</v>
      </c>
      <c r="P124" s="334">
        <f t="shared" si="43"/>
        <v>2.4999999999999467E-3</v>
      </c>
      <c r="Q124" s="83"/>
      <c r="R124" s="83"/>
      <c r="S124" s="83"/>
      <c r="T124" s="83"/>
    </row>
    <row r="125" spans="1:20">
      <c r="A125" s="83" t="s">
        <v>424</v>
      </c>
      <c r="B125" s="139"/>
      <c r="C125" s="139"/>
      <c r="D125" s="139"/>
      <c r="E125" s="139"/>
      <c r="F125" s="310">
        <v>3.5</v>
      </c>
      <c r="G125" s="329">
        <v>215.6</v>
      </c>
      <c r="H125" s="330">
        <v>41</v>
      </c>
      <c r="I125" s="331">
        <f t="shared" si="39"/>
        <v>10.5</v>
      </c>
      <c r="J125" s="285"/>
      <c r="K125" s="332"/>
      <c r="L125" s="102">
        <f t="shared" si="40"/>
        <v>0</v>
      </c>
      <c r="M125" s="271">
        <v>0</v>
      </c>
      <c r="N125" s="333">
        <f t="shared" si="41"/>
        <v>216.13899999999998</v>
      </c>
      <c r="O125" s="102">
        <f t="shared" si="42"/>
        <v>0</v>
      </c>
      <c r="P125" s="334">
        <f t="shared" si="43"/>
        <v>2.4999999999999467E-3</v>
      </c>
      <c r="Q125" s="83"/>
      <c r="R125" s="83"/>
      <c r="S125" s="83"/>
      <c r="T125" s="83"/>
    </row>
    <row r="126" spans="1:20">
      <c r="A126" s="83" t="s">
        <v>425</v>
      </c>
      <c r="B126" s="139"/>
      <c r="C126" s="139"/>
      <c r="D126" s="139"/>
      <c r="E126" s="139"/>
      <c r="F126" s="310">
        <v>3.5</v>
      </c>
      <c r="G126" s="329">
        <v>253.14</v>
      </c>
      <c r="H126" s="330">
        <v>41</v>
      </c>
      <c r="I126" s="331">
        <f t="shared" si="39"/>
        <v>14</v>
      </c>
      <c r="J126" s="285"/>
      <c r="K126" s="332"/>
      <c r="L126" s="102">
        <f t="shared" si="40"/>
        <v>0</v>
      </c>
      <c r="M126" s="271">
        <v>0</v>
      </c>
      <c r="N126" s="333">
        <f t="shared" si="41"/>
        <v>253.77284999999998</v>
      </c>
      <c r="O126" s="102">
        <f t="shared" si="42"/>
        <v>0</v>
      </c>
      <c r="P126" s="334">
        <f t="shared" si="43"/>
        <v>2.4999999999999467E-3</v>
      </c>
      <c r="Q126" s="83"/>
      <c r="R126" s="83"/>
      <c r="S126" s="83"/>
      <c r="T126" s="83"/>
    </row>
    <row r="127" spans="1:20">
      <c r="A127" s="83" t="s">
        <v>426</v>
      </c>
      <c r="B127" s="139"/>
      <c r="C127" s="139"/>
      <c r="D127" s="139"/>
      <c r="E127" s="139"/>
      <c r="F127" s="310">
        <v>3.5</v>
      </c>
      <c r="G127" s="329">
        <v>291.10000000000002</v>
      </c>
      <c r="H127" s="330">
        <v>41</v>
      </c>
      <c r="I127" s="331">
        <f t="shared" si="39"/>
        <v>17.5</v>
      </c>
      <c r="J127" s="285"/>
      <c r="K127" s="332"/>
      <c r="L127" s="102">
        <f t="shared" si="40"/>
        <v>0</v>
      </c>
      <c r="M127" s="271">
        <v>0</v>
      </c>
      <c r="N127" s="333">
        <f t="shared" si="41"/>
        <v>291.82774999999998</v>
      </c>
      <c r="O127" s="102">
        <f t="shared" si="42"/>
        <v>0</v>
      </c>
      <c r="P127" s="334">
        <f t="shared" si="43"/>
        <v>2.4999999999999467E-3</v>
      </c>
      <c r="Q127" s="83"/>
      <c r="R127" s="83"/>
      <c r="S127" s="83"/>
      <c r="T127" s="83"/>
    </row>
    <row r="128" spans="1:20">
      <c r="A128" s="83" t="s">
        <v>427</v>
      </c>
      <c r="B128" s="139"/>
      <c r="C128" s="139"/>
      <c r="D128" s="139"/>
      <c r="E128" s="139"/>
      <c r="F128" s="310">
        <v>3.5</v>
      </c>
      <c r="G128" s="329">
        <v>368.14</v>
      </c>
      <c r="H128" s="330">
        <v>41</v>
      </c>
      <c r="I128" s="331">
        <f t="shared" si="39"/>
        <v>21</v>
      </c>
      <c r="J128" s="285"/>
      <c r="K128" s="332"/>
      <c r="L128" s="102">
        <f t="shared" si="40"/>
        <v>0</v>
      </c>
      <c r="M128" s="271">
        <v>0</v>
      </c>
      <c r="N128" s="333">
        <f t="shared" si="41"/>
        <v>369.06034999999997</v>
      </c>
      <c r="O128" s="102">
        <f t="shared" si="42"/>
        <v>0</v>
      </c>
      <c r="P128" s="334">
        <f t="shared" si="43"/>
        <v>2.4999999999999467E-3</v>
      </c>
      <c r="Q128" s="83"/>
      <c r="R128" s="83"/>
      <c r="S128" s="83"/>
      <c r="T128" s="83"/>
    </row>
    <row r="129" spans="1:20">
      <c r="A129" s="83"/>
      <c r="B129" s="139"/>
      <c r="C129" s="139"/>
      <c r="D129" s="139"/>
      <c r="E129" s="139"/>
      <c r="F129" s="310"/>
      <c r="G129" s="311"/>
      <c r="H129" s="285"/>
      <c r="I129" s="331"/>
      <c r="J129" s="285"/>
      <c r="K129" s="285"/>
      <c r="L129" s="102"/>
      <c r="M129" s="285"/>
      <c r="N129" s="311"/>
      <c r="O129" s="102"/>
      <c r="P129" s="312"/>
      <c r="Q129" s="83"/>
      <c r="R129" s="83"/>
      <c r="S129" s="83"/>
      <c r="T129" s="83"/>
    </row>
    <row r="130" spans="1:20">
      <c r="A130" s="83" t="s">
        <v>428</v>
      </c>
      <c r="B130" s="139" t="s">
        <v>85</v>
      </c>
      <c r="C130" s="139" t="s">
        <v>252</v>
      </c>
      <c r="D130" s="139">
        <v>0</v>
      </c>
      <c r="E130" s="139" t="s">
        <v>341</v>
      </c>
      <c r="F130" s="310">
        <v>3.5</v>
      </c>
      <c r="G130" s="329">
        <v>125.98</v>
      </c>
      <c r="H130" s="330">
        <v>41</v>
      </c>
      <c r="I130" s="331">
        <f t="shared" ref="I130:I135" si="44">VALUE(LEFT(A130,1))*F130</f>
        <v>3.5</v>
      </c>
      <c r="J130" s="332"/>
      <c r="K130" s="330">
        <v>0</v>
      </c>
      <c r="L130" s="102">
        <f t="shared" ref="L130:L135" si="45">G130*K130*$I$5</f>
        <v>0</v>
      </c>
      <c r="M130" s="271">
        <v>0</v>
      </c>
      <c r="N130" s="333">
        <f t="shared" ref="N130:N135" si="46">G130*(1+$F$4)</f>
        <v>126.29495</v>
      </c>
      <c r="O130" s="102">
        <f t="shared" ref="O130:O135" si="47">+N130*K130*$I$5</f>
        <v>0</v>
      </c>
      <c r="P130" s="334">
        <f t="shared" ref="P130:P135" si="48">IF(OR(G130=0,N130=0),"",N130/G130-1)</f>
        <v>2.4999999999999467E-3</v>
      </c>
      <c r="Q130" s="83"/>
      <c r="R130" s="83"/>
      <c r="S130" s="83"/>
      <c r="T130" s="83"/>
    </row>
    <row r="131" spans="1:20">
      <c r="A131" s="83" t="s">
        <v>429</v>
      </c>
      <c r="B131" s="139" t="s">
        <v>85</v>
      </c>
      <c r="C131" s="139" t="s">
        <v>252</v>
      </c>
      <c r="D131" s="139">
        <v>0</v>
      </c>
      <c r="E131" s="139" t="s">
        <v>341</v>
      </c>
      <c r="F131" s="310">
        <v>3.5</v>
      </c>
      <c r="G131" s="329">
        <v>175.17</v>
      </c>
      <c r="H131" s="330">
        <v>41</v>
      </c>
      <c r="I131" s="331">
        <f t="shared" si="44"/>
        <v>7</v>
      </c>
      <c r="J131" s="332"/>
      <c r="K131" s="330">
        <v>0</v>
      </c>
      <c r="L131" s="102">
        <f t="shared" si="45"/>
        <v>0</v>
      </c>
      <c r="M131" s="271">
        <v>0</v>
      </c>
      <c r="N131" s="333">
        <f t="shared" si="46"/>
        <v>175.60792499999997</v>
      </c>
      <c r="O131" s="102">
        <f t="shared" si="47"/>
        <v>0</v>
      </c>
      <c r="P131" s="334">
        <f t="shared" si="48"/>
        <v>2.4999999999999467E-3</v>
      </c>
      <c r="Q131" s="83"/>
      <c r="R131" s="83"/>
      <c r="S131" s="83"/>
      <c r="T131" s="83"/>
    </row>
    <row r="132" spans="1:20">
      <c r="A132" s="83" t="s">
        <v>430</v>
      </c>
      <c r="B132" s="139" t="s">
        <v>85</v>
      </c>
      <c r="C132" s="139" t="s">
        <v>252</v>
      </c>
      <c r="D132" s="139">
        <v>0</v>
      </c>
      <c r="E132" s="139" t="s">
        <v>341</v>
      </c>
      <c r="F132" s="310">
        <v>3.5</v>
      </c>
      <c r="G132" s="329">
        <v>215.6</v>
      </c>
      <c r="H132" s="330">
        <v>41</v>
      </c>
      <c r="I132" s="331">
        <f t="shared" si="44"/>
        <v>10.5</v>
      </c>
      <c r="J132" s="332"/>
      <c r="K132" s="330">
        <v>0</v>
      </c>
      <c r="L132" s="102">
        <f t="shared" si="45"/>
        <v>0</v>
      </c>
      <c r="M132" s="271">
        <v>0</v>
      </c>
      <c r="N132" s="333">
        <f t="shared" si="46"/>
        <v>216.13899999999998</v>
      </c>
      <c r="O132" s="102">
        <f t="shared" si="47"/>
        <v>0</v>
      </c>
      <c r="P132" s="334">
        <f t="shared" si="48"/>
        <v>2.4999999999999467E-3</v>
      </c>
      <c r="Q132" s="83"/>
      <c r="R132" s="83"/>
      <c r="S132" s="83"/>
      <c r="T132" s="83"/>
    </row>
    <row r="133" spans="1:20">
      <c r="A133" s="83" t="s">
        <v>431</v>
      </c>
      <c r="B133" s="139" t="s">
        <v>85</v>
      </c>
      <c r="C133" s="139" t="s">
        <v>252</v>
      </c>
      <c r="D133" s="139">
        <v>0</v>
      </c>
      <c r="E133" s="139" t="s">
        <v>341</v>
      </c>
      <c r="F133" s="310">
        <v>3.5</v>
      </c>
      <c r="G133" s="329">
        <v>253.14</v>
      </c>
      <c r="H133" s="330">
        <v>41</v>
      </c>
      <c r="I133" s="331">
        <f t="shared" si="44"/>
        <v>14</v>
      </c>
      <c r="J133" s="332"/>
      <c r="K133" s="330">
        <v>0</v>
      </c>
      <c r="L133" s="102">
        <f t="shared" si="45"/>
        <v>0</v>
      </c>
      <c r="M133" s="271">
        <v>0</v>
      </c>
      <c r="N133" s="333">
        <f t="shared" si="46"/>
        <v>253.77284999999998</v>
      </c>
      <c r="O133" s="102">
        <f t="shared" si="47"/>
        <v>0</v>
      </c>
      <c r="P133" s="334">
        <f t="shared" si="48"/>
        <v>2.4999999999999467E-3</v>
      </c>
      <c r="Q133" s="83"/>
      <c r="R133" s="83"/>
      <c r="S133" s="83"/>
      <c r="T133" s="83"/>
    </row>
    <row r="134" spans="1:20">
      <c r="A134" s="83" t="s">
        <v>432</v>
      </c>
      <c r="B134" s="139" t="s">
        <v>85</v>
      </c>
      <c r="C134" s="139" t="s">
        <v>252</v>
      </c>
      <c r="D134" s="139">
        <v>0</v>
      </c>
      <c r="E134" s="139" t="s">
        <v>341</v>
      </c>
      <c r="F134" s="310">
        <v>3.5</v>
      </c>
      <c r="G134" s="329">
        <v>291.10000000000002</v>
      </c>
      <c r="H134" s="330">
        <v>41</v>
      </c>
      <c r="I134" s="331">
        <f t="shared" si="44"/>
        <v>17.5</v>
      </c>
      <c r="J134" s="332"/>
      <c r="K134" s="330">
        <v>0</v>
      </c>
      <c r="L134" s="102">
        <f t="shared" si="45"/>
        <v>0</v>
      </c>
      <c r="M134" s="271">
        <v>0</v>
      </c>
      <c r="N134" s="333">
        <f t="shared" si="46"/>
        <v>291.82774999999998</v>
      </c>
      <c r="O134" s="102">
        <f t="shared" si="47"/>
        <v>0</v>
      </c>
      <c r="P134" s="334">
        <f t="shared" si="48"/>
        <v>2.4999999999999467E-3</v>
      </c>
      <c r="Q134" s="83"/>
      <c r="R134" s="83"/>
      <c r="S134" s="83"/>
      <c r="T134" s="83"/>
    </row>
    <row r="135" spans="1:20">
      <c r="A135" s="83" t="s">
        <v>433</v>
      </c>
      <c r="B135" s="139" t="s">
        <v>85</v>
      </c>
      <c r="C135" s="139" t="s">
        <v>252</v>
      </c>
      <c r="D135" s="139">
        <v>0</v>
      </c>
      <c r="E135" s="139" t="s">
        <v>341</v>
      </c>
      <c r="F135" s="310">
        <v>3.5</v>
      </c>
      <c r="G135" s="329">
        <v>368.14</v>
      </c>
      <c r="H135" s="330">
        <v>41</v>
      </c>
      <c r="I135" s="331">
        <f t="shared" si="44"/>
        <v>21</v>
      </c>
      <c r="J135" s="332"/>
      <c r="K135" s="330">
        <v>0</v>
      </c>
      <c r="L135" s="102">
        <f t="shared" si="45"/>
        <v>0</v>
      </c>
      <c r="M135" s="271">
        <v>0</v>
      </c>
      <c r="N135" s="333">
        <f t="shared" si="46"/>
        <v>369.06034999999997</v>
      </c>
      <c r="O135" s="102">
        <f t="shared" si="47"/>
        <v>0</v>
      </c>
      <c r="P135" s="334">
        <f t="shared" si="48"/>
        <v>2.4999999999999467E-3</v>
      </c>
      <c r="Q135" s="83"/>
      <c r="R135" s="83"/>
      <c r="S135" s="83"/>
      <c r="T135" s="83"/>
    </row>
    <row r="136" spans="1:20">
      <c r="A136" s="83"/>
      <c r="B136" s="139"/>
      <c r="C136" s="139"/>
      <c r="D136" s="139"/>
      <c r="E136" s="139"/>
      <c r="F136" s="310"/>
      <c r="G136" s="311"/>
      <c r="H136" s="285"/>
      <c r="I136" s="331"/>
      <c r="J136" s="285"/>
      <c r="K136" s="285"/>
      <c r="L136" s="102"/>
      <c r="M136" s="285"/>
      <c r="N136" s="311"/>
      <c r="O136" s="102"/>
      <c r="P136" s="312"/>
      <c r="Q136" s="83"/>
      <c r="R136" s="83"/>
      <c r="S136" s="83"/>
      <c r="T136" s="83"/>
    </row>
    <row r="137" spans="1:20">
      <c r="A137" s="83" t="s">
        <v>434</v>
      </c>
      <c r="B137" s="139" t="s">
        <v>85</v>
      </c>
      <c r="C137" s="139" t="s">
        <v>252</v>
      </c>
      <c r="D137" s="139" t="str">
        <f t="shared" ref="D137:D142" si="49">"&gt;0"</f>
        <v>&gt;0</v>
      </c>
      <c r="E137" s="139" t="s">
        <v>341</v>
      </c>
      <c r="F137" s="310">
        <v>5</v>
      </c>
      <c r="G137" s="329">
        <v>137.69</v>
      </c>
      <c r="H137" s="330">
        <v>42</v>
      </c>
      <c r="I137" s="331">
        <f t="shared" ref="I137:I142" si="50">VALUE(LEFT(A137,1))*F137</f>
        <v>5</v>
      </c>
      <c r="J137" s="332"/>
      <c r="K137" s="330">
        <v>0</v>
      </c>
      <c r="L137" s="102">
        <f t="shared" ref="L137:L142" si="51">G137*K137*$I$5</f>
        <v>0</v>
      </c>
      <c r="M137" s="271">
        <v>0</v>
      </c>
      <c r="N137" s="333">
        <f t="shared" ref="N137:N142" si="52">G137*(1+$F$4)</f>
        <v>138.03422499999999</v>
      </c>
      <c r="O137" s="102">
        <f t="shared" ref="O137:O142" si="53">+N137*K137*$I$5</f>
        <v>0</v>
      </c>
      <c r="P137" s="334">
        <f t="shared" ref="P137:P142" si="54">IF(OR(G137=0,N137=0),"",N137/G137-1)</f>
        <v>2.4999999999999467E-3</v>
      </c>
      <c r="Q137" s="83"/>
      <c r="R137" s="83"/>
      <c r="S137" s="83"/>
      <c r="T137" s="83"/>
    </row>
    <row r="138" spans="1:20">
      <c r="A138" s="83" t="s">
        <v>435</v>
      </c>
      <c r="B138" s="139" t="s">
        <v>85</v>
      </c>
      <c r="C138" s="139" t="s">
        <v>252</v>
      </c>
      <c r="D138" s="139" t="str">
        <f t="shared" si="49"/>
        <v>&gt;0</v>
      </c>
      <c r="E138" s="139" t="s">
        <v>341</v>
      </c>
      <c r="F138" s="310">
        <v>5</v>
      </c>
      <c r="G138" s="329">
        <v>207.25</v>
      </c>
      <c r="H138" s="330">
        <v>42</v>
      </c>
      <c r="I138" s="331">
        <f t="shared" si="50"/>
        <v>10</v>
      </c>
      <c r="J138" s="332"/>
      <c r="K138" s="330">
        <v>0</v>
      </c>
      <c r="L138" s="102">
        <f t="shared" si="51"/>
        <v>0</v>
      </c>
      <c r="M138" s="271">
        <v>0</v>
      </c>
      <c r="N138" s="333">
        <f t="shared" si="52"/>
        <v>207.768125</v>
      </c>
      <c r="O138" s="102">
        <f t="shared" si="53"/>
        <v>0</v>
      </c>
      <c r="P138" s="334">
        <f t="shared" si="54"/>
        <v>2.4999999999999467E-3</v>
      </c>
      <c r="Q138" s="83"/>
      <c r="R138" s="83"/>
      <c r="S138" s="83"/>
      <c r="T138" s="83"/>
    </row>
    <row r="139" spans="1:20">
      <c r="A139" s="83" t="s">
        <v>436</v>
      </c>
      <c r="B139" s="139" t="s">
        <v>85</v>
      </c>
      <c r="C139" s="139" t="s">
        <v>252</v>
      </c>
      <c r="D139" s="139" t="str">
        <f t="shared" si="49"/>
        <v>&gt;0</v>
      </c>
      <c r="E139" s="139" t="s">
        <v>341</v>
      </c>
      <c r="F139" s="310">
        <v>5</v>
      </c>
      <c r="G139" s="329">
        <v>260.3</v>
      </c>
      <c r="H139" s="330">
        <v>42</v>
      </c>
      <c r="I139" s="331">
        <f t="shared" si="50"/>
        <v>15</v>
      </c>
      <c r="J139" s="332"/>
      <c r="K139" s="330">
        <v>0</v>
      </c>
      <c r="L139" s="102">
        <f t="shared" si="51"/>
        <v>0</v>
      </c>
      <c r="M139" s="271">
        <v>0</v>
      </c>
      <c r="N139" s="333">
        <f t="shared" si="52"/>
        <v>260.95074999999997</v>
      </c>
      <c r="O139" s="102">
        <f t="shared" si="53"/>
        <v>0</v>
      </c>
      <c r="P139" s="334">
        <f t="shared" si="54"/>
        <v>2.4999999999999467E-3</v>
      </c>
      <c r="Q139" s="83"/>
      <c r="R139" s="83"/>
      <c r="S139" s="83"/>
      <c r="T139" s="83"/>
    </row>
    <row r="140" spans="1:20">
      <c r="A140" s="83" t="s">
        <v>437</v>
      </c>
      <c r="B140" s="139" t="s">
        <v>85</v>
      </c>
      <c r="C140" s="139" t="s">
        <v>252</v>
      </c>
      <c r="D140" s="139" t="str">
        <f t="shared" si="49"/>
        <v>&gt;0</v>
      </c>
      <c r="E140" s="139" t="s">
        <v>341</v>
      </c>
      <c r="F140" s="310">
        <v>5</v>
      </c>
      <c r="G140" s="329">
        <v>313.14999999999998</v>
      </c>
      <c r="H140" s="330">
        <v>42</v>
      </c>
      <c r="I140" s="331">
        <f t="shared" si="50"/>
        <v>20</v>
      </c>
      <c r="J140" s="332"/>
      <c r="K140" s="330">
        <v>0</v>
      </c>
      <c r="L140" s="102">
        <f t="shared" si="51"/>
        <v>0</v>
      </c>
      <c r="M140" s="271">
        <v>0</v>
      </c>
      <c r="N140" s="333">
        <f t="shared" si="52"/>
        <v>313.93287499999997</v>
      </c>
      <c r="O140" s="102">
        <f t="shared" si="53"/>
        <v>0</v>
      </c>
      <c r="P140" s="334">
        <f t="shared" si="54"/>
        <v>2.4999999999999467E-3</v>
      </c>
      <c r="Q140" s="83"/>
      <c r="R140" s="83"/>
      <c r="S140" s="83"/>
      <c r="T140" s="83"/>
    </row>
    <row r="141" spans="1:20">
      <c r="A141" s="83" t="s">
        <v>438</v>
      </c>
      <c r="B141" s="139" t="s">
        <v>85</v>
      </c>
      <c r="C141" s="139" t="s">
        <v>252</v>
      </c>
      <c r="D141" s="139" t="str">
        <f t="shared" si="49"/>
        <v>&gt;0</v>
      </c>
      <c r="E141" s="139" t="s">
        <v>341</v>
      </c>
      <c r="F141" s="310">
        <v>5</v>
      </c>
      <c r="G141" s="329">
        <v>365.78</v>
      </c>
      <c r="H141" s="330">
        <v>42</v>
      </c>
      <c r="I141" s="331">
        <f t="shared" si="50"/>
        <v>25</v>
      </c>
      <c r="J141" s="332"/>
      <c r="K141" s="330">
        <v>0</v>
      </c>
      <c r="L141" s="102">
        <f t="shared" si="51"/>
        <v>0</v>
      </c>
      <c r="M141" s="271">
        <v>0</v>
      </c>
      <c r="N141" s="333">
        <f t="shared" si="52"/>
        <v>366.69444999999996</v>
      </c>
      <c r="O141" s="102">
        <f t="shared" si="53"/>
        <v>0</v>
      </c>
      <c r="P141" s="334">
        <f t="shared" si="54"/>
        <v>2.4999999999999467E-3</v>
      </c>
      <c r="Q141" s="83"/>
      <c r="R141" s="83"/>
      <c r="S141" s="83"/>
      <c r="T141" s="83"/>
    </row>
    <row r="142" spans="1:20">
      <c r="A142" s="83" t="s">
        <v>439</v>
      </c>
      <c r="B142" s="139" t="s">
        <v>85</v>
      </c>
      <c r="C142" s="139" t="s">
        <v>252</v>
      </c>
      <c r="D142" s="139" t="str">
        <f t="shared" si="49"/>
        <v>&gt;0</v>
      </c>
      <c r="E142" s="139" t="s">
        <v>341</v>
      </c>
      <c r="F142" s="310">
        <v>5</v>
      </c>
      <c r="G142" s="329">
        <v>417.59</v>
      </c>
      <c r="H142" s="330">
        <v>42</v>
      </c>
      <c r="I142" s="331">
        <f t="shared" si="50"/>
        <v>30</v>
      </c>
      <c r="J142" s="332"/>
      <c r="K142" s="330">
        <v>0</v>
      </c>
      <c r="L142" s="102">
        <f t="shared" si="51"/>
        <v>0</v>
      </c>
      <c r="M142" s="271">
        <v>0</v>
      </c>
      <c r="N142" s="333">
        <f t="shared" si="52"/>
        <v>418.63397499999996</v>
      </c>
      <c r="O142" s="102">
        <f t="shared" si="53"/>
        <v>0</v>
      </c>
      <c r="P142" s="334">
        <f t="shared" si="54"/>
        <v>2.4999999999999467E-3</v>
      </c>
      <c r="Q142" s="83"/>
      <c r="R142" s="83"/>
      <c r="S142" s="83"/>
      <c r="T142" s="83"/>
    </row>
    <row r="143" spans="1:20">
      <c r="A143" s="83"/>
      <c r="B143" s="139"/>
      <c r="C143" s="139"/>
      <c r="D143" s="139"/>
      <c r="E143" s="139"/>
      <c r="F143" s="310"/>
      <c r="G143" s="311"/>
      <c r="H143" s="285"/>
      <c r="I143" s="331"/>
      <c r="J143" s="285"/>
      <c r="K143" s="285"/>
      <c r="L143" s="102"/>
      <c r="M143" s="271"/>
      <c r="N143" s="311"/>
      <c r="O143" s="102"/>
      <c r="P143" s="312"/>
      <c r="Q143" s="83"/>
      <c r="R143" s="83"/>
      <c r="S143" s="83"/>
      <c r="T143" s="83"/>
    </row>
    <row r="144" spans="1:20">
      <c r="A144" s="83" t="s">
        <v>440</v>
      </c>
      <c r="B144" s="139"/>
      <c r="C144" s="139"/>
      <c r="D144" s="139"/>
      <c r="E144" s="139"/>
      <c r="F144" s="310">
        <v>5</v>
      </c>
      <c r="G144" s="329">
        <v>137.69</v>
      </c>
      <c r="H144" s="330">
        <v>42</v>
      </c>
      <c r="I144" s="331">
        <f t="shared" ref="I144:I149" si="55">VALUE(LEFT(A144,1))*F144</f>
        <v>5</v>
      </c>
      <c r="J144" s="285"/>
      <c r="K144" s="332"/>
      <c r="L144" s="102">
        <f t="shared" ref="L144:L149" si="56">G144*K144*$I$5</f>
        <v>0</v>
      </c>
      <c r="M144" s="271">
        <v>0</v>
      </c>
      <c r="N144" s="333">
        <f t="shared" ref="N144:N149" si="57">G144*(1+$F$4)</f>
        <v>138.03422499999999</v>
      </c>
      <c r="O144" s="102">
        <f t="shared" ref="O144:O149" si="58">+N144*K144*$I$5</f>
        <v>0</v>
      </c>
      <c r="P144" s="334">
        <f t="shared" ref="P144:P149" si="59">IF(OR(G144=0,N144=0),"",N144/G144-1)</f>
        <v>2.4999999999999467E-3</v>
      </c>
      <c r="Q144" s="83"/>
      <c r="R144" s="83"/>
      <c r="S144" s="83"/>
      <c r="T144" s="83"/>
    </row>
    <row r="145" spans="1:20">
      <c r="A145" s="83" t="s">
        <v>441</v>
      </c>
      <c r="B145" s="139"/>
      <c r="C145" s="139"/>
      <c r="D145" s="139"/>
      <c r="E145" s="139"/>
      <c r="F145" s="310">
        <v>5</v>
      </c>
      <c r="G145" s="329">
        <v>207.25</v>
      </c>
      <c r="H145" s="330">
        <v>42</v>
      </c>
      <c r="I145" s="331">
        <f t="shared" si="55"/>
        <v>10</v>
      </c>
      <c r="J145" s="285"/>
      <c r="K145" s="332"/>
      <c r="L145" s="102">
        <f t="shared" si="56"/>
        <v>0</v>
      </c>
      <c r="M145" s="271">
        <v>0</v>
      </c>
      <c r="N145" s="333">
        <f t="shared" si="57"/>
        <v>207.768125</v>
      </c>
      <c r="O145" s="102">
        <f t="shared" si="58"/>
        <v>0</v>
      </c>
      <c r="P145" s="334">
        <f t="shared" si="59"/>
        <v>2.4999999999999467E-3</v>
      </c>
      <c r="Q145" s="83"/>
      <c r="R145" s="83"/>
      <c r="S145" s="83"/>
      <c r="T145" s="83"/>
    </row>
    <row r="146" spans="1:20">
      <c r="A146" s="83" t="s">
        <v>442</v>
      </c>
      <c r="B146" s="139"/>
      <c r="C146" s="139"/>
      <c r="D146" s="139"/>
      <c r="E146" s="139"/>
      <c r="F146" s="310">
        <v>5</v>
      </c>
      <c r="G146" s="329">
        <v>260.3</v>
      </c>
      <c r="H146" s="330">
        <v>42</v>
      </c>
      <c r="I146" s="331">
        <f t="shared" si="55"/>
        <v>15</v>
      </c>
      <c r="J146" s="285"/>
      <c r="K146" s="332"/>
      <c r="L146" s="102">
        <f t="shared" si="56"/>
        <v>0</v>
      </c>
      <c r="M146" s="271">
        <v>0</v>
      </c>
      <c r="N146" s="333">
        <f t="shared" si="57"/>
        <v>260.95074999999997</v>
      </c>
      <c r="O146" s="102">
        <f t="shared" si="58"/>
        <v>0</v>
      </c>
      <c r="P146" s="334">
        <f t="shared" si="59"/>
        <v>2.4999999999999467E-3</v>
      </c>
      <c r="Q146" s="83"/>
      <c r="R146" s="83"/>
      <c r="S146" s="83"/>
      <c r="T146" s="83"/>
    </row>
    <row r="147" spans="1:20">
      <c r="A147" s="83" t="s">
        <v>443</v>
      </c>
      <c r="B147" s="139"/>
      <c r="C147" s="139"/>
      <c r="D147" s="139"/>
      <c r="E147" s="139"/>
      <c r="F147" s="310">
        <v>5</v>
      </c>
      <c r="G147" s="329">
        <v>313.14999999999998</v>
      </c>
      <c r="H147" s="330">
        <v>42</v>
      </c>
      <c r="I147" s="331">
        <f t="shared" si="55"/>
        <v>20</v>
      </c>
      <c r="J147" s="285"/>
      <c r="K147" s="332"/>
      <c r="L147" s="102">
        <f t="shared" si="56"/>
        <v>0</v>
      </c>
      <c r="M147" s="271">
        <v>0</v>
      </c>
      <c r="N147" s="333">
        <f t="shared" si="57"/>
        <v>313.93287499999997</v>
      </c>
      <c r="O147" s="102">
        <f t="shared" si="58"/>
        <v>0</v>
      </c>
      <c r="P147" s="334">
        <f t="shared" si="59"/>
        <v>2.4999999999999467E-3</v>
      </c>
      <c r="Q147" s="83"/>
      <c r="R147" s="83"/>
      <c r="S147" s="83"/>
      <c r="T147" s="83"/>
    </row>
    <row r="148" spans="1:20">
      <c r="A148" s="83" t="s">
        <v>444</v>
      </c>
      <c r="B148" s="139"/>
      <c r="C148" s="139"/>
      <c r="D148" s="139"/>
      <c r="E148" s="139"/>
      <c r="F148" s="310">
        <v>5</v>
      </c>
      <c r="G148" s="329">
        <v>365.78</v>
      </c>
      <c r="H148" s="330">
        <v>42</v>
      </c>
      <c r="I148" s="331">
        <f t="shared" si="55"/>
        <v>25</v>
      </c>
      <c r="J148" s="285"/>
      <c r="K148" s="332"/>
      <c r="L148" s="102">
        <f t="shared" si="56"/>
        <v>0</v>
      </c>
      <c r="M148" s="271">
        <v>0</v>
      </c>
      <c r="N148" s="333">
        <f t="shared" si="57"/>
        <v>366.69444999999996</v>
      </c>
      <c r="O148" s="102">
        <f t="shared" si="58"/>
        <v>0</v>
      </c>
      <c r="P148" s="334">
        <f t="shared" si="59"/>
        <v>2.4999999999999467E-3</v>
      </c>
      <c r="Q148" s="83"/>
      <c r="R148" s="83"/>
      <c r="S148" s="83"/>
      <c r="T148" s="83"/>
    </row>
    <row r="149" spans="1:20">
      <c r="A149" s="83" t="s">
        <v>445</v>
      </c>
      <c r="B149" s="139"/>
      <c r="C149" s="139"/>
      <c r="D149" s="139"/>
      <c r="E149" s="139"/>
      <c r="F149" s="310">
        <v>5</v>
      </c>
      <c r="G149" s="329">
        <v>417.59</v>
      </c>
      <c r="H149" s="330">
        <v>42</v>
      </c>
      <c r="I149" s="331">
        <f t="shared" si="55"/>
        <v>30</v>
      </c>
      <c r="J149" s="285"/>
      <c r="K149" s="332"/>
      <c r="L149" s="102">
        <f t="shared" si="56"/>
        <v>0</v>
      </c>
      <c r="M149" s="271">
        <v>0</v>
      </c>
      <c r="N149" s="333">
        <f t="shared" si="57"/>
        <v>418.63397499999996</v>
      </c>
      <c r="O149" s="102">
        <f t="shared" si="58"/>
        <v>0</v>
      </c>
      <c r="P149" s="334">
        <f t="shared" si="59"/>
        <v>2.4999999999999467E-3</v>
      </c>
      <c r="Q149" s="83"/>
      <c r="R149" s="83"/>
      <c r="S149" s="83"/>
      <c r="T149" s="83"/>
    </row>
    <row r="150" spans="1:20">
      <c r="A150" s="83"/>
      <c r="B150" s="139"/>
      <c r="C150" s="139"/>
      <c r="D150" s="139"/>
      <c r="E150" s="139"/>
      <c r="F150" s="310"/>
      <c r="G150" s="311"/>
      <c r="H150" s="285"/>
      <c r="I150" s="331"/>
      <c r="J150" s="285"/>
      <c r="K150" s="285"/>
      <c r="L150" s="102"/>
      <c r="M150" s="285"/>
      <c r="N150" s="311"/>
      <c r="O150" s="102"/>
      <c r="P150" s="312"/>
      <c r="Q150" s="83"/>
      <c r="R150" s="83"/>
      <c r="S150" s="83"/>
      <c r="T150" s="83"/>
    </row>
    <row r="151" spans="1:20">
      <c r="A151" s="83" t="s">
        <v>446</v>
      </c>
      <c r="B151" s="139" t="s">
        <v>85</v>
      </c>
      <c r="C151" s="139" t="s">
        <v>252</v>
      </c>
      <c r="D151" s="139">
        <v>0</v>
      </c>
      <c r="E151" s="139" t="s">
        <v>341</v>
      </c>
      <c r="F151" s="310">
        <v>5</v>
      </c>
      <c r="G151" s="329">
        <v>137.69</v>
      </c>
      <c r="H151" s="330">
        <v>42</v>
      </c>
      <c r="I151" s="331">
        <f t="shared" ref="I151:I156" si="60">VALUE(LEFT(A151,1))*F151</f>
        <v>5</v>
      </c>
      <c r="J151" s="332"/>
      <c r="K151" s="330">
        <v>0</v>
      </c>
      <c r="L151" s="102">
        <f t="shared" ref="L151:L156" si="61">G151*K151*$I$5</f>
        <v>0</v>
      </c>
      <c r="M151" s="271">
        <v>0</v>
      </c>
      <c r="N151" s="333">
        <f t="shared" ref="N151:N156" si="62">G151*(1+$F$4)</f>
        <v>138.03422499999999</v>
      </c>
      <c r="O151" s="102">
        <f t="shared" ref="O151:O156" si="63">+N151*K151*$I$5</f>
        <v>0</v>
      </c>
      <c r="P151" s="334">
        <f t="shared" ref="P151:P156" si="64">IF(OR(G151=0,N151=0),"",N151/G151-1)</f>
        <v>2.4999999999999467E-3</v>
      </c>
      <c r="Q151" s="83"/>
      <c r="R151" s="83"/>
      <c r="S151" s="83"/>
      <c r="T151" s="83"/>
    </row>
    <row r="152" spans="1:20">
      <c r="A152" s="83" t="s">
        <v>447</v>
      </c>
      <c r="B152" s="139" t="s">
        <v>85</v>
      </c>
      <c r="C152" s="139" t="s">
        <v>252</v>
      </c>
      <c r="D152" s="139">
        <v>0</v>
      </c>
      <c r="E152" s="139" t="s">
        <v>341</v>
      </c>
      <c r="F152" s="310">
        <v>5</v>
      </c>
      <c r="G152" s="329">
        <v>207.25</v>
      </c>
      <c r="H152" s="330">
        <v>42</v>
      </c>
      <c r="I152" s="331">
        <f t="shared" si="60"/>
        <v>10</v>
      </c>
      <c r="J152" s="332"/>
      <c r="K152" s="330">
        <v>0</v>
      </c>
      <c r="L152" s="102">
        <f t="shared" si="61"/>
        <v>0</v>
      </c>
      <c r="M152" s="271">
        <v>0</v>
      </c>
      <c r="N152" s="333">
        <f t="shared" si="62"/>
        <v>207.768125</v>
      </c>
      <c r="O152" s="102">
        <f t="shared" si="63"/>
        <v>0</v>
      </c>
      <c r="P152" s="334">
        <f t="shared" si="64"/>
        <v>2.4999999999999467E-3</v>
      </c>
      <c r="Q152" s="83"/>
      <c r="R152" s="83"/>
      <c r="S152" s="83"/>
      <c r="T152" s="83"/>
    </row>
    <row r="153" spans="1:20">
      <c r="A153" s="83" t="s">
        <v>448</v>
      </c>
      <c r="B153" s="139" t="s">
        <v>85</v>
      </c>
      <c r="C153" s="139" t="s">
        <v>252</v>
      </c>
      <c r="D153" s="139">
        <v>0</v>
      </c>
      <c r="E153" s="139" t="s">
        <v>341</v>
      </c>
      <c r="F153" s="310">
        <v>5</v>
      </c>
      <c r="G153" s="329">
        <v>260.3</v>
      </c>
      <c r="H153" s="330">
        <v>42</v>
      </c>
      <c r="I153" s="331">
        <f t="shared" si="60"/>
        <v>15</v>
      </c>
      <c r="J153" s="332"/>
      <c r="K153" s="330">
        <v>0</v>
      </c>
      <c r="L153" s="102">
        <f t="shared" si="61"/>
        <v>0</v>
      </c>
      <c r="M153" s="271">
        <v>0</v>
      </c>
      <c r="N153" s="333">
        <f t="shared" si="62"/>
        <v>260.95074999999997</v>
      </c>
      <c r="O153" s="102">
        <f t="shared" si="63"/>
        <v>0</v>
      </c>
      <c r="P153" s="334">
        <f t="shared" si="64"/>
        <v>2.4999999999999467E-3</v>
      </c>
      <c r="Q153" s="83"/>
      <c r="R153" s="83"/>
      <c r="S153" s="83"/>
      <c r="T153" s="83"/>
    </row>
    <row r="154" spans="1:20">
      <c r="A154" s="83" t="s">
        <v>449</v>
      </c>
      <c r="B154" s="139" t="s">
        <v>85</v>
      </c>
      <c r="C154" s="139" t="s">
        <v>252</v>
      </c>
      <c r="D154" s="139">
        <v>0</v>
      </c>
      <c r="E154" s="139" t="s">
        <v>341</v>
      </c>
      <c r="F154" s="310">
        <v>5</v>
      </c>
      <c r="G154" s="329">
        <v>313.14999999999998</v>
      </c>
      <c r="H154" s="330">
        <v>42</v>
      </c>
      <c r="I154" s="331">
        <f t="shared" si="60"/>
        <v>20</v>
      </c>
      <c r="J154" s="332"/>
      <c r="K154" s="330">
        <v>0</v>
      </c>
      <c r="L154" s="102">
        <f t="shared" si="61"/>
        <v>0</v>
      </c>
      <c r="M154" s="271">
        <v>0</v>
      </c>
      <c r="N154" s="333">
        <f t="shared" si="62"/>
        <v>313.93287499999997</v>
      </c>
      <c r="O154" s="102">
        <f t="shared" si="63"/>
        <v>0</v>
      </c>
      <c r="P154" s="334">
        <f t="shared" si="64"/>
        <v>2.4999999999999467E-3</v>
      </c>
      <c r="Q154" s="83"/>
      <c r="R154" s="83"/>
      <c r="S154" s="83"/>
      <c r="T154" s="83"/>
    </row>
    <row r="155" spans="1:20">
      <c r="A155" s="83" t="s">
        <v>450</v>
      </c>
      <c r="B155" s="139" t="s">
        <v>85</v>
      </c>
      <c r="C155" s="139" t="s">
        <v>252</v>
      </c>
      <c r="D155" s="139">
        <v>0</v>
      </c>
      <c r="E155" s="139" t="s">
        <v>341</v>
      </c>
      <c r="F155" s="310">
        <v>5</v>
      </c>
      <c r="G155" s="329">
        <v>365.78</v>
      </c>
      <c r="H155" s="330">
        <v>42</v>
      </c>
      <c r="I155" s="331">
        <f t="shared" si="60"/>
        <v>25</v>
      </c>
      <c r="J155" s="332"/>
      <c r="K155" s="330">
        <v>0</v>
      </c>
      <c r="L155" s="102">
        <f t="shared" si="61"/>
        <v>0</v>
      </c>
      <c r="M155" s="271">
        <v>0</v>
      </c>
      <c r="N155" s="333">
        <f t="shared" si="62"/>
        <v>366.69444999999996</v>
      </c>
      <c r="O155" s="102">
        <f t="shared" si="63"/>
        <v>0</v>
      </c>
      <c r="P155" s="334">
        <f t="shared" si="64"/>
        <v>2.4999999999999467E-3</v>
      </c>
      <c r="Q155" s="83"/>
      <c r="R155" s="83"/>
      <c r="S155" s="83"/>
      <c r="T155" s="83"/>
    </row>
    <row r="156" spans="1:20">
      <c r="A156" s="83" t="s">
        <v>451</v>
      </c>
      <c r="B156" s="139" t="s">
        <v>85</v>
      </c>
      <c r="C156" s="139" t="s">
        <v>252</v>
      </c>
      <c r="D156" s="139">
        <v>0</v>
      </c>
      <c r="E156" s="139" t="s">
        <v>341</v>
      </c>
      <c r="F156" s="310">
        <v>5</v>
      </c>
      <c r="G156" s="329">
        <v>417.59</v>
      </c>
      <c r="H156" s="330">
        <v>42</v>
      </c>
      <c r="I156" s="331">
        <f t="shared" si="60"/>
        <v>30</v>
      </c>
      <c r="J156" s="332"/>
      <c r="K156" s="330">
        <v>0</v>
      </c>
      <c r="L156" s="102">
        <f t="shared" si="61"/>
        <v>0</v>
      </c>
      <c r="M156" s="271">
        <v>0</v>
      </c>
      <c r="N156" s="333">
        <f t="shared" si="62"/>
        <v>418.63397499999996</v>
      </c>
      <c r="O156" s="102">
        <f t="shared" si="63"/>
        <v>0</v>
      </c>
      <c r="P156" s="334">
        <f t="shared" si="64"/>
        <v>2.4999999999999467E-3</v>
      </c>
      <c r="Q156" s="83"/>
      <c r="R156" s="83"/>
      <c r="S156" s="83"/>
      <c r="T156" s="83"/>
    </row>
    <row r="157" spans="1:20">
      <c r="A157" s="83"/>
      <c r="B157" s="139"/>
      <c r="C157" s="139"/>
      <c r="D157" s="139"/>
      <c r="E157" s="139"/>
      <c r="F157" s="310"/>
      <c r="G157" s="311"/>
      <c r="H157" s="285"/>
      <c r="I157" s="331"/>
      <c r="J157" s="285"/>
      <c r="K157" s="285"/>
      <c r="L157" s="102"/>
      <c r="M157" s="285"/>
      <c r="N157" s="311"/>
      <c r="O157" s="102"/>
      <c r="P157" s="312"/>
      <c r="Q157" s="83"/>
      <c r="R157" s="83"/>
      <c r="S157" s="83"/>
      <c r="T157" s="83"/>
    </row>
    <row r="158" spans="1:20" ht="15.75" thickBot="1">
      <c r="A158" s="345" t="s">
        <v>452</v>
      </c>
      <c r="B158" s="346"/>
      <c r="C158" s="346"/>
      <c r="D158" s="346"/>
      <c r="E158" s="346"/>
      <c r="F158" s="345"/>
      <c r="G158" s="347"/>
      <c r="H158" s="348"/>
      <c r="I158" s="349"/>
      <c r="J158" s="348"/>
      <c r="K158" s="348"/>
      <c r="L158" s="350"/>
      <c r="M158" s="348"/>
      <c r="N158" s="347"/>
      <c r="O158" s="350"/>
      <c r="P158" s="351"/>
      <c r="Q158" s="83"/>
      <c r="R158" s="83"/>
      <c r="S158" s="83"/>
      <c r="T158" s="83"/>
    </row>
    <row r="159" spans="1:20">
      <c r="A159" s="195"/>
      <c r="B159" s="352"/>
      <c r="C159" s="352"/>
      <c r="D159" s="352"/>
      <c r="E159" s="352"/>
      <c r="F159" s="310"/>
      <c r="G159" s="353"/>
      <c r="H159" s="354"/>
      <c r="I159" s="355"/>
      <c r="J159" s="354"/>
      <c r="K159" s="354"/>
      <c r="L159" s="273"/>
      <c r="M159" s="354"/>
      <c r="N159" s="353"/>
      <c r="O159" s="273"/>
      <c r="P159" s="334"/>
      <c r="Q159" s="83"/>
      <c r="R159" s="83"/>
      <c r="S159" s="83"/>
      <c r="T159" s="83"/>
    </row>
    <row r="160" spans="1:20">
      <c r="A160" s="92" t="s">
        <v>453</v>
      </c>
      <c r="B160" s="191"/>
      <c r="C160" s="191"/>
      <c r="D160" s="191"/>
      <c r="E160" s="191"/>
      <c r="F160" s="310"/>
      <c r="G160" s="311"/>
      <c r="H160" s="285"/>
      <c r="I160" s="331"/>
      <c r="J160" s="285"/>
      <c r="K160" s="285"/>
      <c r="L160" s="102"/>
      <c r="M160" s="285"/>
      <c r="N160" s="311"/>
      <c r="O160" s="102"/>
      <c r="P160" s="312"/>
      <c r="Q160" s="83"/>
      <c r="R160" s="83"/>
      <c r="S160" s="83"/>
      <c r="T160" s="83"/>
    </row>
    <row r="161" spans="1:20">
      <c r="A161" s="319" t="s">
        <v>337</v>
      </c>
      <c r="B161" s="320"/>
      <c r="C161" s="320"/>
      <c r="D161" s="320"/>
      <c r="E161" s="320"/>
      <c r="F161" s="310"/>
      <c r="G161" s="314"/>
      <c r="H161" s="315"/>
      <c r="I161" s="313"/>
      <c r="J161" s="315"/>
      <c r="K161" s="316"/>
      <c r="L161" s="317"/>
      <c r="M161" s="316"/>
      <c r="N161" s="314"/>
      <c r="O161" s="317"/>
      <c r="P161" s="318"/>
      <c r="Q161" s="83"/>
      <c r="R161" s="83"/>
      <c r="S161" s="83"/>
      <c r="T161" s="83"/>
    </row>
    <row r="162" spans="1:20">
      <c r="A162" s="192" t="s">
        <v>413</v>
      </c>
      <c r="B162" s="335"/>
      <c r="C162" s="335"/>
      <c r="D162" s="335"/>
      <c r="E162" s="335"/>
      <c r="F162" s="336"/>
      <c r="G162" s="337"/>
      <c r="H162" s="338"/>
      <c r="I162" s="339"/>
      <c r="J162" s="338"/>
      <c r="K162" s="338"/>
      <c r="L162" s="194"/>
      <c r="M162" s="338"/>
      <c r="N162" s="337"/>
      <c r="O162" s="194"/>
      <c r="P162" s="340"/>
      <c r="Q162" s="83"/>
      <c r="R162" s="83"/>
      <c r="S162" s="83"/>
      <c r="T162" s="83"/>
    </row>
    <row r="163" spans="1:20">
      <c r="A163" s="83" t="s">
        <v>454</v>
      </c>
      <c r="B163" s="139"/>
      <c r="C163" s="139" t="s">
        <v>340</v>
      </c>
      <c r="D163" s="139" t="str">
        <f t="shared" ref="D163:D174" si="65">"&gt;0"</f>
        <v>&gt;0</v>
      </c>
      <c r="E163" s="139" t="s">
        <v>341</v>
      </c>
      <c r="F163" s="310">
        <v>1</v>
      </c>
      <c r="G163" s="329">
        <v>4.63</v>
      </c>
      <c r="H163" s="330">
        <v>25</v>
      </c>
      <c r="I163" s="331">
        <f>LEFT(A163,2)/100/2</f>
        <v>0.1</v>
      </c>
      <c r="J163" s="332"/>
      <c r="K163" s="330">
        <v>0</v>
      </c>
      <c r="L163" s="102">
        <f>G163*$K163*$I$5</f>
        <v>0</v>
      </c>
      <c r="M163" s="271">
        <v>0</v>
      </c>
      <c r="N163" s="356">
        <f>G163*(1+$F$5)</f>
        <v>4.6415749999999996</v>
      </c>
      <c r="O163" s="102">
        <f>N163*$K163*$I$5</f>
        <v>0</v>
      </c>
      <c r="P163" s="334">
        <f>IF(OR(G163=0,N163=0),"",N163/G163-1)</f>
        <v>2.4999999999999467E-3</v>
      </c>
      <c r="Q163" s="83"/>
      <c r="R163" s="357">
        <f>+$F$6*$I163*$K163*$I$5</f>
        <v>0</v>
      </c>
      <c r="S163" s="357">
        <f>+$F$7*$I163*$K163*$I$5</f>
        <v>0</v>
      </c>
      <c r="T163" s="83"/>
    </row>
    <row r="164" spans="1:20">
      <c r="A164" s="110" t="s">
        <v>455</v>
      </c>
      <c r="B164" s="358"/>
      <c r="C164" s="358" t="s">
        <v>340</v>
      </c>
      <c r="D164" s="139" t="str">
        <f t="shared" si="65"/>
        <v>&gt;0</v>
      </c>
      <c r="E164" s="139" t="s">
        <v>341</v>
      </c>
      <c r="F164" s="310">
        <v>1</v>
      </c>
      <c r="G164" s="359">
        <v>4.63</v>
      </c>
      <c r="H164" s="360" t="s">
        <v>456</v>
      </c>
      <c r="I164" s="361">
        <v>0.17</v>
      </c>
      <c r="J164" s="362"/>
      <c r="K164" s="330">
        <v>255.64699999999999</v>
      </c>
      <c r="L164" s="102">
        <f>G164*$K164*$I$5</f>
        <v>14203.74732</v>
      </c>
      <c r="M164" s="363">
        <v>0</v>
      </c>
      <c r="N164" s="364">
        <f t="shared" ref="N164:N210" si="66">G164*(1+$F$5)</f>
        <v>4.6415749999999996</v>
      </c>
      <c r="O164" s="102">
        <f t="shared" ref="O164:O174" si="67">N164*$K164*$I$5</f>
        <v>14239.256688299996</v>
      </c>
      <c r="P164" s="334">
        <f>IF(OR(G164=0,N164=0),"",N164/G164-1)</f>
        <v>2.4999999999999467E-3</v>
      </c>
      <c r="Q164" s="110"/>
      <c r="R164" s="357">
        <f>+$F$6*$I164*$K164*$I$5</f>
        <v>902.22939240000005</v>
      </c>
      <c r="S164" s="357">
        <f t="shared" ref="S164:S174" si="68">+$F$7*$I164*$K164*$I$5</f>
        <v>904.48496588099999</v>
      </c>
      <c r="T164" s="110"/>
    </row>
    <row r="165" spans="1:20">
      <c r="A165" s="83" t="s">
        <v>339</v>
      </c>
      <c r="B165" s="139"/>
      <c r="C165" s="139" t="s">
        <v>340</v>
      </c>
      <c r="D165" s="139" t="str">
        <f t="shared" si="65"/>
        <v>&gt;0</v>
      </c>
      <c r="E165" s="139" t="s">
        <v>341</v>
      </c>
      <c r="F165" s="310">
        <v>1</v>
      </c>
      <c r="G165" s="329">
        <v>4.63</v>
      </c>
      <c r="H165" s="330">
        <v>25</v>
      </c>
      <c r="I165" s="331">
        <f>LEFT(A165,2)/100/2</f>
        <v>0.16</v>
      </c>
      <c r="J165" s="332"/>
      <c r="K165" s="330">
        <v>623.952</v>
      </c>
      <c r="L165" s="102">
        <f t="shared" ref="L165:L210" si="69">G165*$K165*$I$5</f>
        <v>34666.773119999998</v>
      </c>
      <c r="M165" s="271">
        <v>0</v>
      </c>
      <c r="N165" s="356">
        <f t="shared" si="66"/>
        <v>4.6415749999999996</v>
      </c>
      <c r="O165" s="102">
        <f t="shared" si="67"/>
        <v>34753.440052799997</v>
      </c>
      <c r="P165" s="334">
        <f t="shared" ref="P165:P174" si="70">IF(OR(G165=0,N165=0),"",N165/G165-1)</f>
        <v>2.4999999999999467E-3</v>
      </c>
      <c r="Q165" s="83"/>
      <c r="R165" s="357">
        <f>+$F$6*$I165*$K165*$I$5</f>
        <v>2072.5189632000001</v>
      </c>
      <c r="S165" s="357">
        <f t="shared" si="68"/>
        <v>2077.7002606080005</v>
      </c>
      <c r="T165" s="83"/>
    </row>
    <row r="166" spans="1:20">
      <c r="A166" s="83" t="s">
        <v>342</v>
      </c>
      <c r="B166" s="139"/>
      <c r="C166" s="139" t="s">
        <v>340</v>
      </c>
      <c r="D166" s="139" t="str">
        <f t="shared" si="65"/>
        <v>&gt;0</v>
      </c>
      <c r="E166" s="139" t="s">
        <v>341</v>
      </c>
      <c r="F166" s="310">
        <v>1</v>
      </c>
      <c r="G166" s="329">
        <v>7.59</v>
      </c>
      <c r="H166" s="330">
        <v>25</v>
      </c>
      <c r="I166" s="331">
        <f>LEFT(A166,2)/100/2</f>
        <v>0.32</v>
      </c>
      <c r="J166" s="332"/>
      <c r="K166" s="330">
        <v>0</v>
      </c>
      <c r="L166" s="102">
        <f t="shared" si="69"/>
        <v>0</v>
      </c>
      <c r="M166" s="271">
        <v>0</v>
      </c>
      <c r="N166" s="356">
        <f t="shared" si="66"/>
        <v>7.6089749999999992</v>
      </c>
      <c r="O166" s="102">
        <f t="shared" si="67"/>
        <v>0</v>
      </c>
      <c r="P166" s="334">
        <f t="shared" si="70"/>
        <v>2.4999999999999467E-3</v>
      </c>
      <c r="Q166" s="83"/>
      <c r="R166" s="357">
        <f t="shared" ref="R166:R174" si="71">+$F$6*$I166*$K166*$I$5</f>
        <v>0</v>
      </c>
      <c r="S166" s="357">
        <f t="shared" si="68"/>
        <v>0</v>
      </c>
      <c r="T166" s="83"/>
    </row>
    <row r="167" spans="1:20">
      <c r="A167" s="83" t="s">
        <v>343</v>
      </c>
      <c r="B167" s="139"/>
      <c r="C167" s="139" t="s">
        <v>340</v>
      </c>
      <c r="D167" s="139" t="str">
        <f t="shared" si="65"/>
        <v>&gt;0</v>
      </c>
      <c r="E167" s="139" t="s">
        <v>341</v>
      </c>
      <c r="F167" s="310">
        <v>1</v>
      </c>
      <c r="G167" s="329">
        <v>11.28</v>
      </c>
      <c r="H167" s="330">
        <v>25</v>
      </c>
      <c r="I167" s="331">
        <v>0.45</v>
      </c>
      <c r="J167" s="332"/>
      <c r="K167" s="330">
        <v>240.48150000000004</v>
      </c>
      <c r="L167" s="102">
        <f t="shared" si="69"/>
        <v>32551.575840000005</v>
      </c>
      <c r="M167" s="271">
        <v>0</v>
      </c>
      <c r="N167" s="356">
        <f t="shared" si="66"/>
        <v>11.308199999999999</v>
      </c>
      <c r="O167" s="102">
        <f t="shared" si="67"/>
        <v>32632.954779600004</v>
      </c>
      <c r="P167" s="334">
        <f t="shared" si="70"/>
        <v>2.4999999999999467E-3</v>
      </c>
      <c r="Q167" s="83"/>
      <c r="R167" s="357">
        <f t="shared" si="71"/>
        <v>2246.5781730000003</v>
      </c>
      <c r="S167" s="357">
        <f t="shared" si="68"/>
        <v>2252.1946184325006</v>
      </c>
      <c r="T167" s="83"/>
    </row>
    <row r="168" spans="1:20">
      <c r="A168" s="83" t="s">
        <v>344</v>
      </c>
      <c r="B168" s="139"/>
      <c r="C168" s="139" t="s">
        <v>340</v>
      </c>
      <c r="D168" s="139" t="str">
        <f t="shared" si="65"/>
        <v>&gt;0</v>
      </c>
      <c r="E168" s="139" t="s">
        <v>341</v>
      </c>
      <c r="F168" s="310">
        <v>1</v>
      </c>
      <c r="G168" s="329">
        <v>24.22</v>
      </c>
      <c r="H168" s="330">
        <v>25</v>
      </c>
      <c r="I168" s="331">
        <f>VALUE(LEFT(A168,1))</f>
        <v>1</v>
      </c>
      <c r="J168" s="332"/>
      <c r="K168" s="330">
        <v>7.5827500000000008</v>
      </c>
      <c r="L168" s="102">
        <f t="shared" si="69"/>
        <v>2203.8504600000001</v>
      </c>
      <c r="M168" s="271">
        <v>0</v>
      </c>
      <c r="N168" s="356">
        <f t="shared" si="66"/>
        <v>24.280549999999998</v>
      </c>
      <c r="O168" s="102">
        <f t="shared" si="67"/>
        <v>2209.3600861499999</v>
      </c>
      <c r="P168" s="334">
        <f t="shared" si="70"/>
        <v>2.4999999999999467E-3</v>
      </c>
      <c r="Q168" s="83"/>
      <c r="R168" s="357">
        <f t="shared" si="71"/>
        <v>157.41789</v>
      </c>
      <c r="S168" s="357">
        <f t="shared" si="68"/>
        <v>157.811434725</v>
      </c>
      <c r="T168" s="83"/>
    </row>
    <row r="169" spans="1:20">
      <c r="A169" s="83" t="s">
        <v>345</v>
      </c>
      <c r="B169" s="139"/>
      <c r="C169" s="139" t="s">
        <v>340</v>
      </c>
      <c r="D169" s="139" t="str">
        <f t="shared" si="65"/>
        <v>&gt;0</v>
      </c>
      <c r="E169" s="139" t="s">
        <v>341</v>
      </c>
      <c r="F169" s="310">
        <v>1</v>
      </c>
      <c r="G169" s="329">
        <v>32.869999999999997</v>
      </c>
      <c r="H169" s="330">
        <v>25</v>
      </c>
      <c r="I169" s="331">
        <f>VALUE(LEFT(A169,3))*F169</f>
        <v>1.5</v>
      </c>
      <c r="J169" s="332"/>
      <c r="K169" s="330">
        <v>4.3330000000000002</v>
      </c>
      <c r="L169" s="102">
        <f t="shared" si="69"/>
        <v>1709.1085199999998</v>
      </c>
      <c r="M169" s="271">
        <v>0</v>
      </c>
      <c r="N169" s="356">
        <f t="shared" si="66"/>
        <v>32.952174999999997</v>
      </c>
      <c r="O169" s="102">
        <f t="shared" si="67"/>
        <v>1713.3812913000002</v>
      </c>
      <c r="P169" s="334">
        <f t="shared" si="70"/>
        <v>2.4999999999999467E-3</v>
      </c>
      <c r="Q169" s="83"/>
      <c r="R169" s="357">
        <f t="shared" si="71"/>
        <v>134.92962</v>
      </c>
      <c r="S169" s="357">
        <f t="shared" si="68"/>
        <v>135.26694405000001</v>
      </c>
      <c r="T169" s="83"/>
    </row>
    <row r="170" spans="1:20">
      <c r="A170" s="83" t="s">
        <v>346</v>
      </c>
      <c r="B170" s="139"/>
      <c r="C170" s="139" t="s">
        <v>340</v>
      </c>
      <c r="D170" s="139" t="str">
        <f t="shared" si="65"/>
        <v>&gt;0</v>
      </c>
      <c r="E170" s="139" t="s">
        <v>341</v>
      </c>
      <c r="F170" s="310">
        <v>1</v>
      </c>
      <c r="G170" s="329">
        <v>45.42</v>
      </c>
      <c r="H170" s="330">
        <v>25</v>
      </c>
      <c r="I170" s="331">
        <f>VALUE(LEFT(A170,1))*F170</f>
        <v>2</v>
      </c>
      <c r="J170" s="332"/>
      <c r="K170" s="330">
        <v>7.5827500000000008</v>
      </c>
      <c r="L170" s="102">
        <f t="shared" si="69"/>
        <v>4132.9020600000003</v>
      </c>
      <c r="M170" s="271">
        <v>0</v>
      </c>
      <c r="N170" s="356">
        <f t="shared" si="66"/>
        <v>45.533549999999998</v>
      </c>
      <c r="O170" s="102">
        <f t="shared" si="67"/>
        <v>4143.2343151499999</v>
      </c>
      <c r="P170" s="334">
        <f t="shared" si="70"/>
        <v>2.4999999999999467E-3</v>
      </c>
      <c r="Q170" s="83"/>
      <c r="R170" s="357">
        <f t="shared" si="71"/>
        <v>314.83578</v>
      </c>
      <c r="S170" s="357">
        <f t="shared" si="68"/>
        <v>315.62286945</v>
      </c>
      <c r="T170" s="83"/>
    </row>
    <row r="171" spans="1:20">
      <c r="A171" s="83" t="s">
        <v>347</v>
      </c>
      <c r="B171" s="139"/>
      <c r="C171" s="139" t="s">
        <v>340</v>
      </c>
      <c r="D171" s="139" t="str">
        <f t="shared" si="65"/>
        <v>&gt;0</v>
      </c>
      <c r="E171" s="139" t="s">
        <v>341</v>
      </c>
      <c r="F171" s="310">
        <v>1</v>
      </c>
      <c r="G171" s="329">
        <v>64.86</v>
      </c>
      <c r="H171" s="330">
        <v>25</v>
      </c>
      <c r="I171" s="331">
        <f>VALUE(LEFT(A171,1))*F171</f>
        <v>3</v>
      </c>
      <c r="J171" s="332"/>
      <c r="K171" s="330">
        <v>30.331000000000003</v>
      </c>
      <c r="L171" s="102">
        <f t="shared" si="69"/>
        <v>23607.223920000004</v>
      </c>
      <c r="M171" s="271">
        <v>0</v>
      </c>
      <c r="N171" s="356">
        <f t="shared" si="66"/>
        <v>65.022149999999996</v>
      </c>
      <c r="O171" s="102">
        <f t="shared" si="67"/>
        <v>23666.241979800001</v>
      </c>
      <c r="P171" s="334">
        <f t="shared" si="70"/>
        <v>2.4999999999999467E-3</v>
      </c>
      <c r="Q171" s="83"/>
      <c r="R171" s="357">
        <f t="shared" si="71"/>
        <v>1889.01468</v>
      </c>
      <c r="S171" s="357">
        <f t="shared" si="68"/>
        <v>1893.7372166999999</v>
      </c>
      <c r="T171" s="83"/>
    </row>
    <row r="172" spans="1:20">
      <c r="A172" s="83" t="s">
        <v>348</v>
      </c>
      <c r="B172" s="139"/>
      <c r="C172" s="139" t="s">
        <v>340</v>
      </c>
      <c r="D172" s="139" t="str">
        <f t="shared" si="65"/>
        <v>&gt;0</v>
      </c>
      <c r="E172" s="139" t="s">
        <v>341</v>
      </c>
      <c r="F172" s="310">
        <v>1</v>
      </c>
      <c r="G172" s="329">
        <v>81.48</v>
      </c>
      <c r="H172" s="330">
        <v>25</v>
      </c>
      <c r="I172" s="331">
        <f>VALUE(LEFT(A172,1))*F172</f>
        <v>4</v>
      </c>
      <c r="J172" s="332"/>
      <c r="K172" s="330">
        <v>12.999000000000001</v>
      </c>
      <c r="L172" s="102">
        <f t="shared" si="69"/>
        <v>12709.902240000003</v>
      </c>
      <c r="M172" s="271">
        <v>0</v>
      </c>
      <c r="N172" s="356">
        <f t="shared" si="66"/>
        <v>81.683700000000002</v>
      </c>
      <c r="O172" s="102">
        <f t="shared" si="67"/>
        <v>12741.676995600003</v>
      </c>
      <c r="P172" s="334">
        <f t="shared" si="70"/>
        <v>2.4999999999999467E-3</v>
      </c>
      <c r="Q172" s="83"/>
      <c r="R172" s="357">
        <f t="shared" si="71"/>
        <v>1079.43696</v>
      </c>
      <c r="S172" s="357">
        <f t="shared" si="68"/>
        <v>1082.1355524000001</v>
      </c>
      <c r="T172" s="83"/>
    </row>
    <row r="173" spans="1:20">
      <c r="A173" s="83" t="s">
        <v>349</v>
      </c>
      <c r="B173" s="139"/>
      <c r="C173" s="139" t="s">
        <v>340</v>
      </c>
      <c r="D173" s="139" t="str">
        <f t="shared" si="65"/>
        <v>&gt;0</v>
      </c>
      <c r="E173" s="139" t="s">
        <v>341</v>
      </c>
      <c r="F173" s="310">
        <v>1</v>
      </c>
      <c r="G173" s="329">
        <v>121.05</v>
      </c>
      <c r="H173" s="330">
        <v>25</v>
      </c>
      <c r="I173" s="331">
        <f>VALUE(LEFT(A173,1))*F173</f>
        <v>6</v>
      </c>
      <c r="J173" s="332"/>
      <c r="K173" s="330">
        <v>21.664999999999999</v>
      </c>
      <c r="L173" s="102">
        <f t="shared" si="69"/>
        <v>31470.578999999998</v>
      </c>
      <c r="M173" s="271">
        <v>0</v>
      </c>
      <c r="N173" s="356">
        <f t="shared" si="66"/>
        <v>121.35262499999999</v>
      </c>
      <c r="O173" s="102">
        <f t="shared" si="67"/>
        <v>31549.2554475</v>
      </c>
      <c r="P173" s="334">
        <f t="shared" si="70"/>
        <v>2.4999999999999467E-3</v>
      </c>
      <c r="Q173" s="83"/>
      <c r="R173" s="357">
        <f t="shared" si="71"/>
        <v>2698.5923999999995</v>
      </c>
      <c r="S173" s="357">
        <f t="shared" si="68"/>
        <v>2705.3388809999997</v>
      </c>
      <c r="T173" s="83"/>
    </row>
    <row r="174" spans="1:20">
      <c r="A174" s="83" t="s">
        <v>350</v>
      </c>
      <c r="B174" s="139"/>
      <c r="C174" s="139" t="s">
        <v>340</v>
      </c>
      <c r="D174" s="139" t="str">
        <f t="shared" si="65"/>
        <v>&gt;0</v>
      </c>
      <c r="E174" s="139" t="s">
        <v>341</v>
      </c>
      <c r="F174" s="310">
        <v>1</v>
      </c>
      <c r="G174" s="329">
        <v>153.05000000000001</v>
      </c>
      <c r="H174" s="330">
        <v>25</v>
      </c>
      <c r="I174" s="331">
        <f>VALUE(LEFT(A174,1))*F174</f>
        <v>8</v>
      </c>
      <c r="J174" s="332"/>
      <c r="K174" s="330">
        <v>12.999000000000001</v>
      </c>
      <c r="L174" s="102">
        <f t="shared" si="69"/>
        <v>23873.963400000001</v>
      </c>
      <c r="M174" s="271">
        <v>0</v>
      </c>
      <c r="N174" s="356">
        <f t="shared" si="66"/>
        <v>153.432625</v>
      </c>
      <c r="O174" s="102">
        <f t="shared" si="67"/>
        <v>23933.6483085</v>
      </c>
      <c r="P174" s="334">
        <f t="shared" si="70"/>
        <v>2.4999999999999467E-3</v>
      </c>
      <c r="Q174" s="83"/>
      <c r="R174" s="357">
        <f t="shared" si="71"/>
        <v>2158.87392</v>
      </c>
      <c r="S174" s="357">
        <f t="shared" si="68"/>
        <v>2164.2711048000001</v>
      </c>
      <c r="T174" s="83"/>
    </row>
    <row r="175" spans="1:20">
      <c r="A175" s="83"/>
      <c r="B175" s="139"/>
      <c r="C175" s="139"/>
      <c r="D175" s="139"/>
      <c r="E175" s="139"/>
      <c r="F175" s="310"/>
      <c r="G175" s="311"/>
      <c r="H175" s="285"/>
      <c r="I175" s="331"/>
      <c r="J175" s="285"/>
      <c r="K175" s="285"/>
      <c r="L175" s="102"/>
      <c r="M175" s="285"/>
      <c r="N175" s="311"/>
      <c r="O175" s="102"/>
      <c r="P175" s="312"/>
      <c r="Q175" s="83"/>
      <c r="R175" s="365"/>
      <c r="S175" s="365"/>
      <c r="T175" s="83"/>
    </row>
    <row r="176" spans="1:20">
      <c r="A176" s="83" t="s">
        <v>457</v>
      </c>
      <c r="B176" s="139"/>
      <c r="C176" s="139"/>
      <c r="D176" s="139"/>
      <c r="E176" s="139"/>
      <c r="F176" s="310">
        <v>1</v>
      </c>
      <c r="G176" s="329">
        <v>4.63</v>
      </c>
      <c r="H176" s="330">
        <v>25</v>
      </c>
      <c r="I176" s="331">
        <f>LEFT(A176,2)/100/2</f>
        <v>0.1</v>
      </c>
      <c r="J176" s="285"/>
      <c r="K176" s="332"/>
      <c r="L176" s="102">
        <f t="shared" si="69"/>
        <v>0</v>
      </c>
      <c r="M176" s="271">
        <v>0</v>
      </c>
      <c r="N176" s="356">
        <f t="shared" si="66"/>
        <v>4.6415749999999996</v>
      </c>
      <c r="O176" s="102">
        <f t="shared" ref="O176:O186" si="72">N176*$K176*$I$5</f>
        <v>0</v>
      </c>
      <c r="P176" s="334">
        <f t="shared" ref="P176:P185" si="73">IF(OR(G176=0,N176=0),"",N176/G176-1)</f>
        <v>2.4999999999999467E-3</v>
      </c>
      <c r="Q176" s="83"/>
      <c r="R176" s="357">
        <f t="shared" ref="R176:R186" si="74">+$F$6*$I176*$K176*$I$5</f>
        <v>0</v>
      </c>
      <c r="S176" s="357">
        <f t="shared" ref="S176:S186" si="75">+$F$7*$I176*$K176*$I$5</f>
        <v>0</v>
      </c>
      <c r="T176" s="83"/>
    </row>
    <row r="177" spans="1:20">
      <c r="A177" s="83" t="s">
        <v>351</v>
      </c>
      <c r="B177" s="139"/>
      <c r="C177" s="139"/>
      <c r="D177" s="139"/>
      <c r="E177" s="139"/>
      <c r="F177" s="310">
        <v>1</v>
      </c>
      <c r="G177" s="329">
        <v>4.63</v>
      </c>
      <c r="H177" s="330">
        <v>25</v>
      </c>
      <c r="I177" s="331">
        <f>LEFT(A177,2)/100/2</f>
        <v>0.16</v>
      </c>
      <c r="J177" s="285"/>
      <c r="K177" s="332"/>
      <c r="L177" s="102">
        <f t="shared" si="69"/>
        <v>0</v>
      </c>
      <c r="M177" s="271">
        <v>0</v>
      </c>
      <c r="N177" s="356">
        <f t="shared" si="66"/>
        <v>4.6415749999999996</v>
      </c>
      <c r="O177" s="102">
        <f t="shared" si="72"/>
        <v>0</v>
      </c>
      <c r="P177" s="334">
        <f t="shared" si="73"/>
        <v>2.4999999999999467E-3</v>
      </c>
      <c r="Q177" s="83"/>
      <c r="R177" s="357">
        <f t="shared" si="74"/>
        <v>0</v>
      </c>
      <c r="S177" s="357">
        <f t="shared" si="75"/>
        <v>0</v>
      </c>
      <c r="T177" s="83"/>
    </row>
    <row r="178" spans="1:20">
      <c r="A178" s="83" t="s">
        <v>352</v>
      </c>
      <c r="B178" s="139"/>
      <c r="C178" s="139"/>
      <c r="D178" s="139"/>
      <c r="E178" s="139"/>
      <c r="F178" s="310">
        <v>1</v>
      </c>
      <c r="G178" s="329">
        <v>7.59</v>
      </c>
      <c r="H178" s="330">
        <v>25</v>
      </c>
      <c r="I178" s="331">
        <f>LEFT(A178,2)/100/2</f>
        <v>0.32</v>
      </c>
      <c r="J178" s="285"/>
      <c r="K178" s="332"/>
      <c r="L178" s="102">
        <f t="shared" si="69"/>
        <v>0</v>
      </c>
      <c r="M178" s="271">
        <v>0</v>
      </c>
      <c r="N178" s="356">
        <f t="shared" si="66"/>
        <v>7.6089749999999992</v>
      </c>
      <c r="O178" s="102">
        <f t="shared" si="72"/>
        <v>0</v>
      </c>
      <c r="P178" s="334">
        <f t="shared" si="73"/>
        <v>2.4999999999999467E-3</v>
      </c>
      <c r="Q178" s="83"/>
      <c r="R178" s="357">
        <f t="shared" si="74"/>
        <v>0</v>
      </c>
      <c r="S178" s="357">
        <f t="shared" si="75"/>
        <v>0</v>
      </c>
      <c r="T178" s="83"/>
    </row>
    <row r="179" spans="1:20">
      <c r="A179" s="83" t="s">
        <v>353</v>
      </c>
      <c r="B179" s="139"/>
      <c r="C179" s="139"/>
      <c r="D179" s="139"/>
      <c r="E179" s="139"/>
      <c r="F179" s="310">
        <v>1</v>
      </c>
      <c r="G179" s="329">
        <v>11.28</v>
      </c>
      <c r="H179" s="330">
        <v>25</v>
      </c>
      <c r="I179" s="331">
        <f>LEFT(A179,2)/100/2</f>
        <v>0.48</v>
      </c>
      <c r="J179" s="285"/>
      <c r="K179" s="332"/>
      <c r="L179" s="102">
        <f t="shared" si="69"/>
        <v>0</v>
      </c>
      <c r="M179" s="271">
        <v>0</v>
      </c>
      <c r="N179" s="356">
        <f t="shared" si="66"/>
        <v>11.308199999999999</v>
      </c>
      <c r="O179" s="102">
        <f t="shared" si="72"/>
        <v>0</v>
      </c>
      <c r="P179" s="334">
        <f t="shared" si="73"/>
        <v>2.4999999999999467E-3</v>
      </c>
      <c r="Q179" s="83"/>
      <c r="R179" s="357">
        <f t="shared" si="74"/>
        <v>0</v>
      </c>
      <c r="S179" s="357">
        <f t="shared" si="75"/>
        <v>0</v>
      </c>
      <c r="T179" s="83"/>
    </row>
    <row r="180" spans="1:20">
      <c r="A180" s="83" t="s">
        <v>354</v>
      </c>
      <c r="B180" s="139"/>
      <c r="C180" s="139"/>
      <c r="D180" s="139"/>
      <c r="E180" s="139"/>
      <c r="F180" s="310">
        <v>1</v>
      </c>
      <c r="G180" s="329">
        <v>24.22</v>
      </c>
      <c r="H180" s="330">
        <v>25</v>
      </c>
      <c r="I180" s="331">
        <f>VALUE(LEFT(A180,1))</f>
        <v>1</v>
      </c>
      <c r="J180" s="285"/>
      <c r="K180" s="332"/>
      <c r="L180" s="102">
        <f t="shared" si="69"/>
        <v>0</v>
      </c>
      <c r="M180" s="271">
        <v>0</v>
      </c>
      <c r="N180" s="356">
        <f t="shared" si="66"/>
        <v>24.280549999999998</v>
      </c>
      <c r="O180" s="102">
        <f t="shared" si="72"/>
        <v>0</v>
      </c>
      <c r="P180" s="334">
        <f t="shared" si="73"/>
        <v>2.4999999999999467E-3</v>
      </c>
      <c r="Q180" s="83"/>
      <c r="R180" s="357">
        <f t="shared" si="74"/>
        <v>0</v>
      </c>
      <c r="S180" s="357">
        <f t="shared" si="75"/>
        <v>0</v>
      </c>
      <c r="T180" s="83"/>
    </row>
    <row r="181" spans="1:20">
      <c r="A181" s="83" t="s">
        <v>355</v>
      </c>
      <c r="B181" s="139"/>
      <c r="C181" s="139"/>
      <c r="D181" s="139"/>
      <c r="E181" s="139"/>
      <c r="F181" s="310">
        <v>1</v>
      </c>
      <c r="G181" s="329">
        <v>32.869999999999997</v>
      </c>
      <c r="H181" s="330">
        <v>25</v>
      </c>
      <c r="I181" s="331">
        <f>VALUE(LEFT(A181,3))*F181</f>
        <v>1.5</v>
      </c>
      <c r="J181" s="285"/>
      <c r="K181" s="332"/>
      <c r="L181" s="102">
        <f t="shared" si="69"/>
        <v>0</v>
      </c>
      <c r="M181" s="271">
        <v>0</v>
      </c>
      <c r="N181" s="356">
        <f t="shared" si="66"/>
        <v>32.952174999999997</v>
      </c>
      <c r="O181" s="102">
        <f t="shared" si="72"/>
        <v>0</v>
      </c>
      <c r="P181" s="334">
        <f t="shared" si="73"/>
        <v>2.4999999999999467E-3</v>
      </c>
      <c r="Q181" s="83"/>
      <c r="R181" s="357">
        <f t="shared" si="74"/>
        <v>0</v>
      </c>
      <c r="S181" s="357">
        <f t="shared" si="75"/>
        <v>0</v>
      </c>
      <c r="T181" s="83"/>
    </row>
    <row r="182" spans="1:20">
      <c r="A182" s="83" t="s">
        <v>356</v>
      </c>
      <c r="B182" s="139"/>
      <c r="C182" s="139"/>
      <c r="D182" s="139"/>
      <c r="E182" s="139"/>
      <c r="F182" s="310">
        <v>1</v>
      </c>
      <c r="G182" s="329">
        <v>45.42</v>
      </c>
      <c r="H182" s="330">
        <v>25</v>
      </c>
      <c r="I182" s="331">
        <f>VALUE(LEFT(A182,1))*F182</f>
        <v>2</v>
      </c>
      <c r="J182" s="285"/>
      <c r="K182" s="332"/>
      <c r="L182" s="102">
        <f t="shared" si="69"/>
        <v>0</v>
      </c>
      <c r="M182" s="271">
        <v>0</v>
      </c>
      <c r="N182" s="356">
        <f t="shared" si="66"/>
        <v>45.533549999999998</v>
      </c>
      <c r="O182" s="102">
        <f t="shared" si="72"/>
        <v>0</v>
      </c>
      <c r="P182" s="334">
        <f t="shared" si="73"/>
        <v>2.4999999999999467E-3</v>
      </c>
      <c r="Q182" s="83"/>
      <c r="R182" s="357">
        <f t="shared" si="74"/>
        <v>0</v>
      </c>
      <c r="S182" s="357">
        <f t="shared" si="75"/>
        <v>0</v>
      </c>
      <c r="T182" s="83"/>
    </row>
    <row r="183" spans="1:20">
      <c r="A183" s="83" t="s">
        <v>357</v>
      </c>
      <c r="B183" s="139"/>
      <c r="C183" s="139"/>
      <c r="D183" s="139"/>
      <c r="E183" s="139"/>
      <c r="F183" s="310">
        <v>1</v>
      </c>
      <c r="G183" s="329">
        <v>64.86</v>
      </c>
      <c r="H183" s="330">
        <v>25</v>
      </c>
      <c r="I183" s="331">
        <f>VALUE(LEFT(A183,1))*F183</f>
        <v>3</v>
      </c>
      <c r="J183" s="285"/>
      <c r="K183" s="332"/>
      <c r="L183" s="102">
        <f t="shared" si="69"/>
        <v>0</v>
      </c>
      <c r="M183" s="271">
        <v>0</v>
      </c>
      <c r="N183" s="356">
        <f t="shared" si="66"/>
        <v>65.022149999999996</v>
      </c>
      <c r="O183" s="102">
        <f t="shared" si="72"/>
        <v>0</v>
      </c>
      <c r="P183" s="334">
        <f t="shared" si="73"/>
        <v>2.4999999999999467E-3</v>
      </c>
      <c r="Q183" s="83"/>
      <c r="R183" s="357">
        <f t="shared" si="74"/>
        <v>0</v>
      </c>
      <c r="S183" s="357">
        <f t="shared" si="75"/>
        <v>0</v>
      </c>
      <c r="T183" s="83"/>
    </row>
    <row r="184" spans="1:20">
      <c r="A184" s="83" t="s">
        <v>358</v>
      </c>
      <c r="B184" s="139"/>
      <c r="C184" s="139"/>
      <c r="D184" s="139"/>
      <c r="E184" s="139"/>
      <c r="F184" s="310">
        <v>1</v>
      </c>
      <c r="G184" s="329">
        <v>81.48</v>
      </c>
      <c r="H184" s="330">
        <v>25</v>
      </c>
      <c r="I184" s="331">
        <f>VALUE(LEFT(A184,1))*F184</f>
        <v>4</v>
      </c>
      <c r="J184" s="285"/>
      <c r="K184" s="332"/>
      <c r="L184" s="102">
        <f t="shared" si="69"/>
        <v>0</v>
      </c>
      <c r="M184" s="271">
        <v>0</v>
      </c>
      <c r="N184" s="356">
        <f t="shared" si="66"/>
        <v>81.683700000000002</v>
      </c>
      <c r="O184" s="102">
        <f t="shared" si="72"/>
        <v>0</v>
      </c>
      <c r="P184" s="334">
        <f t="shared" si="73"/>
        <v>2.4999999999999467E-3</v>
      </c>
      <c r="Q184" s="83"/>
      <c r="R184" s="357">
        <f t="shared" si="74"/>
        <v>0</v>
      </c>
      <c r="S184" s="357">
        <f t="shared" si="75"/>
        <v>0</v>
      </c>
      <c r="T184" s="83"/>
    </row>
    <row r="185" spans="1:20">
      <c r="A185" s="83" t="s">
        <v>359</v>
      </c>
      <c r="B185" s="139"/>
      <c r="C185" s="139"/>
      <c r="D185" s="139"/>
      <c r="E185" s="139"/>
      <c r="F185" s="310">
        <v>1</v>
      </c>
      <c r="G185" s="329">
        <v>121.05</v>
      </c>
      <c r="H185" s="330">
        <v>25</v>
      </c>
      <c r="I185" s="331">
        <f>VALUE(LEFT(A185,1))*F185</f>
        <v>6</v>
      </c>
      <c r="J185" s="285"/>
      <c r="K185" s="332"/>
      <c r="L185" s="102">
        <f t="shared" si="69"/>
        <v>0</v>
      </c>
      <c r="M185" s="271">
        <v>0</v>
      </c>
      <c r="N185" s="356">
        <f t="shared" si="66"/>
        <v>121.35262499999999</v>
      </c>
      <c r="O185" s="102">
        <f t="shared" si="72"/>
        <v>0</v>
      </c>
      <c r="P185" s="334">
        <f t="shared" si="73"/>
        <v>2.4999999999999467E-3</v>
      </c>
      <c r="Q185" s="83"/>
      <c r="R185" s="357">
        <f t="shared" si="74"/>
        <v>0</v>
      </c>
      <c r="S185" s="357">
        <f t="shared" si="75"/>
        <v>0</v>
      </c>
      <c r="T185" s="83"/>
    </row>
    <row r="186" spans="1:20">
      <c r="A186" s="83" t="s">
        <v>360</v>
      </c>
      <c r="B186" s="139"/>
      <c r="C186" s="139"/>
      <c r="D186" s="139"/>
      <c r="E186" s="139"/>
      <c r="F186" s="310">
        <v>1</v>
      </c>
      <c r="G186" s="329">
        <v>153.05000000000001</v>
      </c>
      <c r="H186" s="330">
        <v>25</v>
      </c>
      <c r="I186" s="331">
        <f>VALUE(LEFT(A186,1))*F186</f>
        <v>8</v>
      </c>
      <c r="J186" s="285"/>
      <c r="K186" s="332"/>
      <c r="L186" s="102">
        <f t="shared" si="69"/>
        <v>0</v>
      </c>
      <c r="M186" s="271">
        <v>0</v>
      </c>
      <c r="N186" s="356">
        <f t="shared" si="66"/>
        <v>153.432625</v>
      </c>
      <c r="O186" s="102">
        <f t="shared" si="72"/>
        <v>0</v>
      </c>
      <c r="P186" s="334">
        <f>IF(OR(G186=0,N186=0),"",N186/G186-1)</f>
        <v>2.4999999999999467E-3</v>
      </c>
      <c r="Q186" s="83"/>
      <c r="R186" s="357">
        <f t="shared" si="74"/>
        <v>0</v>
      </c>
      <c r="S186" s="357">
        <f t="shared" si="75"/>
        <v>0</v>
      </c>
      <c r="T186" s="83"/>
    </row>
    <row r="187" spans="1:20">
      <c r="A187" s="83"/>
      <c r="B187" s="139"/>
      <c r="C187" s="139"/>
      <c r="D187" s="139"/>
      <c r="E187" s="139"/>
      <c r="F187" s="310"/>
      <c r="G187" s="311"/>
      <c r="H187" s="285"/>
      <c r="I187" s="331"/>
      <c r="J187" s="285"/>
      <c r="K187" s="285"/>
      <c r="L187" s="102"/>
      <c r="M187" s="285"/>
      <c r="N187" s="311"/>
      <c r="O187" s="102"/>
      <c r="P187" s="312"/>
      <c r="Q187" s="83"/>
      <c r="R187" s="83"/>
      <c r="S187" s="83"/>
      <c r="T187" s="83"/>
    </row>
    <row r="188" spans="1:20">
      <c r="A188" s="83" t="s">
        <v>458</v>
      </c>
      <c r="B188" s="139"/>
      <c r="C188" s="139" t="s">
        <v>340</v>
      </c>
      <c r="D188" s="139">
        <v>0</v>
      </c>
      <c r="E188" s="139" t="s">
        <v>341</v>
      </c>
      <c r="F188" s="310">
        <v>1</v>
      </c>
      <c r="G188" s="329">
        <v>9.6300000000000008</v>
      </c>
      <c r="H188" s="330">
        <v>25</v>
      </c>
      <c r="I188" s="331">
        <f>LEFT(A188,2)/100/2</f>
        <v>0.1</v>
      </c>
      <c r="J188" s="332"/>
      <c r="K188" s="330">
        <v>0</v>
      </c>
      <c r="L188" s="102">
        <f t="shared" si="69"/>
        <v>0</v>
      </c>
      <c r="M188" s="271">
        <v>0</v>
      </c>
      <c r="N188" s="356">
        <f t="shared" si="66"/>
        <v>9.6540750000000006</v>
      </c>
      <c r="O188" s="102">
        <f t="shared" ref="O188:O198" si="76">N188*$K188*$I$5</f>
        <v>0</v>
      </c>
      <c r="P188" s="334">
        <f t="shared" ref="P188:P198" si="77">IF(OR(G188=0,N188=0),"",N188/G188-1)</f>
        <v>2.4999999999999467E-3</v>
      </c>
      <c r="Q188" s="83"/>
      <c r="R188" s="357">
        <f t="shared" ref="R188:R198" si="78">+$F$6*$I188*$K188*$I$5</f>
        <v>0</v>
      </c>
      <c r="S188" s="357">
        <f t="shared" ref="S188:S198" si="79">+$F$7*$I188*$K188*$I$5</f>
        <v>0</v>
      </c>
      <c r="T188" s="83"/>
    </row>
    <row r="189" spans="1:20">
      <c r="A189" s="83" t="s">
        <v>361</v>
      </c>
      <c r="B189" s="139"/>
      <c r="C189" s="139" t="s">
        <v>340</v>
      </c>
      <c r="D189" s="139">
        <v>0</v>
      </c>
      <c r="E189" s="139" t="s">
        <v>341</v>
      </c>
      <c r="F189" s="310">
        <v>1</v>
      </c>
      <c r="G189" s="329">
        <v>9.6300000000000008</v>
      </c>
      <c r="H189" s="330">
        <v>25</v>
      </c>
      <c r="I189" s="331">
        <f>LEFT(A189,2)/100/2</f>
        <v>0.16</v>
      </c>
      <c r="J189" s="332"/>
      <c r="K189" s="330">
        <v>0</v>
      </c>
      <c r="L189" s="102">
        <f t="shared" si="69"/>
        <v>0</v>
      </c>
      <c r="M189" s="271">
        <v>0</v>
      </c>
      <c r="N189" s="356">
        <f t="shared" si="66"/>
        <v>9.6540750000000006</v>
      </c>
      <c r="O189" s="102">
        <f t="shared" si="76"/>
        <v>0</v>
      </c>
      <c r="P189" s="334">
        <f t="shared" si="77"/>
        <v>2.4999999999999467E-3</v>
      </c>
      <c r="Q189" s="83"/>
      <c r="R189" s="357">
        <f t="shared" si="78"/>
        <v>0</v>
      </c>
      <c r="S189" s="357">
        <f t="shared" si="79"/>
        <v>0</v>
      </c>
      <c r="T189" s="83"/>
    </row>
    <row r="190" spans="1:20">
      <c r="A190" s="83" t="s">
        <v>362</v>
      </c>
      <c r="B190" s="139"/>
      <c r="C190" s="139" t="s">
        <v>340</v>
      </c>
      <c r="D190" s="139">
        <v>0</v>
      </c>
      <c r="E190" s="139" t="s">
        <v>341</v>
      </c>
      <c r="F190" s="310">
        <v>1</v>
      </c>
      <c r="G190" s="329">
        <v>11.21</v>
      </c>
      <c r="H190" s="330">
        <v>25</v>
      </c>
      <c r="I190" s="331">
        <f>LEFT(A190,2)/100/2</f>
        <v>0.32</v>
      </c>
      <c r="J190" s="332"/>
      <c r="K190" s="330">
        <v>0</v>
      </c>
      <c r="L190" s="102">
        <f t="shared" si="69"/>
        <v>0</v>
      </c>
      <c r="M190" s="271">
        <v>0</v>
      </c>
      <c r="N190" s="356">
        <f t="shared" si="66"/>
        <v>11.238025</v>
      </c>
      <c r="O190" s="102">
        <f t="shared" si="76"/>
        <v>0</v>
      </c>
      <c r="P190" s="334">
        <f t="shared" si="77"/>
        <v>2.4999999999999467E-3</v>
      </c>
      <c r="Q190" s="83"/>
      <c r="R190" s="357">
        <f t="shared" si="78"/>
        <v>0</v>
      </c>
      <c r="S190" s="357">
        <f t="shared" si="79"/>
        <v>0</v>
      </c>
      <c r="T190" s="83"/>
    </row>
    <row r="191" spans="1:20">
      <c r="A191" s="83" t="s">
        <v>363</v>
      </c>
      <c r="B191" s="139"/>
      <c r="C191" s="139" t="s">
        <v>340</v>
      </c>
      <c r="D191" s="139">
        <v>0</v>
      </c>
      <c r="E191" s="139" t="s">
        <v>341</v>
      </c>
      <c r="F191" s="310">
        <v>1</v>
      </c>
      <c r="G191" s="329">
        <v>13.96</v>
      </c>
      <c r="H191" s="330">
        <v>25</v>
      </c>
      <c r="I191" s="331">
        <f>LEFT(A191,2)/100/2</f>
        <v>0.48</v>
      </c>
      <c r="J191" s="332"/>
      <c r="K191" s="330">
        <v>0</v>
      </c>
      <c r="L191" s="102">
        <f t="shared" si="69"/>
        <v>0</v>
      </c>
      <c r="M191" s="271">
        <v>0</v>
      </c>
      <c r="N191" s="356">
        <f t="shared" si="66"/>
        <v>13.994899999999999</v>
      </c>
      <c r="O191" s="102">
        <f t="shared" si="76"/>
        <v>0</v>
      </c>
      <c r="P191" s="334">
        <f t="shared" si="77"/>
        <v>2.4999999999999467E-3</v>
      </c>
      <c r="Q191" s="83"/>
      <c r="R191" s="357">
        <f t="shared" si="78"/>
        <v>0</v>
      </c>
      <c r="S191" s="357">
        <f t="shared" si="79"/>
        <v>0</v>
      </c>
      <c r="T191" s="83"/>
    </row>
    <row r="192" spans="1:20">
      <c r="A192" s="83" t="s">
        <v>364</v>
      </c>
      <c r="B192" s="139"/>
      <c r="C192" s="139" t="s">
        <v>340</v>
      </c>
      <c r="D192" s="139">
        <v>0</v>
      </c>
      <c r="E192" s="139" t="s">
        <v>341</v>
      </c>
      <c r="F192" s="310">
        <v>1</v>
      </c>
      <c r="G192" s="329">
        <v>25.83</v>
      </c>
      <c r="H192" s="330">
        <v>25</v>
      </c>
      <c r="I192" s="331">
        <f>VALUE(LEFT(A192,1))</f>
        <v>1</v>
      </c>
      <c r="J192" s="332"/>
      <c r="K192" s="330">
        <v>0</v>
      </c>
      <c r="L192" s="102">
        <f t="shared" si="69"/>
        <v>0</v>
      </c>
      <c r="M192" s="271">
        <v>0</v>
      </c>
      <c r="N192" s="356">
        <f t="shared" si="66"/>
        <v>25.894574999999996</v>
      </c>
      <c r="O192" s="102">
        <f t="shared" si="76"/>
        <v>0</v>
      </c>
      <c r="P192" s="334">
        <f t="shared" si="77"/>
        <v>2.4999999999999467E-3</v>
      </c>
      <c r="Q192" s="83"/>
      <c r="R192" s="357">
        <f t="shared" si="78"/>
        <v>0</v>
      </c>
      <c r="S192" s="357">
        <f t="shared" si="79"/>
        <v>0</v>
      </c>
      <c r="T192" s="83"/>
    </row>
    <row r="193" spans="1:20">
      <c r="A193" s="83" t="s">
        <v>365</v>
      </c>
      <c r="B193" s="139"/>
      <c r="C193" s="139" t="s">
        <v>340</v>
      </c>
      <c r="D193" s="139">
        <v>0</v>
      </c>
      <c r="E193" s="139" t="s">
        <v>341</v>
      </c>
      <c r="F193" s="310">
        <v>1</v>
      </c>
      <c r="G193" s="329">
        <v>34.86</v>
      </c>
      <c r="H193" s="330">
        <v>25</v>
      </c>
      <c r="I193" s="331">
        <f>VALUE(LEFT(A193,3))*F193</f>
        <v>1.5</v>
      </c>
      <c r="J193" s="332"/>
      <c r="K193" s="330">
        <v>0</v>
      </c>
      <c r="L193" s="102">
        <f t="shared" si="69"/>
        <v>0</v>
      </c>
      <c r="M193" s="271">
        <v>0</v>
      </c>
      <c r="N193" s="356">
        <f t="shared" si="66"/>
        <v>34.947150000000001</v>
      </c>
      <c r="O193" s="102">
        <f t="shared" si="76"/>
        <v>0</v>
      </c>
      <c r="P193" s="334">
        <f t="shared" si="77"/>
        <v>2.4999999999999467E-3</v>
      </c>
      <c r="Q193" s="83"/>
      <c r="R193" s="357">
        <f t="shared" si="78"/>
        <v>0</v>
      </c>
      <c r="S193" s="357">
        <f t="shared" si="79"/>
        <v>0</v>
      </c>
      <c r="T193" s="83"/>
    </row>
    <row r="194" spans="1:20">
      <c r="A194" s="83" t="s">
        <v>366</v>
      </c>
      <c r="B194" s="139"/>
      <c r="C194" s="139" t="s">
        <v>340</v>
      </c>
      <c r="D194" s="139">
        <v>0</v>
      </c>
      <c r="E194" s="139" t="s">
        <v>341</v>
      </c>
      <c r="F194" s="310">
        <v>1</v>
      </c>
      <c r="G194" s="329">
        <v>49.11</v>
      </c>
      <c r="H194" s="330">
        <v>25</v>
      </c>
      <c r="I194" s="331">
        <f>VALUE(LEFT(A194,1))*F194</f>
        <v>2</v>
      </c>
      <c r="J194" s="332"/>
      <c r="K194" s="330">
        <v>0</v>
      </c>
      <c r="L194" s="102">
        <f t="shared" si="69"/>
        <v>0</v>
      </c>
      <c r="M194" s="271">
        <v>0</v>
      </c>
      <c r="N194" s="356">
        <f t="shared" si="66"/>
        <v>49.232774999999997</v>
      </c>
      <c r="O194" s="102">
        <f t="shared" si="76"/>
        <v>0</v>
      </c>
      <c r="P194" s="334">
        <f t="shared" si="77"/>
        <v>2.4999999999999467E-3</v>
      </c>
      <c r="Q194" s="83"/>
      <c r="R194" s="357">
        <f t="shared" si="78"/>
        <v>0</v>
      </c>
      <c r="S194" s="357">
        <f t="shared" si="79"/>
        <v>0</v>
      </c>
      <c r="T194" s="83"/>
    </row>
    <row r="195" spans="1:20">
      <c r="A195" s="83" t="s">
        <v>367</v>
      </c>
      <c r="B195" s="139"/>
      <c r="C195" s="139" t="s">
        <v>340</v>
      </c>
      <c r="D195" s="139">
        <v>0</v>
      </c>
      <c r="E195" s="139" t="s">
        <v>341</v>
      </c>
      <c r="F195" s="310">
        <v>1</v>
      </c>
      <c r="G195" s="329">
        <v>68.430000000000007</v>
      </c>
      <c r="H195" s="330">
        <v>25</v>
      </c>
      <c r="I195" s="331">
        <f>VALUE(LEFT(A195,1))*F195</f>
        <v>3</v>
      </c>
      <c r="J195" s="332"/>
      <c r="K195" s="330">
        <v>0</v>
      </c>
      <c r="L195" s="102">
        <f t="shared" si="69"/>
        <v>0</v>
      </c>
      <c r="M195" s="271">
        <v>0</v>
      </c>
      <c r="N195" s="356">
        <f t="shared" si="66"/>
        <v>68.601075000000009</v>
      </c>
      <c r="O195" s="102">
        <f t="shared" si="76"/>
        <v>0</v>
      </c>
      <c r="P195" s="334">
        <f t="shared" si="77"/>
        <v>2.4999999999999467E-3</v>
      </c>
      <c r="Q195" s="83"/>
      <c r="R195" s="357">
        <f t="shared" si="78"/>
        <v>0</v>
      </c>
      <c r="S195" s="357">
        <f t="shared" si="79"/>
        <v>0</v>
      </c>
      <c r="T195" s="83"/>
    </row>
    <row r="196" spans="1:20">
      <c r="A196" s="83" t="s">
        <v>368</v>
      </c>
      <c r="B196" s="139"/>
      <c r="C196" s="139" t="s">
        <v>340</v>
      </c>
      <c r="D196" s="139">
        <v>0</v>
      </c>
      <c r="E196" s="139" t="s">
        <v>341</v>
      </c>
      <c r="F196" s="310">
        <v>1</v>
      </c>
      <c r="G196" s="329">
        <v>84.88</v>
      </c>
      <c r="H196" s="330">
        <v>25</v>
      </c>
      <c r="I196" s="331">
        <f>VALUE(LEFT(A196,1))*F196</f>
        <v>4</v>
      </c>
      <c r="J196" s="332"/>
      <c r="K196" s="330">
        <v>0</v>
      </c>
      <c r="L196" s="102">
        <f t="shared" si="69"/>
        <v>0</v>
      </c>
      <c r="M196" s="271">
        <v>0</v>
      </c>
      <c r="N196" s="356">
        <f t="shared" si="66"/>
        <v>85.092199999999991</v>
      </c>
      <c r="O196" s="102">
        <f t="shared" si="76"/>
        <v>0</v>
      </c>
      <c r="P196" s="334">
        <f t="shared" si="77"/>
        <v>2.4999999999999467E-3</v>
      </c>
      <c r="Q196" s="83"/>
      <c r="R196" s="357">
        <f t="shared" si="78"/>
        <v>0</v>
      </c>
      <c r="S196" s="357">
        <f t="shared" si="79"/>
        <v>0</v>
      </c>
      <c r="T196" s="83"/>
    </row>
    <row r="197" spans="1:20">
      <c r="A197" s="83" t="s">
        <v>369</v>
      </c>
      <c r="B197" s="139"/>
      <c r="C197" s="139" t="s">
        <v>340</v>
      </c>
      <c r="D197" s="139">
        <v>0</v>
      </c>
      <c r="E197" s="139" t="s">
        <v>341</v>
      </c>
      <c r="F197" s="310">
        <v>1</v>
      </c>
      <c r="G197" s="329">
        <v>127.27</v>
      </c>
      <c r="H197" s="330">
        <v>25</v>
      </c>
      <c r="I197" s="331">
        <f>VALUE(LEFT(A197,1))*F197</f>
        <v>6</v>
      </c>
      <c r="J197" s="332"/>
      <c r="K197" s="330">
        <v>0</v>
      </c>
      <c r="L197" s="102">
        <f t="shared" si="69"/>
        <v>0</v>
      </c>
      <c r="M197" s="271">
        <v>0</v>
      </c>
      <c r="N197" s="356">
        <f t="shared" si="66"/>
        <v>127.58817499999999</v>
      </c>
      <c r="O197" s="102">
        <f t="shared" si="76"/>
        <v>0</v>
      </c>
      <c r="P197" s="334">
        <f t="shared" si="77"/>
        <v>2.4999999999999467E-3</v>
      </c>
      <c r="Q197" s="83"/>
      <c r="R197" s="357">
        <f t="shared" si="78"/>
        <v>0</v>
      </c>
      <c r="S197" s="357">
        <f t="shared" si="79"/>
        <v>0</v>
      </c>
      <c r="T197" s="83"/>
    </row>
    <row r="198" spans="1:20">
      <c r="A198" s="83" t="s">
        <v>370</v>
      </c>
      <c r="B198" s="139"/>
      <c r="C198" s="139" t="s">
        <v>340</v>
      </c>
      <c r="D198" s="139">
        <v>0</v>
      </c>
      <c r="E198" s="139" t="s">
        <v>341</v>
      </c>
      <c r="F198" s="310">
        <v>1</v>
      </c>
      <c r="G198" s="329">
        <v>155.88</v>
      </c>
      <c r="H198" s="330">
        <v>25</v>
      </c>
      <c r="I198" s="331">
        <f>VALUE(LEFT(A198,1))*F198</f>
        <v>8</v>
      </c>
      <c r="J198" s="332"/>
      <c r="K198" s="330">
        <v>0</v>
      </c>
      <c r="L198" s="102">
        <f t="shared" si="69"/>
        <v>0</v>
      </c>
      <c r="M198" s="271">
        <v>0</v>
      </c>
      <c r="N198" s="356">
        <f t="shared" si="66"/>
        <v>156.2697</v>
      </c>
      <c r="O198" s="102">
        <f t="shared" si="76"/>
        <v>0</v>
      </c>
      <c r="P198" s="334">
        <f t="shared" si="77"/>
        <v>2.4999999999999467E-3</v>
      </c>
      <c r="Q198" s="83"/>
      <c r="R198" s="357">
        <f t="shared" si="78"/>
        <v>0</v>
      </c>
      <c r="S198" s="357">
        <f t="shared" si="79"/>
        <v>0</v>
      </c>
      <c r="T198" s="83"/>
    </row>
    <row r="199" spans="1:20">
      <c r="A199" s="83"/>
      <c r="B199" s="139"/>
      <c r="C199" s="139"/>
      <c r="D199" s="139"/>
      <c r="E199" s="139"/>
      <c r="F199" s="310"/>
      <c r="G199" s="311"/>
      <c r="H199" s="285"/>
      <c r="I199" s="331"/>
      <c r="J199" s="285"/>
      <c r="K199" s="285"/>
      <c r="L199" s="102"/>
      <c r="M199" s="271"/>
      <c r="N199" s="311"/>
      <c r="O199" s="102"/>
      <c r="P199" s="312"/>
      <c r="Q199" s="83"/>
      <c r="R199" s="83"/>
      <c r="S199" s="83"/>
      <c r="T199" s="83"/>
    </row>
    <row r="200" spans="1:20">
      <c r="A200" s="83" t="s">
        <v>459</v>
      </c>
      <c r="B200" s="139"/>
      <c r="C200" s="139"/>
      <c r="D200" s="139"/>
      <c r="E200" s="139"/>
      <c r="F200" s="310"/>
      <c r="G200" s="329">
        <v>1.36</v>
      </c>
      <c r="H200" s="330">
        <v>25</v>
      </c>
      <c r="I200" s="331"/>
      <c r="J200" s="330">
        <v>0</v>
      </c>
      <c r="K200" s="332"/>
      <c r="L200" s="102">
        <f t="shared" si="69"/>
        <v>0</v>
      </c>
      <c r="M200" s="271"/>
      <c r="N200" s="356">
        <f t="shared" si="66"/>
        <v>1.3633999999999999</v>
      </c>
      <c r="O200" s="102">
        <f t="shared" ref="O200:O210" si="80">N200*$K200*$I$5</f>
        <v>0</v>
      </c>
      <c r="P200" s="334">
        <f t="shared" ref="P200:P210" si="81">IF(OR(G200=0,N200=0),"",N200/G200-1)</f>
        <v>2.4999999999999467E-3</v>
      </c>
      <c r="Q200" s="83"/>
      <c r="R200" s="357">
        <f t="shared" ref="R200:R210" si="82">+$F$6*$I200*$K200*$I$5</f>
        <v>0</v>
      </c>
      <c r="S200" s="357">
        <f t="shared" ref="S200:S210" si="83">+$F$7*$I200*$K200*$I$5</f>
        <v>0</v>
      </c>
      <c r="T200" s="83"/>
    </row>
    <row r="201" spans="1:20">
      <c r="A201" s="83" t="s">
        <v>460</v>
      </c>
      <c r="B201" s="139"/>
      <c r="C201" s="139"/>
      <c r="D201" s="139"/>
      <c r="E201" s="139"/>
      <c r="F201" s="310"/>
      <c r="G201" s="329">
        <v>1.36</v>
      </c>
      <c r="H201" s="330">
        <v>25</v>
      </c>
      <c r="I201" s="331"/>
      <c r="J201" s="330">
        <v>0</v>
      </c>
      <c r="K201" s="332"/>
      <c r="L201" s="102">
        <f t="shared" si="69"/>
        <v>0</v>
      </c>
      <c r="M201" s="271"/>
      <c r="N201" s="356">
        <f t="shared" si="66"/>
        <v>1.3633999999999999</v>
      </c>
      <c r="O201" s="102">
        <f t="shared" si="80"/>
        <v>0</v>
      </c>
      <c r="P201" s="334">
        <f t="shared" si="81"/>
        <v>2.4999999999999467E-3</v>
      </c>
      <c r="Q201" s="83"/>
      <c r="R201" s="357">
        <f t="shared" si="82"/>
        <v>0</v>
      </c>
      <c r="S201" s="357">
        <f t="shared" si="83"/>
        <v>0</v>
      </c>
      <c r="T201" s="83"/>
    </row>
    <row r="202" spans="1:20">
      <c r="A202" s="83" t="s">
        <v>461</v>
      </c>
      <c r="B202" s="139"/>
      <c r="C202" s="139"/>
      <c r="D202" s="139"/>
      <c r="E202" s="139"/>
      <c r="F202" s="310"/>
      <c r="G202" s="329">
        <v>1.64</v>
      </c>
      <c r="H202" s="330">
        <v>25</v>
      </c>
      <c r="I202" s="331"/>
      <c r="J202" s="330">
        <v>0</v>
      </c>
      <c r="K202" s="332"/>
      <c r="L202" s="102">
        <f t="shared" si="69"/>
        <v>0</v>
      </c>
      <c r="M202" s="271"/>
      <c r="N202" s="356">
        <f t="shared" si="66"/>
        <v>1.6440999999999999</v>
      </c>
      <c r="O202" s="102">
        <f t="shared" si="80"/>
        <v>0</v>
      </c>
      <c r="P202" s="334">
        <f t="shared" si="81"/>
        <v>2.4999999999999467E-3</v>
      </c>
      <c r="Q202" s="83"/>
      <c r="R202" s="357">
        <f t="shared" si="82"/>
        <v>0</v>
      </c>
      <c r="S202" s="357">
        <f t="shared" si="83"/>
        <v>0</v>
      </c>
      <c r="T202" s="83"/>
    </row>
    <row r="203" spans="1:20">
      <c r="A203" s="83" t="s">
        <v>462</v>
      </c>
      <c r="B203" s="139"/>
      <c r="C203" s="139"/>
      <c r="D203" s="139"/>
      <c r="E203" s="139"/>
      <c r="F203" s="310"/>
      <c r="G203" s="329">
        <v>1.64</v>
      </c>
      <c r="H203" s="330">
        <v>25</v>
      </c>
      <c r="I203" s="331"/>
      <c r="J203" s="330">
        <v>0</v>
      </c>
      <c r="K203" s="332"/>
      <c r="L203" s="102">
        <f t="shared" si="69"/>
        <v>0</v>
      </c>
      <c r="M203" s="271"/>
      <c r="N203" s="356">
        <f t="shared" si="66"/>
        <v>1.6440999999999999</v>
      </c>
      <c r="O203" s="102">
        <f t="shared" si="80"/>
        <v>0</v>
      </c>
      <c r="P203" s="334">
        <f t="shared" si="81"/>
        <v>2.4999999999999467E-3</v>
      </c>
      <c r="Q203" s="83"/>
      <c r="R203" s="357">
        <f t="shared" si="82"/>
        <v>0</v>
      </c>
      <c r="S203" s="357">
        <f t="shared" si="83"/>
        <v>0</v>
      </c>
      <c r="T203" s="83"/>
    </row>
    <row r="204" spans="1:20">
      <c r="A204" s="83" t="s">
        <v>463</v>
      </c>
      <c r="B204" s="139"/>
      <c r="C204" s="139"/>
      <c r="D204" s="139"/>
      <c r="E204" s="139"/>
      <c r="F204" s="310"/>
      <c r="G204" s="329">
        <v>11.81</v>
      </c>
      <c r="H204" s="330">
        <v>25</v>
      </c>
      <c r="I204" s="331"/>
      <c r="J204" s="330">
        <v>0</v>
      </c>
      <c r="K204" s="332"/>
      <c r="L204" s="102">
        <f t="shared" si="69"/>
        <v>0</v>
      </c>
      <c r="M204" s="271"/>
      <c r="N204" s="356">
        <f t="shared" si="66"/>
        <v>11.839525</v>
      </c>
      <c r="O204" s="102">
        <f t="shared" si="80"/>
        <v>0</v>
      </c>
      <c r="P204" s="334">
        <f t="shared" si="81"/>
        <v>2.4999999999999467E-3</v>
      </c>
      <c r="Q204" s="83"/>
      <c r="R204" s="357">
        <f t="shared" si="82"/>
        <v>0</v>
      </c>
      <c r="S204" s="357">
        <f t="shared" si="83"/>
        <v>0</v>
      </c>
      <c r="T204" s="83"/>
    </row>
    <row r="205" spans="1:20">
      <c r="A205" s="83" t="s">
        <v>464</v>
      </c>
      <c r="B205" s="139"/>
      <c r="C205" s="139"/>
      <c r="D205" s="139"/>
      <c r="E205" s="139"/>
      <c r="F205" s="310"/>
      <c r="G205" s="329">
        <v>12.29</v>
      </c>
      <c r="H205" s="330">
        <v>25</v>
      </c>
      <c r="I205" s="331"/>
      <c r="J205" s="330">
        <v>0</v>
      </c>
      <c r="K205" s="332"/>
      <c r="L205" s="102">
        <f t="shared" si="69"/>
        <v>0</v>
      </c>
      <c r="M205" s="271"/>
      <c r="N205" s="356">
        <f t="shared" si="66"/>
        <v>12.320724999999998</v>
      </c>
      <c r="O205" s="102">
        <f t="shared" si="80"/>
        <v>0</v>
      </c>
      <c r="P205" s="334">
        <f t="shared" si="81"/>
        <v>2.4999999999999467E-3</v>
      </c>
      <c r="Q205" s="83"/>
      <c r="R205" s="357">
        <f t="shared" si="82"/>
        <v>0</v>
      </c>
      <c r="S205" s="357">
        <f t="shared" si="83"/>
        <v>0</v>
      </c>
      <c r="T205" s="83"/>
    </row>
    <row r="206" spans="1:20">
      <c r="A206" s="83" t="s">
        <v>465</v>
      </c>
      <c r="B206" s="139"/>
      <c r="C206" s="139"/>
      <c r="D206" s="139"/>
      <c r="E206" s="139"/>
      <c r="F206" s="310"/>
      <c r="G206" s="329">
        <v>13.06</v>
      </c>
      <c r="H206" s="330">
        <v>25</v>
      </c>
      <c r="I206" s="331"/>
      <c r="J206" s="330">
        <v>0</v>
      </c>
      <c r="K206" s="332"/>
      <c r="L206" s="102">
        <f t="shared" si="69"/>
        <v>0</v>
      </c>
      <c r="M206" s="271"/>
      <c r="N206" s="356">
        <f t="shared" si="66"/>
        <v>13.092649999999999</v>
      </c>
      <c r="O206" s="102">
        <f t="shared" si="80"/>
        <v>0</v>
      </c>
      <c r="P206" s="334">
        <f t="shared" si="81"/>
        <v>2.4999999999999467E-3</v>
      </c>
      <c r="Q206" s="83"/>
      <c r="R206" s="357">
        <f t="shared" si="82"/>
        <v>0</v>
      </c>
      <c r="S206" s="357">
        <f t="shared" si="83"/>
        <v>0</v>
      </c>
      <c r="T206" s="83"/>
    </row>
    <row r="207" spans="1:20">
      <c r="A207" s="83" t="s">
        <v>466</v>
      </c>
      <c r="B207" s="139"/>
      <c r="C207" s="139"/>
      <c r="D207" s="139"/>
      <c r="E207" s="139"/>
      <c r="F207" s="310"/>
      <c r="G207" s="329">
        <v>14</v>
      </c>
      <c r="H207" s="330">
        <v>25</v>
      </c>
      <c r="I207" s="331"/>
      <c r="J207" s="330">
        <v>0</v>
      </c>
      <c r="K207" s="332"/>
      <c r="L207" s="102">
        <f t="shared" si="69"/>
        <v>0</v>
      </c>
      <c r="M207" s="271"/>
      <c r="N207" s="356">
        <f t="shared" si="66"/>
        <v>14.035</v>
      </c>
      <c r="O207" s="102">
        <f t="shared" si="80"/>
        <v>0</v>
      </c>
      <c r="P207" s="334">
        <f t="shared" si="81"/>
        <v>2.4999999999999467E-3</v>
      </c>
      <c r="Q207" s="83"/>
      <c r="R207" s="357">
        <f t="shared" si="82"/>
        <v>0</v>
      </c>
      <c r="S207" s="357">
        <f t="shared" si="83"/>
        <v>0</v>
      </c>
      <c r="T207" s="83"/>
    </row>
    <row r="208" spans="1:20">
      <c r="A208" s="83" t="s">
        <v>467</v>
      </c>
      <c r="B208" s="139"/>
      <c r="C208" s="139"/>
      <c r="D208" s="139"/>
      <c r="E208" s="139"/>
      <c r="F208" s="310"/>
      <c r="G208" s="329">
        <v>14.97</v>
      </c>
      <c r="H208" s="330">
        <v>25</v>
      </c>
      <c r="I208" s="331"/>
      <c r="J208" s="330">
        <v>0</v>
      </c>
      <c r="K208" s="332"/>
      <c r="L208" s="102">
        <f t="shared" si="69"/>
        <v>0</v>
      </c>
      <c r="M208" s="271"/>
      <c r="N208" s="356">
        <f t="shared" si="66"/>
        <v>15.007425</v>
      </c>
      <c r="O208" s="102">
        <f t="shared" si="80"/>
        <v>0</v>
      </c>
      <c r="P208" s="334">
        <f t="shared" si="81"/>
        <v>2.4999999999999467E-3</v>
      </c>
      <c r="Q208" s="83"/>
      <c r="R208" s="357">
        <f t="shared" si="82"/>
        <v>0</v>
      </c>
      <c r="S208" s="357">
        <f t="shared" si="83"/>
        <v>0</v>
      </c>
      <c r="T208" s="83"/>
    </row>
    <row r="209" spans="1:20">
      <c r="A209" s="83" t="s">
        <v>468</v>
      </c>
      <c r="B209" s="139"/>
      <c r="C209" s="139"/>
      <c r="D209" s="139"/>
      <c r="E209" s="139"/>
      <c r="F209" s="310"/>
      <c r="G209" s="329">
        <v>17.760000000000002</v>
      </c>
      <c r="H209" s="330">
        <v>25</v>
      </c>
      <c r="I209" s="331"/>
      <c r="J209" s="330">
        <v>0</v>
      </c>
      <c r="K209" s="332"/>
      <c r="L209" s="102">
        <f t="shared" si="69"/>
        <v>0</v>
      </c>
      <c r="M209" s="271"/>
      <c r="N209" s="356">
        <f t="shared" si="66"/>
        <v>17.804400000000001</v>
      </c>
      <c r="O209" s="102">
        <f t="shared" si="80"/>
        <v>0</v>
      </c>
      <c r="P209" s="334">
        <f t="shared" si="81"/>
        <v>2.4999999999999467E-3</v>
      </c>
      <c r="Q209" s="83"/>
      <c r="R209" s="357">
        <f t="shared" si="82"/>
        <v>0</v>
      </c>
      <c r="S209" s="357">
        <f t="shared" si="83"/>
        <v>0</v>
      </c>
      <c r="T209" s="83"/>
    </row>
    <row r="210" spans="1:20">
      <c r="A210" s="83" t="s">
        <v>469</v>
      </c>
      <c r="B210" s="139"/>
      <c r="C210" s="139"/>
      <c r="D210" s="139"/>
      <c r="E210" s="139"/>
      <c r="F210" s="310"/>
      <c r="G210" s="329">
        <v>20.61</v>
      </c>
      <c r="H210" s="330">
        <v>25</v>
      </c>
      <c r="I210" s="331"/>
      <c r="J210" s="330">
        <v>0</v>
      </c>
      <c r="K210" s="332"/>
      <c r="L210" s="102">
        <f t="shared" si="69"/>
        <v>0</v>
      </c>
      <c r="M210" s="271"/>
      <c r="N210" s="356">
        <f t="shared" si="66"/>
        <v>20.661524999999997</v>
      </c>
      <c r="O210" s="102">
        <f t="shared" si="80"/>
        <v>0</v>
      </c>
      <c r="P210" s="334">
        <f t="shared" si="81"/>
        <v>2.4999999999999467E-3</v>
      </c>
      <c r="Q210" s="83"/>
      <c r="R210" s="357">
        <f t="shared" si="82"/>
        <v>0</v>
      </c>
      <c r="S210" s="357">
        <f t="shared" si="83"/>
        <v>0</v>
      </c>
      <c r="T210" s="83"/>
    </row>
    <row r="211" spans="1:20">
      <c r="A211" s="83"/>
      <c r="B211" s="139"/>
      <c r="C211" s="139"/>
      <c r="D211" s="139"/>
      <c r="E211" s="139"/>
      <c r="F211" s="310"/>
      <c r="G211" s="311"/>
      <c r="H211" s="285"/>
      <c r="I211" s="331"/>
      <c r="J211" s="285"/>
      <c r="K211" s="285"/>
      <c r="L211" s="102"/>
      <c r="M211" s="285"/>
      <c r="N211" s="311"/>
      <c r="O211" s="102"/>
      <c r="P211" s="312"/>
      <c r="Q211" s="83"/>
      <c r="R211" s="83"/>
      <c r="S211" s="83"/>
      <c r="T211" s="83"/>
    </row>
    <row r="212" spans="1:20">
      <c r="A212" s="192" t="s">
        <v>470</v>
      </c>
      <c r="B212" s="335"/>
      <c r="C212" s="335"/>
      <c r="D212" s="335"/>
      <c r="E212" s="335"/>
      <c r="F212" s="336"/>
      <c r="G212" s="337"/>
      <c r="H212" s="338"/>
      <c r="I212" s="339"/>
      <c r="J212" s="338"/>
      <c r="K212" s="338"/>
      <c r="L212" s="194"/>
      <c r="M212" s="338"/>
      <c r="N212" s="337"/>
      <c r="O212" s="194"/>
      <c r="P212" s="340"/>
      <c r="Q212" s="83"/>
      <c r="R212" s="83"/>
      <c r="S212" s="83"/>
      <c r="T212" s="83"/>
    </row>
    <row r="213" spans="1:20">
      <c r="A213" s="83" t="s">
        <v>471</v>
      </c>
      <c r="B213" s="139"/>
      <c r="C213" s="139"/>
      <c r="D213" s="139"/>
      <c r="E213" s="139"/>
      <c r="F213" s="310"/>
      <c r="G213" s="329">
        <v>43.72</v>
      </c>
      <c r="H213" s="330">
        <v>25</v>
      </c>
      <c r="I213" s="331"/>
      <c r="J213" s="330">
        <v>0</v>
      </c>
      <c r="K213" s="332"/>
      <c r="L213" s="102">
        <f t="shared" ref="L213:L219" si="84">G213*$K213*$I$5</f>
        <v>0</v>
      </c>
      <c r="M213" s="271"/>
      <c r="N213" s="356">
        <f t="shared" ref="N213:N243" si="85">G213*(1+$F$5)</f>
        <v>43.829299999999996</v>
      </c>
      <c r="O213" s="102">
        <f t="shared" ref="O213:O219" si="86">N213*$K213*$I$5</f>
        <v>0</v>
      </c>
      <c r="P213" s="334">
        <f t="shared" ref="P213:P219" si="87">IF(OR(G213=0,N213=0),"",N213/G213-1)</f>
        <v>2.4999999999999467E-3</v>
      </c>
      <c r="Q213" s="83"/>
      <c r="R213" s="357">
        <f t="shared" ref="R213:R219" si="88">+$F$6*$I213*$K213*$I$5</f>
        <v>0</v>
      </c>
      <c r="S213" s="357">
        <f t="shared" ref="S213:S219" si="89">+$F$7*$I213*$K213*$I$5</f>
        <v>0</v>
      </c>
      <c r="T213" s="83"/>
    </row>
    <row r="214" spans="1:20">
      <c r="A214" s="83" t="s">
        <v>472</v>
      </c>
      <c r="B214" s="139"/>
      <c r="C214" s="139"/>
      <c r="D214" s="139"/>
      <c r="E214" s="139"/>
      <c r="F214" s="310"/>
      <c r="G214" s="329">
        <v>43.72</v>
      </c>
      <c r="H214" s="330">
        <v>25</v>
      </c>
      <c r="I214" s="331"/>
      <c r="J214" s="330">
        <v>0</v>
      </c>
      <c r="K214" s="332"/>
      <c r="L214" s="102">
        <f t="shared" si="84"/>
        <v>0</v>
      </c>
      <c r="M214" s="271"/>
      <c r="N214" s="356">
        <f t="shared" si="85"/>
        <v>43.829299999999996</v>
      </c>
      <c r="O214" s="102">
        <f t="shared" si="86"/>
        <v>0</v>
      </c>
      <c r="P214" s="334">
        <f t="shared" si="87"/>
        <v>2.4999999999999467E-3</v>
      </c>
      <c r="Q214" s="83"/>
      <c r="R214" s="357">
        <f t="shared" si="88"/>
        <v>0</v>
      </c>
      <c r="S214" s="357">
        <f t="shared" si="89"/>
        <v>0</v>
      </c>
      <c r="T214" s="83"/>
    </row>
    <row r="215" spans="1:20">
      <c r="A215" s="83" t="s">
        <v>473</v>
      </c>
      <c r="B215" s="139"/>
      <c r="C215" s="139"/>
      <c r="D215" s="139"/>
      <c r="E215" s="139"/>
      <c r="F215" s="310"/>
      <c r="G215" s="329">
        <v>43.72</v>
      </c>
      <c r="H215" s="330">
        <v>25</v>
      </c>
      <c r="I215" s="331"/>
      <c r="J215" s="330">
        <v>0</v>
      </c>
      <c r="K215" s="332"/>
      <c r="L215" s="102">
        <f t="shared" si="84"/>
        <v>0</v>
      </c>
      <c r="M215" s="271"/>
      <c r="N215" s="356">
        <f t="shared" si="85"/>
        <v>43.829299999999996</v>
      </c>
      <c r="O215" s="102">
        <f t="shared" si="86"/>
        <v>0</v>
      </c>
      <c r="P215" s="334">
        <f t="shared" si="87"/>
        <v>2.4999999999999467E-3</v>
      </c>
      <c r="Q215" s="83"/>
      <c r="R215" s="357">
        <f t="shared" si="88"/>
        <v>0</v>
      </c>
      <c r="S215" s="357">
        <f t="shared" si="89"/>
        <v>0</v>
      </c>
      <c r="T215" s="83"/>
    </row>
    <row r="216" spans="1:20">
      <c r="A216" s="83" t="s">
        <v>474</v>
      </c>
      <c r="B216" s="139"/>
      <c r="C216" s="139"/>
      <c r="D216" s="139"/>
      <c r="E216" s="139"/>
      <c r="F216" s="310"/>
      <c r="G216" s="329">
        <v>43.72</v>
      </c>
      <c r="H216" s="330">
        <v>25</v>
      </c>
      <c r="I216" s="331"/>
      <c r="J216" s="330">
        <v>0</v>
      </c>
      <c r="K216" s="332"/>
      <c r="L216" s="102">
        <f t="shared" si="84"/>
        <v>0</v>
      </c>
      <c r="M216" s="271"/>
      <c r="N216" s="356">
        <f t="shared" si="85"/>
        <v>43.829299999999996</v>
      </c>
      <c r="O216" s="102">
        <f t="shared" si="86"/>
        <v>0</v>
      </c>
      <c r="P216" s="334">
        <f t="shared" si="87"/>
        <v>2.4999999999999467E-3</v>
      </c>
      <c r="Q216" s="83"/>
      <c r="R216" s="357">
        <f t="shared" si="88"/>
        <v>0</v>
      </c>
      <c r="S216" s="357">
        <f t="shared" si="89"/>
        <v>0</v>
      </c>
      <c r="T216" s="83"/>
    </row>
    <row r="217" spans="1:20">
      <c r="A217" s="83" t="s">
        <v>475</v>
      </c>
      <c r="B217" s="139"/>
      <c r="C217" s="139"/>
      <c r="D217" s="139"/>
      <c r="E217" s="139"/>
      <c r="F217" s="310"/>
      <c r="G217" s="329">
        <v>43.72</v>
      </c>
      <c r="H217" s="330">
        <v>25</v>
      </c>
      <c r="I217" s="331"/>
      <c r="J217" s="330">
        <v>0</v>
      </c>
      <c r="K217" s="332"/>
      <c r="L217" s="102">
        <f t="shared" si="84"/>
        <v>0</v>
      </c>
      <c r="M217" s="271"/>
      <c r="N217" s="356">
        <f t="shared" si="85"/>
        <v>43.829299999999996</v>
      </c>
      <c r="O217" s="102">
        <f t="shared" si="86"/>
        <v>0</v>
      </c>
      <c r="P217" s="334">
        <f t="shared" si="87"/>
        <v>2.4999999999999467E-3</v>
      </c>
      <c r="Q217" s="83"/>
      <c r="R217" s="357">
        <f t="shared" si="88"/>
        <v>0</v>
      </c>
      <c r="S217" s="357">
        <f t="shared" si="89"/>
        <v>0</v>
      </c>
      <c r="T217" s="83"/>
    </row>
    <row r="218" spans="1:20">
      <c r="A218" s="83" t="s">
        <v>476</v>
      </c>
      <c r="B218" s="139"/>
      <c r="C218" s="139"/>
      <c r="D218" s="139"/>
      <c r="E218" s="139"/>
      <c r="F218" s="310"/>
      <c r="G218" s="329">
        <v>43.72</v>
      </c>
      <c r="H218" s="330">
        <v>25</v>
      </c>
      <c r="I218" s="331"/>
      <c r="J218" s="330">
        <v>0</v>
      </c>
      <c r="K218" s="332"/>
      <c r="L218" s="102">
        <f t="shared" si="84"/>
        <v>0</v>
      </c>
      <c r="M218" s="271"/>
      <c r="N218" s="356">
        <f t="shared" si="85"/>
        <v>43.829299999999996</v>
      </c>
      <c r="O218" s="102">
        <f t="shared" si="86"/>
        <v>0</v>
      </c>
      <c r="P218" s="334">
        <f t="shared" si="87"/>
        <v>2.4999999999999467E-3</v>
      </c>
      <c r="Q218" s="83"/>
      <c r="R218" s="357">
        <f t="shared" si="88"/>
        <v>0</v>
      </c>
      <c r="S218" s="357">
        <f t="shared" si="89"/>
        <v>0</v>
      </c>
      <c r="T218" s="83"/>
    </row>
    <row r="219" spans="1:20">
      <c r="A219" s="83" t="s">
        <v>477</v>
      </c>
      <c r="B219" s="139"/>
      <c r="C219" s="139"/>
      <c r="D219" s="139"/>
      <c r="E219" s="139"/>
      <c r="F219" s="310"/>
      <c r="G219" s="329">
        <v>43.72</v>
      </c>
      <c r="H219" s="330">
        <v>25</v>
      </c>
      <c r="I219" s="331"/>
      <c r="J219" s="330">
        <v>0</v>
      </c>
      <c r="K219" s="332"/>
      <c r="L219" s="102">
        <f t="shared" si="84"/>
        <v>0</v>
      </c>
      <c r="M219" s="271"/>
      <c r="N219" s="356">
        <f t="shared" si="85"/>
        <v>43.829299999999996</v>
      </c>
      <c r="O219" s="102">
        <f t="shared" si="86"/>
        <v>0</v>
      </c>
      <c r="P219" s="334">
        <f t="shared" si="87"/>
        <v>2.4999999999999467E-3</v>
      </c>
      <c r="Q219" s="83"/>
      <c r="R219" s="357">
        <f t="shared" si="88"/>
        <v>0</v>
      </c>
      <c r="S219" s="357">
        <f t="shared" si="89"/>
        <v>0</v>
      </c>
      <c r="T219" s="83"/>
    </row>
    <row r="220" spans="1:20">
      <c r="A220" s="83"/>
      <c r="B220" s="139"/>
      <c r="C220" s="139"/>
      <c r="D220" s="139"/>
      <c r="E220" s="139"/>
      <c r="F220" s="310"/>
      <c r="G220" s="311"/>
      <c r="H220" s="285"/>
      <c r="I220" s="331"/>
      <c r="J220" s="285"/>
      <c r="K220" s="285"/>
      <c r="L220" s="102"/>
      <c r="M220" s="285"/>
      <c r="N220" s="311"/>
      <c r="O220" s="102"/>
      <c r="P220" s="312"/>
      <c r="Q220" s="83"/>
      <c r="R220" s="83"/>
      <c r="S220" s="83"/>
      <c r="T220" s="83"/>
    </row>
    <row r="221" spans="1:20">
      <c r="A221" s="83" t="s">
        <v>389</v>
      </c>
      <c r="B221" s="139"/>
      <c r="C221" s="139" t="s">
        <v>340</v>
      </c>
      <c r="D221" s="139">
        <v>0</v>
      </c>
      <c r="E221" s="139" t="s">
        <v>390</v>
      </c>
      <c r="F221" s="310">
        <v>1</v>
      </c>
      <c r="G221" s="329">
        <v>25.83</v>
      </c>
      <c r="H221" s="330">
        <v>25</v>
      </c>
      <c r="I221" s="331">
        <f>VALUE(LEFT(A221,1))</f>
        <v>1</v>
      </c>
      <c r="J221" s="332"/>
      <c r="K221" s="330">
        <v>0</v>
      </c>
      <c r="L221" s="102">
        <f t="shared" ref="L221:L227" si="90">G221*$K221*$I$5</f>
        <v>0</v>
      </c>
      <c r="M221" s="271">
        <v>0</v>
      </c>
      <c r="N221" s="356">
        <f t="shared" si="85"/>
        <v>25.894574999999996</v>
      </c>
      <c r="O221" s="102">
        <f t="shared" ref="O221:O227" si="91">N221*$K221*$I$5</f>
        <v>0</v>
      </c>
      <c r="P221" s="334">
        <f t="shared" ref="P221:P227" si="92">IF(OR(G221=0,N221=0),"",N221/G221-1)</f>
        <v>2.4999999999999467E-3</v>
      </c>
      <c r="Q221" s="83"/>
      <c r="R221" s="357">
        <f t="shared" ref="R221:R227" si="93">+$F$6*$I221*$K221*$I$5</f>
        <v>0</v>
      </c>
      <c r="S221" s="357">
        <f t="shared" ref="S221:S227" si="94">+$F$7*$I221*$K221*$I$5</f>
        <v>0</v>
      </c>
      <c r="T221" s="83"/>
    </row>
    <row r="222" spans="1:20">
      <c r="A222" s="83" t="s">
        <v>391</v>
      </c>
      <c r="B222" s="139"/>
      <c r="C222" s="139" t="s">
        <v>340</v>
      </c>
      <c r="D222" s="139">
        <v>0</v>
      </c>
      <c r="E222" s="139" t="s">
        <v>390</v>
      </c>
      <c r="F222" s="310">
        <v>1</v>
      </c>
      <c r="G222" s="329">
        <v>34.86</v>
      </c>
      <c r="H222" s="330">
        <v>25</v>
      </c>
      <c r="I222" s="331">
        <f>VALUE(LEFT(A222,3))</f>
        <v>1.5</v>
      </c>
      <c r="J222" s="332"/>
      <c r="K222" s="330">
        <v>0</v>
      </c>
      <c r="L222" s="102">
        <f t="shared" si="90"/>
        <v>0</v>
      </c>
      <c r="M222" s="271">
        <v>0</v>
      </c>
      <c r="N222" s="356">
        <f t="shared" si="85"/>
        <v>34.947150000000001</v>
      </c>
      <c r="O222" s="102">
        <f t="shared" si="91"/>
        <v>0</v>
      </c>
      <c r="P222" s="334">
        <f>IF(OR(G222=0,N222=0),"",N222/G222-1)</f>
        <v>2.4999999999999467E-3</v>
      </c>
      <c r="Q222" s="83"/>
      <c r="R222" s="357">
        <f t="shared" si="93"/>
        <v>0</v>
      </c>
      <c r="S222" s="357">
        <f t="shared" si="94"/>
        <v>0</v>
      </c>
      <c r="T222" s="83"/>
    </row>
    <row r="223" spans="1:20">
      <c r="A223" s="83" t="s">
        <v>392</v>
      </c>
      <c r="B223" s="139"/>
      <c r="C223" s="139" t="s">
        <v>340</v>
      </c>
      <c r="D223" s="139">
        <v>0</v>
      </c>
      <c r="E223" s="139" t="s">
        <v>390</v>
      </c>
      <c r="F223" s="310">
        <v>1</v>
      </c>
      <c r="G223" s="329">
        <v>49.11</v>
      </c>
      <c r="H223" s="330">
        <v>25</v>
      </c>
      <c r="I223" s="331">
        <f>VALUE(LEFT(A223,1))</f>
        <v>2</v>
      </c>
      <c r="J223" s="332"/>
      <c r="K223" s="330">
        <v>0</v>
      </c>
      <c r="L223" s="102">
        <f t="shared" si="90"/>
        <v>0</v>
      </c>
      <c r="M223" s="271">
        <v>0</v>
      </c>
      <c r="N223" s="356">
        <f t="shared" si="85"/>
        <v>49.232774999999997</v>
      </c>
      <c r="O223" s="102">
        <f t="shared" si="91"/>
        <v>0</v>
      </c>
      <c r="P223" s="334">
        <f t="shared" si="92"/>
        <v>2.4999999999999467E-3</v>
      </c>
      <c r="Q223" s="83"/>
      <c r="R223" s="357">
        <f t="shared" si="93"/>
        <v>0</v>
      </c>
      <c r="S223" s="357">
        <f t="shared" si="94"/>
        <v>0</v>
      </c>
      <c r="T223" s="83"/>
    </row>
    <row r="224" spans="1:20">
      <c r="A224" s="83" t="s">
        <v>393</v>
      </c>
      <c r="B224" s="139"/>
      <c r="C224" s="139" t="s">
        <v>340</v>
      </c>
      <c r="D224" s="139">
        <v>0</v>
      </c>
      <c r="E224" s="139" t="s">
        <v>390</v>
      </c>
      <c r="F224" s="310">
        <v>1</v>
      </c>
      <c r="G224" s="329">
        <v>68.430000000000007</v>
      </c>
      <c r="H224" s="330">
        <v>25</v>
      </c>
      <c r="I224" s="331">
        <f>VALUE(LEFT(A224,1))</f>
        <v>3</v>
      </c>
      <c r="J224" s="332"/>
      <c r="K224" s="330">
        <v>0</v>
      </c>
      <c r="L224" s="102">
        <f t="shared" si="90"/>
        <v>0</v>
      </c>
      <c r="M224" s="271">
        <v>0</v>
      </c>
      <c r="N224" s="356">
        <f t="shared" si="85"/>
        <v>68.601075000000009</v>
      </c>
      <c r="O224" s="102">
        <f t="shared" si="91"/>
        <v>0</v>
      </c>
      <c r="P224" s="334">
        <f t="shared" si="92"/>
        <v>2.4999999999999467E-3</v>
      </c>
      <c r="Q224" s="83"/>
      <c r="R224" s="357">
        <f t="shared" si="93"/>
        <v>0</v>
      </c>
      <c r="S224" s="357">
        <f t="shared" si="94"/>
        <v>0</v>
      </c>
      <c r="T224" s="83"/>
    </row>
    <row r="225" spans="1:20">
      <c r="A225" s="83" t="s">
        <v>394</v>
      </c>
      <c r="B225" s="139"/>
      <c r="C225" s="139" t="s">
        <v>340</v>
      </c>
      <c r="D225" s="139">
        <v>0</v>
      </c>
      <c r="E225" s="139" t="s">
        <v>390</v>
      </c>
      <c r="F225" s="310">
        <v>1</v>
      </c>
      <c r="G225" s="329">
        <v>84.88</v>
      </c>
      <c r="H225" s="330">
        <v>25</v>
      </c>
      <c r="I225" s="331">
        <f>VALUE(LEFT(A225,1))</f>
        <v>4</v>
      </c>
      <c r="J225" s="332"/>
      <c r="K225" s="330">
        <v>0</v>
      </c>
      <c r="L225" s="102">
        <f t="shared" si="90"/>
        <v>0</v>
      </c>
      <c r="M225" s="271">
        <v>0</v>
      </c>
      <c r="N225" s="356">
        <f t="shared" si="85"/>
        <v>85.092199999999991</v>
      </c>
      <c r="O225" s="102">
        <f t="shared" si="91"/>
        <v>0</v>
      </c>
      <c r="P225" s="334">
        <f t="shared" si="92"/>
        <v>2.4999999999999467E-3</v>
      </c>
      <c r="Q225" s="83"/>
      <c r="R225" s="357">
        <f t="shared" si="93"/>
        <v>0</v>
      </c>
      <c r="S225" s="357">
        <f t="shared" si="94"/>
        <v>0</v>
      </c>
      <c r="T225" s="83"/>
    </row>
    <row r="226" spans="1:20">
      <c r="A226" s="83" t="s">
        <v>395</v>
      </c>
      <c r="B226" s="139"/>
      <c r="C226" s="139" t="s">
        <v>340</v>
      </c>
      <c r="D226" s="139">
        <v>0</v>
      </c>
      <c r="E226" s="139" t="s">
        <v>390</v>
      </c>
      <c r="F226" s="310">
        <v>1</v>
      </c>
      <c r="G226" s="329">
        <v>127.27</v>
      </c>
      <c r="H226" s="330">
        <v>25</v>
      </c>
      <c r="I226" s="331">
        <f>VALUE(LEFT(A226,1))</f>
        <v>6</v>
      </c>
      <c r="J226" s="332"/>
      <c r="K226" s="330">
        <v>0</v>
      </c>
      <c r="L226" s="102">
        <f t="shared" si="90"/>
        <v>0</v>
      </c>
      <c r="M226" s="271">
        <v>0</v>
      </c>
      <c r="N226" s="356">
        <f t="shared" si="85"/>
        <v>127.58817499999999</v>
      </c>
      <c r="O226" s="102">
        <f t="shared" si="91"/>
        <v>0</v>
      </c>
      <c r="P226" s="334">
        <f t="shared" si="92"/>
        <v>2.4999999999999467E-3</v>
      </c>
      <c r="Q226" s="83"/>
      <c r="R226" s="357">
        <f t="shared" si="93"/>
        <v>0</v>
      </c>
      <c r="S226" s="357">
        <f t="shared" si="94"/>
        <v>0</v>
      </c>
      <c r="T226" s="83"/>
    </row>
    <row r="227" spans="1:20">
      <c r="A227" s="83" t="s">
        <v>396</v>
      </c>
      <c r="B227" s="139"/>
      <c r="C227" s="139" t="s">
        <v>340</v>
      </c>
      <c r="D227" s="139">
        <v>0</v>
      </c>
      <c r="E227" s="139" t="s">
        <v>390</v>
      </c>
      <c r="F227" s="310">
        <v>1</v>
      </c>
      <c r="G227" s="329">
        <v>155.88</v>
      </c>
      <c r="H227" s="330">
        <v>25</v>
      </c>
      <c r="I227" s="331">
        <f>VALUE(LEFT(A227,1))</f>
        <v>8</v>
      </c>
      <c r="J227" s="332"/>
      <c r="K227" s="330">
        <v>0</v>
      </c>
      <c r="L227" s="102">
        <f t="shared" si="90"/>
        <v>0</v>
      </c>
      <c r="M227" s="271">
        <v>0</v>
      </c>
      <c r="N227" s="356">
        <f t="shared" si="85"/>
        <v>156.2697</v>
      </c>
      <c r="O227" s="102">
        <f t="shared" si="91"/>
        <v>0</v>
      </c>
      <c r="P227" s="334">
        <f t="shared" si="92"/>
        <v>2.4999999999999467E-3</v>
      </c>
      <c r="Q227" s="83"/>
      <c r="R227" s="357">
        <f t="shared" si="93"/>
        <v>0</v>
      </c>
      <c r="S227" s="357">
        <f t="shared" si="94"/>
        <v>0</v>
      </c>
      <c r="T227" s="83"/>
    </row>
    <row r="228" spans="1:20">
      <c r="A228" s="83"/>
      <c r="B228" s="139"/>
      <c r="C228" s="139"/>
      <c r="D228" s="139"/>
      <c r="E228" s="139"/>
      <c r="F228" s="310"/>
      <c r="G228" s="311"/>
      <c r="H228" s="285"/>
      <c r="I228" s="331"/>
      <c r="J228" s="285"/>
      <c r="K228" s="285"/>
      <c r="L228" s="102"/>
      <c r="M228" s="285"/>
      <c r="N228" s="311"/>
      <c r="O228" s="102"/>
      <c r="P228" s="312"/>
      <c r="Q228" s="83"/>
      <c r="R228" s="83"/>
      <c r="S228" s="83"/>
      <c r="T228" s="83"/>
    </row>
    <row r="229" spans="1:20">
      <c r="A229" s="83" t="s">
        <v>478</v>
      </c>
      <c r="B229" s="139"/>
      <c r="C229" s="139"/>
      <c r="D229" s="139"/>
      <c r="E229" s="139"/>
      <c r="F229" s="310"/>
      <c r="G229" s="329">
        <v>1.0900000000000001</v>
      </c>
      <c r="H229" s="330">
        <v>25</v>
      </c>
      <c r="I229" s="331"/>
      <c r="J229" s="285"/>
      <c r="K229" s="332"/>
      <c r="L229" s="102">
        <f t="shared" ref="L229:L235" si="95">G229*$K229*$I$5</f>
        <v>0</v>
      </c>
      <c r="M229" s="271"/>
      <c r="N229" s="356">
        <f t="shared" si="85"/>
        <v>1.0927249999999999</v>
      </c>
      <c r="O229" s="102">
        <f t="shared" ref="O229:O235" si="96">N229*$K229*$I$5</f>
        <v>0</v>
      </c>
      <c r="P229" s="334">
        <f t="shared" ref="P229:P235" si="97">IF(OR(G229=0,N229=0),"",N229/G229-1)</f>
        <v>2.4999999999999467E-3</v>
      </c>
      <c r="Q229" s="83"/>
      <c r="R229" s="357">
        <f t="shared" ref="R229:R235" si="98">+$F$6*$I229*$K229*$I$5</f>
        <v>0</v>
      </c>
      <c r="S229" s="357">
        <f t="shared" ref="S229:S235" si="99">+$F$7*$I229*$K229*$I$5</f>
        <v>0</v>
      </c>
      <c r="T229" s="83"/>
    </row>
    <row r="230" spans="1:20">
      <c r="A230" s="83" t="s">
        <v>479</v>
      </c>
      <c r="B230" s="139"/>
      <c r="C230" s="139"/>
      <c r="D230" s="139"/>
      <c r="E230" s="139"/>
      <c r="F230" s="310"/>
      <c r="G230" s="329">
        <v>1.0900000000000001</v>
      </c>
      <c r="H230" s="330">
        <v>25</v>
      </c>
      <c r="I230" s="331"/>
      <c r="J230" s="285"/>
      <c r="K230" s="332"/>
      <c r="L230" s="102">
        <f t="shared" si="95"/>
        <v>0</v>
      </c>
      <c r="M230" s="271"/>
      <c r="N230" s="356">
        <f t="shared" si="85"/>
        <v>1.0927249999999999</v>
      </c>
      <c r="O230" s="102">
        <f t="shared" si="96"/>
        <v>0</v>
      </c>
      <c r="P230" s="334">
        <f t="shared" si="97"/>
        <v>2.4999999999999467E-3</v>
      </c>
      <c r="Q230" s="83"/>
      <c r="R230" s="357">
        <f t="shared" si="98"/>
        <v>0</v>
      </c>
      <c r="S230" s="357">
        <f t="shared" si="99"/>
        <v>0</v>
      </c>
      <c r="T230" s="83"/>
    </row>
    <row r="231" spans="1:20">
      <c r="A231" s="83" t="s">
        <v>480</v>
      </c>
      <c r="B231" s="139"/>
      <c r="C231" s="139"/>
      <c r="D231" s="139"/>
      <c r="E231" s="139"/>
      <c r="F231" s="310"/>
      <c r="G231" s="329">
        <v>1.0900000000000001</v>
      </c>
      <c r="H231" s="330">
        <v>25</v>
      </c>
      <c r="I231" s="331"/>
      <c r="J231" s="285"/>
      <c r="K231" s="332"/>
      <c r="L231" s="102">
        <f t="shared" si="95"/>
        <v>0</v>
      </c>
      <c r="M231" s="271"/>
      <c r="N231" s="356">
        <f t="shared" si="85"/>
        <v>1.0927249999999999</v>
      </c>
      <c r="O231" s="102">
        <f t="shared" si="96"/>
        <v>0</v>
      </c>
      <c r="P231" s="334">
        <f t="shared" si="97"/>
        <v>2.4999999999999467E-3</v>
      </c>
      <c r="Q231" s="83"/>
      <c r="R231" s="357">
        <f t="shared" si="98"/>
        <v>0</v>
      </c>
      <c r="S231" s="357">
        <f t="shared" si="99"/>
        <v>0</v>
      </c>
      <c r="T231" s="83"/>
    </row>
    <row r="232" spans="1:20">
      <c r="A232" s="83" t="s">
        <v>481</v>
      </c>
      <c r="B232" s="139"/>
      <c r="C232" s="139"/>
      <c r="D232" s="139"/>
      <c r="E232" s="139"/>
      <c r="F232" s="310"/>
      <c r="G232" s="329">
        <v>1.0900000000000001</v>
      </c>
      <c r="H232" s="330">
        <v>25</v>
      </c>
      <c r="I232" s="331"/>
      <c r="J232" s="285"/>
      <c r="K232" s="332"/>
      <c r="L232" s="102">
        <f t="shared" si="95"/>
        <v>0</v>
      </c>
      <c r="M232" s="271"/>
      <c r="N232" s="356">
        <f t="shared" si="85"/>
        <v>1.0927249999999999</v>
      </c>
      <c r="O232" s="102">
        <f t="shared" si="96"/>
        <v>0</v>
      </c>
      <c r="P232" s="334">
        <f t="shared" si="97"/>
        <v>2.4999999999999467E-3</v>
      </c>
      <c r="Q232" s="83"/>
      <c r="R232" s="357">
        <f t="shared" si="98"/>
        <v>0</v>
      </c>
      <c r="S232" s="357">
        <f t="shared" si="99"/>
        <v>0</v>
      </c>
      <c r="T232" s="83"/>
    </row>
    <row r="233" spans="1:20">
      <c r="A233" s="83" t="s">
        <v>482</v>
      </c>
      <c r="B233" s="139"/>
      <c r="C233" s="139"/>
      <c r="D233" s="139"/>
      <c r="E233" s="139"/>
      <c r="F233" s="310"/>
      <c r="G233" s="329">
        <v>1.0900000000000001</v>
      </c>
      <c r="H233" s="330">
        <v>25</v>
      </c>
      <c r="I233" s="331"/>
      <c r="J233" s="285"/>
      <c r="K233" s="332"/>
      <c r="L233" s="102">
        <f t="shared" si="95"/>
        <v>0</v>
      </c>
      <c r="M233" s="271"/>
      <c r="N233" s="356">
        <f t="shared" si="85"/>
        <v>1.0927249999999999</v>
      </c>
      <c r="O233" s="102">
        <f t="shared" si="96"/>
        <v>0</v>
      </c>
      <c r="P233" s="334">
        <f t="shared" si="97"/>
        <v>2.4999999999999467E-3</v>
      </c>
      <c r="Q233" s="83"/>
      <c r="R233" s="357">
        <f t="shared" si="98"/>
        <v>0</v>
      </c>
      <c r="S233" s="357">
        <f t="shared" si="99"/>
        <v>0</v>
      </c>
      <c r="T233" s="83"/>
    </row>
    <row r="234" spans="1:20">
      <c r="A234" s="83" t="s">
        <v>483</v>
      </c>
      <c r="B234" s="139"/>
      <c r="C234" s="139"/>
      <c r="D234" s="139"/>
      <c r="E234" s="139"/>
      <c r="F234" s="310"/>
      <c r="G234" s="329">
        <v>1.0900000000000001</v>
      </c>
      <c r="H234" s="330">
        <v>25</v>
      </c>
      <c r="I234" s="331"/>
      <c r="J234" s="285"/>
      <c r="K234" s="332"/>
      <c r="L234" s="102">
        <f t="shared" si="95"/>
        <v>0</v>
      </c>
      <c r="M234" s="271"/>
      <c r="N234" s="356">
        <f t="shared" si="85"/>
        <v>1.0927249999999999</v>
      </c>
      <c r="O234" s="102">
        <f t="shared" si="96"/>
        <v>0</v>
      </c>
      <c r="P234" s="334">
        <f t="shared" si="97"/>
        <v>2.4999999999999467E-3</v>
      </c>
      <c r="Q234" s="83"/>
      <c r="R234" s="357">
        <f t="shared" si="98"/>
        <v>0</v>
      </c>
      <c r="S234" s="357">
        <f t="shared" si="99"/>
        <v>0</v>
      </c>
      <c r="T234" s="83"/>
    </row>
    <row r="235" spans="1:20">
      <c r="A235" s="83" t="s">
        <v>484</v>
      </c>
      <c r="B235" s="139"/>
      <c r="C235" s="139"/>
      <c r="D235" s="139"/>
      <c r="E235" s="139"/>
      <c r="F235" s="310"/>
      <c r="G235" s="329">
        <v>1.0900000000000001</v>
      </c>
      <c r="H235" s="330">
        <v>25</v>
      </c>
      <c r="I235" s="331"/>
      <c r="J235" s="285"/>
      <c r="K235" s="332"/>
      <c r="L235" s="102">
        <f t="shared" si="95"/>
        <v>0</v>
      </c>
      <c r="M235" s="271"/>
      <c r="N235" s="356">
        <f t="shared" si="85"/>
        <v>1.0927249999999999</v>
      </c>
      <c r="O235" s="102">
        <f t="shared" si="96"/>
        <v>0</v>
      </c>
      <c r="P235" s="334">
        <f t="shared" si="97"/>
        <v>2.4999999999999467E-3</v>
      </c>
      <c r="Q235" s="83"/>
      <c r="R235" s="357">
        <f t="shared" si="98"/>
        <v>0</v>
      </c>
      <c r="S235" s="357">
        <f t="shared" si="99"/>
        <v>0</v>
      </c>
      <c r="T235" s="83"/>
    </row>
    <row r="236" spans="1:20">
      <c r="A236" s="83"/>
      <c r="B236" s="139"/>
      <c r="C236" s="139"/>
      <c r="D236" s="139"/>
      <c r="E236" s="139"/>
      <c r="F236" s="310"/>
      <c r="G236" s="311"/>
      <c r="H236" s="285"/>
      <c r="I236" s="331"/>
      <c r="J236" s="285"/>
      <c r="K236" s="285"/>
      <c r="L236" s="102"/>
      <c r="M236" s="285"/>
      <c r="N236" s="311"/>
      <c r="O236" s="102"/>
      <c r="P236" s="312"/>
      <c r="Q236" s="83"/>
      <c r="R236" s="83"/>
      <c r="S236" s="83"/>
      <c r="T236" s="83"/>
    </row>
    <row r="237" spans="1:20">
      <c r="A237" s="83" t="s">
        <v>485</v>
      </c>
      <c r="B237" s="139"/>
      <c r="C237" s="139"/>
      <c r="D237" s="139"/>
      <c r="E237" s="139"/>
      <c r="F237" s="310"/>
      <c r="G237" s="329">
        <v>11.81</v>
      </c>
      <c r="H237" s="330">
        <v>25</v>
      </c>
      <c r="I237" s="331"/>
      <c r="J237" s="285"/>
      <c r="K237" s="332"/>
      <c r="L237" s="102">
        <f t="shared" ref="L237:L243" si="100">G237*$K237*$I$5</f>
        <v>0</v>
      </c>
      <c r="M237" s="271"/>
      <c r="N237" s="356">
        <f t="shared" si="85"/>
        <v>11.839525</v>
      </c>
      <c r="O237" s="102">
        <f t="shared" ref="O237:O243" si="101">N237*$K237*$I$5</f>
        <v>0</v>
      </c>
      <c r="P237" s="334">
        <f t="shared" ref="P237:P243" si="102">IF(OR(G237=0,N237=0),"",N237/G237-1)</f>
        <v>2.4999999999999467E-3</v>
      </c>
      <c r="Q237" s="83"/>
      <c r="R237" s="357">
        <f t="shared" ref="R237:R243" si="103">+$F$6*$I237*$K237*$I$5</f>
        <v>0</v>
      </c>
      <c r="S237" s="357">
        <f t="shared" ref="S237:S243" si="104">+$F$7*$I237*$K237*$I$5</f>
        <v>0</v>
      </c>
      <c r="T237" s="83"/>
    </row>
    <row r="238" spans="1:20">
      <c r="A238" s="83" t="s">
        <v>486</v>
      </c>
      <c r="B238" s="139"/>
      <c r="C238" s="139"/>
      <c r="D238" s="139"/>
      <c r="E238" s="139"/>
      <c r="F238" s="310"/>
      <c r="G238" s="329">
        <v>12.29</v>
      </c>
      <c r="H238" s="330">
        <v>25</v>
      </c>
      <c r="I238" s="331"/>
      <c r="J238" s="285"/>
      <c r="K238" s="332"/>
      <c r="L238" s="102">
        <f t="shared" si="100"/>
        <v>0</v>
      </c>
      <c r="M238" s="271"/>
      <c r="N238" s="356">
        <f t="shared" si="85"/>
        <v>12.320724999999998</v>
      </c>
      <c r="O238" s="102">
        <f t="shared" si="101"/>
        <v>0</v>
      </c>
      <c r="P238" s="334">
        <f t="shared" si="102"/>
        <v>2.4999999999999467E-3</v>
      </c>
      <c r="Q238" s="83"/>
      <c r="R238" s="357">
        <f t="shared" si="103"/>
        <v>0</v>
      </c>
      <c r="S238" s="357">
        <f t="shared" si="104"/>
        <v>0</v>
      </c>
      <c r="T238" s="83"/>
    </row>
    <row r="239" spans="1:20">
      <c r="A239" s="83" t="s">
        <v>487</v>
      </c>
      <c r="B239" s="139"/>
      <c r="C239" s="139"/>
      <c r="D239" s="139"/>
      <c r="E239" s="139"/>
      <c r="F239" s="310"/>
      <c r="G239" s="329">
        <v>13.06</v>
      </c>
      <c r="H239" s="330">
        <v>25</v>
      </c>
      <c r="I239" s="331"/>
      <c r="J239" s="285"/>
      <c r="K239" s="332"/>
      <c r="L239" s="102">
        <f t="shared" si="100"/>
        <v>0</v>
      </c>
      <c r="M239" s="271"/>
      <c r="N239" s="356">
        <f t="shared" si="85"/>
        <v>13.092649999999999</v>
      </c>
      <c r="O239" s="102">
        <f t="shared" si="101"/>
        <v>0</v>
      </c>
      <c r="P239" s="334">
        <f t="shared" si="102"/>
        <v>2.4999999999999467E-3</v>
      </c>
      <c r="Q239" s="83"/>
      <c r="R239" s="357">
        <f t="shared" si="103"/>
        <v>0</v>
      </c>
      <c r="S239" s="357">
        <f t="shared" si="104"/>
        <v>0</v>
      </c>
      <c r="T239" s="83"/>
    </row>
    <row r="240" spans="1:20">
      <c r="A240" s="83" t="s">
        <v>488</v>
      </c>
      <c r="B240" s="139"/>
      <c r="C240" s="139"/>
      <c r="D240" s="139"/>
      <c r="E240" s="139"/>
      <c r="F240" s="310"/>
      <c r="G240" s="329">
        <v>14</v>
      </c>
      <c r="H240" s="330">
        <v>25</v>
      </c>
      <c r="I240" s="331"/>
      <c r="J240" s="285"/>
      <c r="K240" s="332"/>
      <c r="L240" s="102">
        <f t="shared" si="100"/>
        <v>0</v>
      </c>
      <c r="M240" s="271"/>
      <c r="N240" s="356">
        <f t="shared" si="85"/>
        <v>14.035</v>
      </c>
      <c r="O240" s="102">
        <f t="shared" si="101"/>
        <v>0</v>
      </c>
      <c r="P240" s="334">
        <f t="shared" si="102"/>
        <v>2.4999999999999467E-3</v>
      </c>
      <c r="Q240" s="83"/>
      <c r="R240" s="357">
        <f t="shared" si="103"/>
        <v>0</v>
      </c>
      <c r="S240" s="357">
        <f t="shared" si="104"/>
        <v>0</v>
      </c>
      <c r="T240" s="83"/>
    </row>
    <row r="241" spans="1:20">
      <c r="A241" s="83" t="s">
        <v>489</v>
      </c>
      <c r="B241" s="139"/>
      <c r="C241" s="139"/>
      <c r="D241" s="139"/>
      <c r="E241" s="139"/>
      <c r="F241" s="310"/>
      <c r="G241" s="329">
        <v>14.97</v>
      </c>
      <c r="H241" s="330">
        <v>25</v>
      </c>
      <c r="I241" s="331"/>
      <c r="J241" s="285"/>
      <c r="K241" s="332"/>
      <c r="L241" s="102">
        <f t="shared" si="100"/>
        <v>0</v>
      </c>
      <c r="M241" s="271"/>
      <c r="N241" s="356">
        <f t="shared" si="85"/>
        <v>15.007425</v>
      </c>
      <c r="O241" s="102">
        <f t="shared" si="101"/>
        <v>0</v>
      </c>
      <c r="P241" s="334">
        <f t="shared" si="102"/>
        <v>2.4999999999999467E-3</v>
      </c>
      <c r="Q241" s="83"/>
      <c r="R241" s="357">
        <f t="shared" si="103"/>
        <v>0</v>
      </c>
      <c r="S241" s="357">
        <f t="shared" si="104"/>
        <v>0</v>
      </c>
      <c r="T241" s="83"/>
    </row>
    <row r="242" spans="1:20">
      <c r="A242" s="83" t="s">
        <v>490</v>
      </c>
      <c r="B242" s="139"/>
      <c r="C242" s="139"/>
      <c r="D242" s="139"/>
      <c r="E242" s="139"/>
      <c r="F242" s="310"/>
      <c r="G242" s="329">
        <v>17.760000000000002</v>
      </c>
      <c r="H242" s="330">
        <v>25</v>
      </c>
      <c r="I242" s="331"/>
      <c r="J242" s="285"/>
      <c r="K242" s="332"/>
      <c r="L242" s="102">
        <f t="shared" si="100"/>
        <v>0</v>
      </c>
      <c r="M242" s="271"/>
      <c r="N242" s="356">
        <f t="shared" si="85"/>
        <v>17.804400000000001</v>
      </c>
      <c r="O242" s="102">
        <f t="shared" si="101"/>
        <v>0</v>
      </c>
      <c r="P242" s="334">
        <f t="shared" si="102"/>
        <v>2.4999999999999467E-3</v>
      </c>
      <c r="Q242" s="83"/>
      <c r="R242" s="357">
        <f t="shared" si="103"/>
        <v>0</v>
      </c>
      <c r="S242" s="357">
        <f t="shared" si="104"/>
        <v>0</v>
      </c>
      <c r="T242" s="83"/>
    </row>
    <row r="243" spans="1:20">
      <c r="A243" s="83" t="s">
        <v>491</v>
      </c>
      <c r="B243" s="139"/>
      <c r="C243" s="139"/>
      <c r="D243" s="139"/>
      <c r="E243" s="139"/>
      <c r="F243" s="310"/>
      <c r="G243" s="329">
        <v>20.61</v>
      </c>
      <c r="H243" s="330">
        <v>25</v>
      </c>
      <c r="I243" s="331"/>
      <c r="J243" s="285"/>
      <c r="K243" s="332"/>
      <c r="L243" s="102">
        <f t="shared" si="100"/>
        <v>0</v>
      </c>
      <c r="M243" s="271"/>
      <c r="N243" s="356">
        <f t="shared" si="85"/>
        <v>20.661524999999997</v>
      </c>
      <c r="O243" s="102">
        <f t="shared" si="101"/>
        <v>0</v>
      </c>
      <c r="P243" s="334">
        <f t="shared" si="102"/>
        <v>2.4999999999999467E-3</v>
      </c>
      <c r="Q243" s="83"/>
      <c r="R243" s="357">
        <f t="shared" si="103"/>
        <v>0</v>
      </c>
      <c r="S243" s="357">
        <f t="shared" si="104"/>
        <v>0</v>
      </c>
      <c r="T243" s="83"/>
    </row>
    <row r="244" spans="1:20">
      <c r="A244" s="83"/>
      <c r="B244" s="139"/>
      <c r="C244" s="139"/>
      <c r="D244" s="139"/>
      <c r="E244" s="139"/>
      <c r="F244" s="310"/>
      <c r="G244" s="311"/>
      <c r="H244" s="285"/>
      <c r="I244" s="331"/>
      <c r="J244" s="285"/>
      <c r="K244" s="285"/>
      <c r="L244" s="102"/>
      <c r="M244" s="285"/>
      <c r="N244" s="311"/>
      <c r="O244" s="102"/>
      <c r="P244" s="312"/>
      <c r="Q244" s="83"/>
      <c r="R244" s="83"/>
      <c r="S244" s="83"/>
      <c r="T244" s="83"/>
    </row>
    <row r="245" spans="1:20">
      <c r="A245" s="195" t="s">
        <v>492</v>
      </c>
      <c r="B245" s="352"/>
      <c r="C245" s="352"/>
      <c r="D245" s="352"/>
      <c r="E245" s="352"/>
      <c r="F245" s="310"/>
      <c r="G245" s="353"/>
      <c r="H245" s="354"/>
      <c r="I245" s="355"/>
      <c r="J245" s="354"/>
      <c r="K245" s="354"/>
      <c r="L245" s="273"/>
      <c r="M245" s="354"/>
      <c r="N245" s="353"/>
      <c r="O245" s="273"/>
      <c r="P245" s="334"/>
      <c r="Q245" s="83"/>
      <c r="R245" s="83"/>
      <c r="S245" s="83"/>
      <c r="T245" s="83"/>
    </row>
    <row r="246" spans="1:20">
      <c r="A246" s="92" t="s">
        <v>412</v>
      </c>
      <c r="B246" s="191"/>
      <c r="C246" s="191"/>
      <c r="D246" s="191"/>
      <c r="E246" s="191"/>
      <c r="F246" s="310"/>
      <c r="G246" s="311"/>
      <c r="H246" s="285"/>
      <c r="I246" s="331"/>
      <c r="J246" s="285"/>
      <c r="K246" s="285"/>
      <c r="L246" s="102"/>
      <c r="M246" s="285"/>
      <c r="N246" s="311"/>
      <c r="O246" s="102"/>
      <c r="P246" s="312"/>
      <c r="Q246" s="83"/>
      <c r="R246" s="83"/>
      <c r="S246" s="83"/>
      <c r="T246" s="83"/>
    </row>
    <row r="247" spans="1:20">
      <c r="A247" s="92" t="s">
        <v>415</v>
      </c>
      <c r="B247" s="191"/>
      <c r="C247" s="191"/>
      <c r="D247" s="191"/>
      <c r="E247" s="191"/>
      <c r="F247" s="310"/>
      <c r="G247" s="311"/>
      <c r="H247" s="285"/>
      <c r="I247" s="331"/>
      <c r="J247" s="285"/>
      <c r="K247" s="285"/>
      <c r="L247" s="102"/>
      <c r="M247" s="285"/>
      <c r="N247" s="311"/>
      <c r="O247" s="102"/>
      <c r="P247" s="312"/>
      <c r="Q247" s="83"/>
      <c r="R247" s="83"/>
      <c r="S247" s="83"/>
      <c r="T247" s="83"/>
    </row>
    <row r="248" spans="1:20">
      <c r="A248" s="192" t="s">
        <v>338</v>
      </c>
      <c r="B248" s="335"/>
      <c r="C248" s="335"/>
      <c r="D248" s="335"/>
      <c r="E248" s="335"/>
      <c r="F248" s="336"/>
      <c r="G248" s="337"/>
      <c r="H248" s="338"/>
      <c r="I248" s="339"/>
      <c r="J248" s="338"/>
      <c r="K248" s="338"/>
      <c r="L248" s="194"/>
      <c r="M248" s="338"/>
      <c r="N248" s="337"/>
      <c r="O248" s="194"/>
      <c r="P248" s="340"/>
      <c r="Q248" s="83"/>
      <c r="R248" s="83"/>
      <c r="S248" s="83"/>
      <c r="T248" s="83"/>
    </row>
    <row r="249" spans="1:20">
      <c r="A249" s="83" t="s">
        <v>416</v>
      </c>
      <c r="B249" s="139"/>
      <c r="C249" s="139" t="s">
        <v>252</v>
      </c>
      <c r="D249" s="139" t="str">
        <f t="shared" ref="D249:D254" si="105">"&gt;0"</f>
        <v>&gt;0</v>
      </c>
      <c r="E249" s="139" t="s">
        <v>341</v>
      </c>
      <c r="F249" s="310">
        <v>3.5</v>
      </c>
      <c r="G249" s="329">
        <v>132.46</v>
      </c>
      <c r="H249" s="330">
        <v>28</v>
      </c>
      <c r="I249" s="331">
        <f t="shared" ref="I249:I254" si="106">VALUE(LEFT(A249,1))</f>
        <v>1</v>
      </c>
      <c r="J249" s="332"/>
      <c r="K249" s="330">
        <v>0</v>
      </c>
      <c r="L249" s="102">
        <f t="shared" ref="L249:L254" si="107">G249*$K249*$I$5</f>
        <v>0</v>
      </c>
      <c r="M249" s="271">
        <v>0</v>
      </c>
      <c r="N249" s="356">
        <f t="shared" ref="N249:N289" si="108">G249*(1+$F$5)</f>
        <v>132.79114999999999</v>
      </c>
      <c r="O249" s="102">
        <f t="shared" ref="O249:O254" si="109">N249*$K249*$I$5</f>
        <v>0</v>
      </c>
      <c r="P249" s="334">
        <f t="shared" ref="P249:P254" si="110">IF(OR(G249=0,N249=0),"",N249/G249-1)</f>
        <v>2.4999999999999467E-3</v>
      </c>
      <c r="Q249" s="83"/>
      <c r="R249" s="357">
        <f t="shared" ref="R249:R254" si="111">+$F$6*$I249*$K249*$I$5</f>
        <v>0</v>
      </c>
      <c r="S249" s="357">
        <f t="shared" ref="S249:S254" si="112">+$F$7*$I249*$K249*$I$5</f>
        <v>0</v>
      </c>
      <c r="T249" s="83"/>
    </row>
    <row r="250" spans="1:20">
      <c r="A250" s="83" t="s">
        <v>417</v>
      </c>
      <c r="B250" s="139"/>
      <c r="C250" s="139" t="s">
        <v>252</v>
      </c>
      <c r="D250" s="139" t="str">
        <f t="shared" si="105"/>
        <v>&gt;0</v>
      </c>
      <c r="E250" s="139" t="s">
        <v>341</v>
      </c>
      <c r="F250" s="310">
        <v>3.5</v>
      </c>
      <c r="G250" s="329">
        <v>188.18</v>
      </c>
      <c r="H250" s="330">
        <v>28</v>
      </c>
      <c r="I250" s="331">
        <f t="shared" si="106"/>
        <v>2</v>
      </c>
      <c r="J250" s="332"/>
      <c r="K250" s="330">
        <v>0</v>
      </c>
      <c r="L250" s="102">
        <f t="shared" si="107"/>
        <v>0</v>
      </c>
      <c r="M250" s="271">
        <v>0</v>
      </c>
      <c r="N250" s="356">
        <f t="shared" si="108"/>
        <v>188.65045000000001</v>
      </c>
      <c r="O250" s="102">
        <f t="shared" si="109"/>
        <v>0</v>
      </c>
      <c r="P250" s="334">
        <f t="shared" si="110"/>
        <v>2.4999999999999467E-3</v>
      </c>
      <c r="Q250" s="83"/>
      <c r="R250" s="357">
        <f t="shared" si="111"/>
        <v>0</v>
      </c>
      <c r="S250" s="357">
        <f t="shared" si="112"/>
        <v>0</v>
      </c>
      <c r="T250" s="83"/>
    </row>
    <row r="251" spans="1:20">
      <c r="A251" s="83" t="s">
        <v>418</v>
      </c>
      <c r="B251" s="139"/>
      <c r="C251" s="139" t="s">
        <v>252</v>
      </c>
      <c r="D251" s="139" t="str">
        <f t="shared" si="105"/>
        <v>&gt;0</v>
      </c>
      <c r="E251" s="139" t="s">
        <v>341</v>
      </c>
      <c r="F251" s="310">
        <v>3.5</v>
      </c>
      <c r="G251" s="329">
        <v>235.13</v>
      </c>
      <c r="H251" s="330">
        <v>28</v>
      </c>
      <c r="I251" s="331">
        <f t="shared" si="106"/>
        <v>3</v>
      </c>
      <c r="J251" s="332"/>
      <c r="K251" s="330">
        <v>0</v>
      </c>
      <c r="L251" s="102">
        <f t="shared" si="107"/>
        <v>0</v>
      </c>
      <c r="M251" s="271">
        <v>0</v>
      </c>
      <c r="N251" s="356">
        <f t="shared" si="108"/>
        <v>235.71782499999998</v>
      </c>
      <c r="O251" s="102">
        <f t="shared" si="109"/>
        <v>0</v>
      </c>
      <c r="P251" s="334">
        <f t="shared" si="110"/>
        <v>2.4999999999999467E-3</v>
      </c>
      <c r="Q251" s="83"/>
      <c r="R251" s="357">
        <f t="shared" si="111"/>
        <v>0</v>
      </c>
      <c r="S251" s="357">
        <f t="shared" si="112"/>
        <v>0</v>
      </c>
      <c r="T251" s="83"/>
    </row>
    <row r="252" spans="1:20">
      <c r="A252" s="83" t="s">
        <v>419</v>
      </c>
      <c r="B252" s="139"/>
      <c r="C252" s="139" t="s">
        <v>252</v>
      </c>
      <c r="D252" s="139" t="str">
        <f t="shared" si="105"/>
        <v>&gt;0</v>
      </c>
      <c r="E252" s="139" t="s">
        <v>341</v>
      </c>
      <c r="F252" s="310">
        <v>3.5</v>
      </c>
      <c r="G252" s="329">
        <v>279.17</v>
      </c>
      <c r="H252" s="330">
        <v>28</v>
      </c>
      <c r="I252" s="331">
        <f t="shared" si="106"/>
        <v>4</v>
      </c>
      <c r="J252" s="332"/>
      <c r="K252" s="330">
        <v>0</v>
      </c>
      <c r="L252" s="102">
        <f t="shared" si="107"/>
        <v>0</v>
      </c>
      <c r="M252" s="271">
        <v>0</v>
      </c>
      <c r="N252" s="356">
        <f t="shared" si="108"/>
        <v>279.86792500000001</v>
      </c>
      <c r="O252" s="102">
        <f t="shared" si="109"/>
        <v>0</v>
      </c>
      <c r="P252" s="334">
        <f t="shared" si="110"/>
        <v>2.4999999999999467E-3</v>
      </c>
      <c r="Q252" s="83"/>
      <c r="R252" s="357">
        <f t="shared" si="111"/>
        <v>0</v>
      </c>
      <c r="S252" s="357">
        <f t="shared" si="112"/>
        <v>0</v>
      </c>
      <c r="T252" s="83"/>
    </row>
    <row r="253" spans="1:20">
      <c r="A253" s="83" t="s">
        <v>420</v>
      </c>
      <c r="B253" s="139"/>
      <c r="C253" s="139" t="s">
        <v>252</v>
      </c>
      <c r="D253" s="139" t="str">
        <f t="shared" si="105"/>
        <v>&gt;0</v>
      </c>
      <c r="E253" s="139" t="s">
        <v>341</v>
      </c>
      <c r="F253" s="310">
        <v>3.5</v>
      </c>
      <c r="G253" s="329">
        <v>323.64</v>
      </c>
      <c r="H253" s="330">
        <v>28</v>
      </c>
      <c r="I253" s="331">
        <f t="shared" si="106"/>
        <v>5</v>
      </c>
      <c r="J253" s="332"/>
      <c r="K253" s="330">
        <v>0</v>
      </c>
      <c r="L253" s="102">
        <f t="shared" si="107"/>
        <v>0</v>
      </c>
      <c r="M253" s="271">
        <v>0</v>
      </c>
      <c r="N253" s="356">
        <f t="shared" si="108"/>
        <v>324.44909999999999</v>
      </c>
      <c r="O253" s="102">
        <f t="shared" si="109"/>
        <v>0</v>
      </c>
      <c r="P253" s="334">
        <f t="shared" si="110"/>
        <v>2.4999999999999467E-3</v>
      </c>
      <c r="Q253" s="83"/>
      <c r="R253" s="357">
        <f t="shared" si="111"/>
        <v>0</v>
      </c>
      <c r="S253" s="357">
        <f t="shared" si="112"/>
        <v>0</v>
      </c>
      <c r="T253" s="83"/>
    </row>
    <row r="254" spans="1:20">
      <c r="A254" s="83" t="s">
        <v>421</v>
      </c>
      <c r="B254" s="139"/>
      <c r="C254" s="139" t="s">
        <v>252</v>
      </c>
      <c r="D254" s="139" t="str">
        <f t="shared" si="105"/>
        <v>&gt;0</v>
      </c>
      <c r="E254" s="139" t="s">
        <v>341</v>
      </c>
      <c r="F254" s="310">
        <v>3.5</v>
      </c>
      <c r="G254" s="329">
        <v>407.18</v>
      </c>
      <c r="H254" s="330">
        <v>28</v>
      </c>
      <c r="I254" s="331">
        <f t="shared" si="106"/>
        <v>6</v>
      </c>
      <c r="J254" s="332"/>
      <c r="K254" s="330">
        <v>0</v>
      </c>
      <c r="L254" s="102">
        <f t="shared" si="107"/>
        <v>0</v>
      </c>
      <c r="M254" s="271">
        <v>0</v>
      </c>
      <c r="N254" s="356">
        <f t="shared" si="108"/>
        <v>408.19794999999999</v>
      </c>
      <c r="O254" s="102">
        <f t="shared" si="109"/>
        <v>0</v>
      </c>
      <c r="P254" s="334">
        <f t="shared" si="110"/>
        <v>2.4999999999999467E-3</v>
      </c>
      <c r="Q254" s="83"/>
      <c r="R254" s="357">
        <f t="shared" si="111"/>
        <v>0</v>
      </c>
      <c r="S254" s="357">
        <f t="shared" si="112"/>
        <v>0</v>
      </c>
      <c r="T254" s="83"/>
    </row>
    <row r="255" spans="1:20">
      <c r="A255" s="83"/>
      <c r="B255" s="139"/>
      <c r="C255" s="139"/>
      <c r="D255" s="139"/>
      <c r="E255" s="139"/>
      <c r="F255" s="310"/>
      <c r="G255" s="311"/>
      <c r="H255" s="285"/>
      <c r="I255" s="331"/>
      <c r="J255" s="285"/>
      <c r="K255" s="285"/>
      <c r="L255" s="102"/>
      <c r="M255" s="285"/>
      <c r="N255" s="311"/>
      <c r="O255" s="102"/>
      <c r="P255" s="312"/>
      <c r="Q255" s="83"/>
      <c r="R255" s="83"/>
      <c r="S255" s="83"/>
      <c r="T255" s="83"/>
    </row>
    <row r="256" spans="1:20">
      <c r="A256" s="83" t="s">
        <v>422</v>
      </c>
      <c r="B256" s="139"/>
      <c r="C256" s="139"/>
      <c r="D256" s="139"/>
      <c r="E256" s="139"/>
      <c r="F256" s="310">
        <v>3.5</v>
      </c>
      <c r="G256" s="329">
        <v>132.46</v>
      </c>
      <c r="H256" s="330">
        <v>28</v>
      </c>
      <c r="I256" s="331">
        <f t="shared" ref="I256:I261" si="113">VALUE(LEFT(A256,1))</f>
        <v>1</v>
      </c>
      <c r="J256" s="285"/>
      <c r="K256" s="332"/>
      <c r="L256" s="102">
        <f t="shared" ref="L256:L261" si="114">G256*$K256*$I$5</f>
        <v>0</v>
      </c>
      <c r="M256" s="271">
        <v>0</v>
      </c>
      <c r="N256" s="356">
        <f t="shared" si="108"/>
        <v>132.79114999999999</v>
      </c>
      <c r="O256" s="102">
        <f t="shared" ref="O256:O261" si="115">N256*$K256*$I$5</f>
        <v>0</v>
      </c>
      <c r="P256" s="334">
        <f t="shared" ref="P256:P261" si="116">IF(OR(G256=0,N256=0),"",N256/G256-1)</f>
        <v>2.4999999999999467E-3</v>
      </c>
      <c r="Q256" s="83"/>
      <c r="R256" s="357">
        <f t="shared" ref="R256:R261" si="117">+$F$6*$I256*$K256*$I$5</f>
        <v>0</v>
      </c>
      <c r="S256" s="357">
        <f t="shared" ref="S256:S261" si="118">+$F$7*$I256*$K256*$I$5</f>
        <v>0</v>
      </c>
      <c r="T256" s="83"/>
    </row>
    <row r="257" spans="1:20">
      <c r="A257" s="83" t="s">
        <v>423</v>
      </c>
      <c r="B257" s="139"/>
      <c r="C257" s="139"/>
      <c r="D257" s="139"/>
      <c r="E257" s="139"/>
      <c r="F257" s="310">
        <v>3.5</v>
      </c>
      <c r="G257" s="329">
        <v>188.18</v>
      </c>
      <c r="H257" s="330">
        <v>28</v>
      </c>
      <c r="I257" s="331">
        <f t="shared" si="113"/>
        <v>2</v>
      </c>
      <c r="J257" s="285"/>
      <c r="K257" s="332"/>
      <c r="L257" s="102">
        <f t="shared" si="114"/>
        <v>0</v>
      </c>
      <c r="M257" s="271">
        <v>0</v>
      </c>
      <c r="N257" s="356">
        <f t="shared" si="108"/>
        <v>188.65045000000001</v>
      </c>
      <c r="O257" s="102">
        <f t="shared" si="115"/>
        <v>0</v>
      </c>
      <c r="P257" s="334">
        <f t="shared" si="116"/>
        <v>2.4999999999999467E-3</v>
      </c>
      <c r="Q257" s="83"/>
      <c r="R257" s="357">
        <f t="shared" si="117"/>
        <v>0</v>
      </c>
      <c r="S257" s="357">
        <f t="shared" si="118"/>
        <v>0</v>
      </c>
      <c r="T257" s="83"/>
    </row>
    <row r="258" spans="1:20">
      <c r="A258" s="83" t="s">
        <v>424</v>
      </c>
      <c r="B258" s="139"/>
      <c r="C258" s="139"/>
      <c r="D258" s="139"/>
      <c r="E258" s="139"/>
      <c r="F258" s="310">
        <v>3.5</v>
      </c>
      <c r="G258" s="329">
        <v>235.13</v>
      </c>
      <c r="H258" s="330">
        <v>28</v>
      </c>
      <c r="I258" s="331">
        <f t="shared" si="113"/>
        <v>3</v>
      </c>
      <c r="J258" s="285"/>
      <c r="K258" s="332"/>
      <c r="L258" s="102">
        <f t="shared" si="114"/>
        <v>0</v>
      </c>
      <c r="M258" s="271">
        <v>0</v>
      </c>
      <c r="N258" s="356">
        <f t="shared" si="108"/>
        <v>235.71782499999998</v>
      </c>
      <c r="O258" s="102">
        <f t="shared" si="115"/>
        <v>0</v>
      </c>
      <c r="P258" s="334">
        <f t="shared" si="116"/>
        <v>2.4999999999999467E-3</v>
      </c>
      <c r="Q258" s="83"/>
      <c r="R258" s="357">
        <f t="shared" si="117"/>
        <v>0</v>
      </c>
      <c r="S258" s="357">
        <f t="shared" si="118"/>
        <v>0</v>
      </c>
      <c r="T258" s="83"/>
    </row>
    <row r="259" spans="1:20">
      <c r="A259" s="83" t="s">
        <v>425</v>
      </c>
      <c r="B259" s="139"/>
      <c r="C259" s="139"/>
      <c r="D259" s="139"/>
      <c r="E259" s="139"/>
      <c r="F259" s="310">
        <v>3.5</v>
      </c>
      <c r="G259" s="329">
        <v>279.17</v>
      </c>
      <c r="H259" s="330">
        <v>28</v>
      </c>
      <c r="I259" s="331">
        <f t="shared" si="113"/>
        <v>4</v>
      </c>
      <c r="J259" s="285"/>
      <c r="K259" s="332"/>
      <c r="L259" s="102">
        <f t="shared" si="114"/>
        <v>0</v>
      </c>
      <c r="M259" s="271">
        <v>0</v>
      </c>
      <c r="N259" s="356">
        <f t="shared" si="108"/>
        <v>279.86792500000001</v>
      </c>
      <c r="O259" s="102">
        <f t="shared" si="115"/>
        <v>0</v>
      </c>
      <c r="P259" s="334">
        <f t="shared" si="116"/>
        <v>2.4999999999999467E-3</v>
      </c>
      <c r="Q259" s="83"/>
      <c r="R259" s="357">
        <f t="shared" si="117"/>
        <v>0</v>
      </c>
      <c r="S259" s="357">
        <f t="shared" si="118"/>
        <v>0</v>
      </c>
      <c r="T259" s="83"/>
    </row>
    <row r="260" spans="1:20">
      <c r="A260" s="83" t="s">
        <v>426</v>
      </c>
      <c r="B260" s="139"/>
      <c r="C260" s="139"/>
      <c r="D260" s="139"/>
      <c r="E260" s="139"/>
      <c r="F260" s="310">
        <v>3.5</v>
      </c>
      <c r="G260" s="329">
        <v>323.64</v>
      </c>
      <c r="H260" s="330">
        <v>28</v>
      </c>
      <c r="I260" s="331">
        <f t="shared" si="113"/>
        <v>5</v>
      </c>
      <c r="J260" s="285"/>
      <c r="K260" s="332"/>
      <c r="L260" s="102">
        <f t="shared" si="114"/>
        <v>0</v>
      </c>
      <c r="M260" s="271">
        <v>0</v>
      </c>
      <c r="N260" s="356">
        <f t="shared" si="108"/>
        <v>324.44909999999999</v>
      </c>
      <c r="O260" s="102">
        <f t="shared" si="115"/>
        <v>0</v>
      </c>
      <c r="P260" s="334">
        <f t="shared" si="116"/>
        <v>2.4999999999999467E-3</v>
      </c>
      <c r="Q260" s="83"/>
      <c r="R260" s="357">
        <f t="shared" si="117"/>
        <v>0</v>
      </c>
      <c r="S260" s="357">
        <f t="shared" si="118"/>
        <v>0</v>
      </c>
      <c r="T260" s="83"/>
    </row>
    <row r="261" spans="1:20">
      <c r="A261" s="83" t="s">
        <v>427</v>
      </c>
      <c r="B261" s="139"/>
      <c r="C261" s="139"/>
      <c r="D261" s="139"/>
      <c r="E261" s="139"/>
      <c r="F261" s="310">
        <v>3.5</v>
      </c>
      <c r="G261" s="329">
        <v>407.18</v>
      </c>
      <c r="H261" s="330">
        <v>28</v>
      </c>
      <c r="I261" s="331">
        <f t="shared" si="113"/>
        <v>6</v>
      </c>
      <c r="J261" s="285"/>
      <c r="K261" s="332"/>
      <c r="L261" s="102">
        <f t="shared" si="114"/>
        <v>0</v>
      </c>
      <c r="M261" s="271">
        <v>0</v>
      </c>
      <c r="N261" s="356">
        <f t="shared" si="108"/>
        <v>408.19794999999999</v>
      </c>
      <c r="O261" s="102">
        <f t="shared" si="115"/>
        <v>0</v>
      </c>
      <c r="P261" s="334">
        <f t="shared" si="116"/>
        <v>2.4999999999999467E-3</v>
      </c>
      <c r="Q261" s="83"/>
      <c r="R261" s="357">
        <f t="shared" si="117"/>
        <v>0</v>
      </c>
      <c r="S261" s="357">
        <f t="shared" si="118"/>
        <v>0</v>
      </c>
      <c r="T261" s="83"/>
    </row>
    <row r="262" spans="1:20">
      <c r="A262" s="83"/>
      <c r="B262" s="139"/>
      <c r="C262" s="139"/>
      <c r="D262" s="139"/>
      <c r="E262" s="139"/>
      <c r="F262" s="310"/>
      <c r="G262" s="311"/>
      <c r="H262" s="285"/>
      <c r="I262" s="331"/>
      <c r="J262" s="285"/>
      <c r="K262" s="285"/>
      <c r="L262" s="102"/>
      <c r="M262" s="285"/>
      <c r="N262" s="311"/>
      <c r="O262" s="102"/>
      <c r="P262" s="312"/>
      <c r="Q262" s="83"/>
      <c r="R262" s="83"/>
      <c r="S262" s="83"/>
      <c r="T262" s="83"/>
    </row>
    <row r="263" spans="1:20">
      <c r="A263" s="83" t="s">
        <v>428</v>
      </c>
      <c r="B263" s="139"/>
      <c r="C263" s="139" t="s">
        <v>252</v>
      </c>
      <c r="D263" s="139">
        <v>0</v>
      </c>
      <c r="E263" s="139" t="s">
        <v>341</v>
      </c>
      <c r="F263" s="310">
        <v>3.5</v>
      </c>
      <c r="G263" s="329">
        <v>132.46</v>
      </c>
      <c r="H263" s="330">
        <v>28</v>
      </c>
      <c r="I263" s="331">
        <f t="shared" ref="I263:I268" si="119">VALUE(LEFT(A263,1))</f>
        <v>1</v>
      </c>
      <c r="J263" s="332"/>
      <c r="K263" s="330">
        <v>0</v>
      </c>
      <c r="L263" s="102">
        <f t="shared" ref="L263:L268" si="120">G263*$K263*$I$5</f>
        <v>0</v>
      </c>
      <c r="M263" s="271">
        <v>0</v>
      </c>
      <c r="N263" s="356">
        <f t="shared" si="108"/>
        <v>132.79114999999999</v>
      </c>
      <c r="O263" s="102">
        <f t="shared" ref="O263:O268" si="121">N263*$K263*$I$5</f>
        <v>0</v>
      </c>
      <c r="P263" s="334">
        <f t="shared" ref="P263:P268" si="122">IF(OR(G263=0,N263=0),"",N263/G263-1)</f>
        <v>2.4999999999999467E-3</v>
      </c>
      <c r="Q263" s="83"/>
      <c r="R263" s="357">
        <f t="shared" ref="R263:R268" si="123">+$F$6*$I263*$K263*$I$5</f>
        <v>0</v>
      </c>
      <c r="S263" s="357">
        <f t="shared" ref="S263:S268" si="124">+$F$7*$I263*$K263*$I$5</f>
        <v>0</v>
      </c>
      <c r="T263" s="83"/>
    </row>
    <row r="264" spans="1:20">
      <c r="A264" s="83" t="s">
        <v>429</v>
      </c>
      <c r="B264" s="139"/>
      <c r="C264" s="139" t="s">
        <v>252</v>
      </c>
      <c r="D264" s="139">
        <v>0</v>
      </c>
      <c r="E264" s="139" t="s">
        <v>341</v>
      </c>
      <c r="F264" s="310">
        <v>3.5</v>
      </c>
      <c r="G264" s="329">
        <v>188.18</v>
      </c>
      <c r="H264" s="330">
        <v>28</v>
      </c>
      <c r="I264" s="331">
        <f t="shared" si="119"/>
        <v>2</v>
      </c>
      <c r="J264" s="332"/>
      <c r="K264" s="330">
        <v>0</v>
      </c>
      <c r="L264" s="102">
        <f t="shared" si="120"/>
        <v>0</v>
      </c>
      <c r="M264" s="271">
        <v>0</v>
      </c>
      <c r="N264" s="356">
        <f t="shared" si="108"/>
        <v>188.65045000000001</v>
      </c>
      <c r="O264" s="102">
        <f t="shared" si="121"/>
        <v>0</v>
      </c>
      <c r="P264" s="334">
        <f t="shared" si="122"/>
        <v>2.4999999999999467E-3</v>
      </c>
      <c r="Q264" s="83"/>
      <c r="R264" s="357">
        <f t="shared" si="123"/>
        <v>0</v>
      </c>
      <c r="S264" s="357">
        <f t="shared" si="124"/>
        <v>0</v>
      </c>
      <c r="T264" s="83"/>
    </row>
    <row r="265" spans="1:20">
      <c r="A265" s="83" t="s">
        <v>430</v>
      </c>
      <c r="B265" s="139"/>
      <c r="C265" s="139" t="s">
        <v>252</v>
      </c>
      <c r="D265" s="139">
        <v>0</v>
      </c>
      <c r="E265" s="139" t="s">
        <v>341</v>
      </c>
      <c r="F265" s="310">
        <v>3.5</v>
      </c>
      <c r="G265" s="329">
        <v>235.13</v>
      </c>
      <c r="H265" s="330">
        <v>28</v>
      </c>
      <c r="I265" s="331">
        <f t="shared" si="119"/>
        <v>3</v>
      </c>
      <c r="J265" s="332"/>
      <c r="K265" s="330">
        <v>0</v>
      </c>
      <c r="L265" s="102">
        <f t="shared" si="120"/>
        <v>0</v>
      </c>
      <c r="M265" s="271">
        <v>0</v>
      </c>
      <c r="N265" s="356">
        <f t="shared" si="108"/>
        <v>235.71782499999998</v>
      </c>
      <c r="O265" s="102">
        <f t="shared" si="121"/>
        <v>0</v>
      </c>
      <c r="P265" s="334">
        <f t="shared" si="122"/>
        <v>2.4999999999999467E-3</v>
      </c>
      <c r="Q265" s="83"/>
      <c r="R265" s="357">
        <f t="shared" si="123"/>
        <v>0</v>
      </c>
      <c r="S265" s="357">
        <f t="shared" si="124"/>
        <v>0</v>
      </c>
      <c r="T265" s="83"/>
    </row>
    <row r="266" spans="1:20">
      <c r="A266" s="83" t="s">
        <v>431</v>
      </c>
      <c r="B266" s="139"/>
      <c r="C266" s="139" t="s">
        <v>252</v>
      </c>
      <c r="D266" s="139">
        <v>0</v>
      </c>
      <c r="E266" s="139" t="s">
        <v>341</v>
      </c>
      <c r="F266" s="310">
        <v>3.5</v>
      </c>
      <c r="G266" s="329">
        <v>279.17</v>
      </c>
      <c r="H266" s="330">
        <v>28</v>
      </c>
      <c r="I266" s="331">
        <f t="shared" si="119"/>
        <v>4</v>
      </c>
      <c r="J266" s="332"/>
      <c r="K266" s="330">
        <v>0</v>
      </c>
      <c r="L266" s="102">
        <f t="shared" si="120"/>
        <v>0</v>
      </c>
      <c r="M266" s="271">
        <v>0</v>
      </c>
      <c r="N266" s="356">
        <f t="shared" si="108"/>
        <v>279.86792500000001</v>
      </c>
      <c r="O266" s="102">
        <f t="shared" si="121"/>
        <v>0</v>
      </c>
      <c r="P266" s="334">
        <f t="shared" si="122"/>
        <v>2.4999999999999467E-3</v>
      </c>
      <c r="Q266" s="83"/>
      <c r="R266" s="357">
        <f t="shared" si="123"/>
        <v>0</v>
      </c>
      <c r="S266" s="357">
        <f t="shared" si="124"/>
        <v>0</v>
      </c>
      <c r="T266" s="83"/>
    </row>
    <row r="267" spans="1:20">
      <c r="A267" s="83" t="s">
        <v>432</v>
      </c>
      <c r="B267" s="139"/>
      <c r="C267" s="139" t="s">
        <v>252</v>
      </c>
      <c r="D267" s="139">
        <v>0</v>
      </c>
      <c r="E267" s="139" t="s">
        <v>341</v>
      </c>
      <c r="F267" s="310">
        <v>3.5</v>
      </c>
      <c r="G267" s="329">
        <v>323.64</v>
      </c>
      <c r="H267" s="330">
        <v>28</v>
      </c>
      <c r="I267" s="331">
        <f t="shared" si="119"/>
        <v>5</v>
      </c>
      <c r="J267" s="332"/>
      <c r="K267" s="330">
        <v>0</v>
      </c>
      <c r="L267" s="102">
        <f t="shared" si="120"/>
        <v>0</v>
      </c>
      <c r="M267" s="271">
        <v>0</v>
      </c>
      <c r="N267" s="356">
        <f t="shared" si="108"/>
        <v>324.44909999999999</v>
      </c>
      <c r="O267" s="102">
        <f t="shared" si="121"/>
        <v>0</v>
      </c>
      <c r="P267" s="334">
        <f t="shared" si="122"/>
        <v>2.4999999999999467E-3</v>
      </c>
      <c r="Q267" s="83"/>
      <c r="R267" s="357">
        <f t="shared" si="123"/>
        <v>0</v>
      </c>
      <c r="S267" s="357">
        <f t="shared" si="124"/>
        <v>0</v>
      </c>
      <c r="T267" s="83"/>
    </row>
    <row r="268" spans="1:20">
      <c r="A268" s="83" t="s">
        <v>433</v>
      </c>
      <c r="B268" s="139"/>
      <c r="C268" s="139" t="s">
        <v>252</v>
      </c>
      <c r="D268" s="139">
        <v>0</v>
      </c>
      <c r="E268" s="139" t="s">
        <v>341</v>
      </c>
      <c r="F268" s="310">
        <v>3.5</v>
      </c>
      <c r="G268" s="329">
        <v>407.18</v>
      </c>
      <c r="H268" s="330">
        <v>28</v>
      </c>
      <c r="I268" s="331">
        <f t="shared" si="119"/>
        <v>6</v>
      </c>
      <c r="J268" s="332"/>
      <c r="K268" s="330">
        <v>0</v>
      </c>
      <c r="L268" s="102">
        <f t="shared" si="120"/>
        <v>0</v>
      </c>
      <c r="M268" s="271">
        <v>0</v>
      </c>
      <c r="N268" s="356">
        <f t="shared" si="108"/>
        <v>408.19794999999999</v>
      </c>
      <c r="O268" s="102">
        <f t="shared" si="121"/>
        <v>0</v>
      </c>
      <c r="P268" s="334">
        <f t="shared" si="122"/>
        <v>2.4999999999999467E-3</v>
      </c>
      <c r="Q268" s="83"/>
      <c r="R268" s="357">
        <f t="shared" si="123"/>
        <v>0</v>
      </c>
      <c r="S268" s="357">
        <f t="shared" si="124"/>
        <v>0</v>
      </c>
      <c r="T268" s="83"/>
    </row>
    <row r="269" spans="1:20">
      <c r="A269" s="83"/>
      <c r="B269" s="139"/>
      <c r="C269" s="139"/>
      <c r="D269" s="139"/>
      <c r="E269" s="139"/>
      <c r="F269" s="310"/>
      <c r="G269" s="311"/>
      <c r="H269" s="83"/>
      <c r="I269" s="366"/>
      <c r="J269" s="83"/>
      <c r="K269" s="285"/>
      <c r="L269" s="102"/>
      <c r="M269" s="285"/>
      <c r="N269" s="311"/>
      <c r="O269" s="102"/>
      <c r="P269" s="312"/>
      <c r="Q269" s="83"/>
      <c r="R269" s="83"/>
      <c r="S269" s="83"/>
      <c r="T269" s="83"/>
    </row>
    <row r="270" spans="1:20">
      <c r="A270" s="83" t="s">
        <v>434</v>
      </c>
      <c r="B270" s="139"/>
      <c r="C270" s="139" t="s">
        <v>252</v>
      </c>
      <c r="D270" s="139" t="str">
        <f t="shared" ref="D270:D275" si="125">"&gt;0"</f>
        <v>&gt;0</v>
      </c>
      <c r="E270" s="139" t="s">
        <v>341</v>
      </c>
      <c r="F270" s="310">
        <v>5</v>
      </c>
      <c r="G270" s="329">
        <v>146.99</v>
      </c>
      <c r="H270" s="330">
        <v>29</v>
      </c>
      <c r="I270" s="331">
        <f t="shared" ref="I270:I275" si="126">VALUE(LEFT(A270,1))</f>
        <v>1</v>
      </c>
      <c r="J270" s="332"/>
      <c r="K270" s="330">
        <v>0</v>
      </c>
      <c r="L270" s="102">
        <f t="shared" ref="L270:L275" si="127">G270*$K270*$I$5</f>
        <v>0</v>
      </c>
      <c r="M270" s="271">
        <v>0</v>
      </c>
      <c r="N270" s="356">
        <f t="shared" si="108"/>
        <v>147.35747499999999</v>
      </c>
      <c r="O270" s="102">
        <f t="shared" ref="O270:O275" si="128">N270*$K270*$I$5</f>
        <v>0</v>
      </c>
      <c r="P270" s="334">
        <f t="shared" ref="P270:P275" si="129">IF(OR(G270=0,N270=0),"",N270/G270-1)</f>
        <v>2.4999999999999467E-3</v>
      </c>
      <c r="Q270" s="83"/>
      <c r="R270" s="357">
        <f t="shared" ref="R270:R275" si="130">+$F$6*$I270*$K270*$I$5</f>
        <v>0</v>
      </c>
      <c r="S270" s="357">
        <f t="shared" ref="S270:S275" si="131">+$F$7*$I270*$K270*$I$5</f>
        <v>0</v>
      </c>
      <c r="T270" s="83"/>
    </row>
    <row r="271" spans="1:20">
      <c r="A271" s="83" t="s">
        <v>435</v>
      </c>
      <c r="B271" s="139"/>
      <c r="C271" s="139" t="s">
        <v>252</v>
      </c>
      <c r="D271" s="139" t="str">
        <f t="shared" si="125"/>
        <v>&gt;0</v>
      </c>
      <c r="E271" s="139" t="s">
        <v>341</v>
      </c>
      <c r="F271" s="310">
        <v>5</v>
      </c>
      <c r="G271" s="329">
        <v>225.85</v>
      </c>
      <c r="H271" s="330">
        <v>29</v>
      </c>
      <c r="I271" s="331">
        <f t="shared" si="126"/>
        <v>2</v>
      </c>
      <c r="J271" s="332"/>
      <c r="K271" s="330">
        <v>0</v>
      </c>
      <c r="L271" s="102">
        <f t="shared" si="127"/>
        <v>0</v>
      </c>
      <c r="M271" s="271">
        <v>0</v>
      </c>
      <c r="N271" s="356">
        <f t="shared" si="108"/>
        <v>226.41462499999997</v>
      </c>
      <c r="O271" s="102">
        <f t="shared" si="128"/>
        <v>0</v>
      </c>
      <c r="P271" s="334">
        <f t="shared" si="129"/>
        <v>2.4999999999999467E-3</v>
      </c>
      <c r="Q271" s="83"/>
      <c r="R271" s="357">
        <f t="shared" si="130"/>
        <v>0</v>
      </c>
      <c r="S271" s="357">
        <f t="shared" si="131"/>
        <v>0</v>
      </c>
      <c r="T271" s="83"/>
    </row>
    <row r="272" spans="1:20">
      <c r="A272" s="83" t="s">
        <v>436</v>
      </c>
      <c r="B272" s="139"/>
      <c r="C272" s="139" t="s">
        <v>252</v>
      </c>
      <c r="D272" s="139" t="str">
        <f t="shared" si="125"/>
        <v>&gt;0</v>
      </c>
      <c r="E272" s="139" t="s">
        <v>341</v>
      </c>
      <c r="F272" s="310">
        <v>5</v>
      </c>
      <c r="G272" s="329">
        <v>288.18</v>
      </c>
      <c r="H272" s="330">
        <v>29</v>
      </c>
      <c r="I272" s="331">
        <f t="shared" si="126"/>
        <v>3</v>
      </c>
      <c r="J272" s="332"/>
      <c r="K272" s="330">
        <v>0</v>
      </c>
      <c r="L272" s="102">
        <f t="shared" si="127"/>
        <v>0</v>
      </c>
      <c r="M272" s="271">
        <v>0</v>
      </c>
      <c r="N272" s="356">
        <f t="shared" si="108"/>
        <v>288.90044999999998</v>
      </c>
      <c r="O272" s="102">
        <f t="shared" si="128"/>
        <v>0</v>
      </c>
      <c r="P272" s="334">
        <f t="shared" si="129"/>
        <v>2.4999999999999467E-3</v>
      </c>
      <c r="Q272" s="83"/>
      <c r="R272" s="357">
        <f t="shared" si="130"/>
        <v>0</v>
      </c>
      <c r="S272" s="357">
        <f t="shared" si="131"/>
        <v>0</v>
      </c>
      <c r="T272" s="83"/>
    </row>
    <row r="273" spans="1:20">
      <c r="A273" s="83" t="s">
        <v>437</v>
      </c>
      <c r="B273" s="139"/>
      <c r="C273" s="139" t="s">
        <v>252</v>
      </c>
      <c r="D273" s="139" t="str">
        <f t="shared" si="125"/>
        <v>&gt;0</v>
      </c>
      <c r="E273" s="139" t="s">
        <v>341</v>
      </c>
      <c r="F273" s="310">
        <v>5</v>
      </c>
      <c r="G273" s="329">
        <v>350.33</v>
      </c>
      <c r="H273" s="330">
        <v>29</v>
      </c>
      <c r="I273" s="331">
        <f t="shared" si="126"/>
        <v>4</v>
      </c>
      <c r="J273" s="332"/>
      <c r="K273" s="330">
        <v>0</v>
      </c>
      <c r="L273" s="102">
        <f t="shared" si="127"/>
        <v>0</v>
      </c>
      <c r="M273" s="271">
        <v>0</v>
      </c>
      <c r="N273" s="356">
        <f t="shared" si="108"/>
        <v>351.20582499999995</v>
      </c>
      <c r="O273" s="102">
        <f t="shared" si="128"/>
        <v>0</v>
      </c>
      <c r="P273" s="334">
        <f t="shared" si="129"/>
        <v>2.4999999999999467E-3</v>
      </c>
      <c r="Q273" s="83"/>
      <c r="R273" s="357">
        <f t="shared" si="130"/>
        <v>0</v>
      </c>
      <c r="S273" s="357">
        <f t="shared" si="131"/>
        <v>0</v>
      </c>
      <c r="T273" s="83"/>
    </row>
    <row r="274" spans="1:20">
      <c r="A274" s="83" t="s">
        <v>438</v>
      </c>
      <c r="B274" s="139"/>
      <c r="C274" s="139" t="s">
        <v>252</v>
      </c>
      <c r="D274" s="139" t="str">
        <f t="shared" si="125"/>
        <v>&gt;0</v>
      </c>
      <c r="E274" s="139" t="s">
        <v>341</v>
      </c>
      <c r="F274" s="310">
        <v>5</v>
      </c>
      <c r="G274" s="329">
        <v>412.27</v>
      </c>
      <c r="H274" s="330">
        <v>29</v>
      </c>
      <c r="I274" s="331">
        <f t="shared" si="126"/>
        <v>5</v>
      </c>
      <c r="J274" s="332"/>
      <c r="K274" s="330">
        <v>0</v>
      </c>
      <c r="L274" s="102">
        <f t="shared" si="127"/>
        <v>0</v>
      </c>
      <c r="M274" s="271">
        <v>0</v>
      </c>
      <c r="N274" s="356">
        <f t="shared" si="108"/>
        <v>413.30067499999996</v>
      </c>
      <c r="O274" s="102">
        <f t="shared" si="128"/>
        <v>0</v>
      </c>
      <c r="P274" s="334">
        <f t="shared" si="129"/>
        <v>2.4999999999999467E-3</v>
      </c>
      <c r="Q274" s="83"/>
      <c r="R274" s="357">
        <f t="shared" si="130"/>
        <v>0</v>
      </c>
      <c r="S274" s="357">
        <f t="shared" si="131"/>
        <v>0</v>
      </c>
      <c r="T274" s="83"/>
    </row>
    <row r="275" spans="1:20">
      <c r="A275" s="83" t="s">
        <v>439</v>
      </c>
      <c r="B275" s="139"/>
      <c r="C275" s="139" t="s">
        <v>252</v>
      </c>
      <c r="D275" s="139" t="str">
        <f t="shared" si="125"/>
        <v>&gt;0</v>
      </c>
      <c r="E275" s="139" t="s">
        <v>341</v>
      </c>
      <c r="F275" s="310">
        <v>5</v>
      </c>
      <c r="G275" s="329">
        <v>473.37</v>
      </c>
      <c r="H275" s="330">
        <v>29</v>
      </c>
      <c r="I275" s="331">
        <f t="shared" si="126"/>
        <v>6</v>
      </c>
      <c r="J275" s="332"/>
      <c r="K275" s="330">
        <v>0</v>
      </c>
      <c r="L275" s="102">
        <f t="shared" si="127"/>
        <v>0</v>
      </c>
      <c r="M275" s="271">
        <v>0</v>
      </c>
      <c r="N275" s="356">
        <f t="shared" si="108"/>
        <v>474.553425</v>
      </c>
      <c r="O275" s="102">
        <f t="shared" si="128"/>
        <v>0</v>
      </c>
      <c r="P275" s="334">
        <f t="shared" si="129"/>
        <v>2.4999999999999467E-3</v>
      </c>
      <c r="Q275" s="83"/>
      <c r="R275" s="357">
        <f t="shared" si="130"/>
        <v>0</v>
      </c>
      <c r="S275" s="357">
        <f t="shared" si="131"/>
        <v>0</v>
      </c>
      <c r="T275" s="83"/>
    </row>
    <row r="276" spans="1:20">
      <c r="A276" s="83"/>
      <c r="B276" s="139"/>
      <c r="C276" s="139"/>
      <c r="D276" s="139"/>
      <c r="E276" s="139"/>
      <c r="F276" s="310"/>
      <c r="G276" s="311"/>
      <c r="H276" s="83"/>
      <c r="I276" s="366"/>
      <c r="J276" s="83"/>
      <c r="K276" s="285"/>
      <c r="L276" s="102"/>
      <c r="M276" s="285"/>
      <c r="N276" s="311"/>
      <c r="O276" s="102"/>
      <c r="P276" s="312"/>
      <c r="Q276" s="83"/>
      <c r="R276" s="83"/>
      <c r="S276" s="83"/>
      <c r="T276" s="83"/>
    </row>
    <row r="277" spans="1:20">
      <c r="A277" s="83" t="s">
        <v>440</v>
      </c>
      <c r="B277" s="139"/>
      <c r="C277" s="139"/>
      <c r="D277" s="139"/>
      <c r="E277" s="139"/>
      <c r="F277" s="310">
        <v>5</v>
      </c>
      <c r="G277" s="329">
        <v>146.99</v>
      </c>
      <c r="H277" s="330">
        <v>29</v>
      </c>
      <c r="I277" s="331">
        <f t="shared" ref="I277:I282" si="132">VALUE(LEFT(A277,1))</f>
        <v>1</v>
      </c>
      <c r="J277" s="285"/>
      <c r="K277" s="332"/>
      <c r="L277" s="102">
        <f t="shared" ref="L277:L282" si="133">G277*$K277*$I$5</f>
        <v>0</v>
      </c>
      <c r="M277" s="271">
        <v>0</v>
      </c>
      <c r="N277" s="356">
        <f t="shared" si="108"/>
        <v>147.35747499999999</v>
      </c>
      <c r="O277" s="102">
        <f t="shared" ref="O277:O282" si="134">N277*$K277*$I$5</f>
        <v>0</v>
      </c>
      <c r="P277" s="334">
        <f t="shared" ref="P277:P282" si="135">IF(OR(G277=0,N277=0),"",N277/G277-1)</f>
        <v>2.4999999999999467E-3</v>
      </c>
      <c r="Q277" s="83"/>
      <c r="R277" s="357">
        <f t="shared" ref="R277:R282" si="136">+$F$6*$I277*$K277*$I$5</f>
        <v>0</v>
      </c>
      <c r="S277" s="357">
        <f t="shared" ref="S277:S282" si="137">+$F$7*$I277*$K277*$I$5</f>
        <v>0</v>
      </c>
      <c r="T277" s="83"/>
    </row>
    <row r="278" spans="1:20">
      <c r="A278" s="83" t="s">
        <v>441</v>
      </c>
      <c r="B278" s="139"/>
      <c r="C278" s="139"/>
      <c r="D278" s="139"/>
      <c r="E278" s="139"/>
      <c r="F278" s="310">
        <v>5</v>
      </c>
      <c r="G278" s="329">
        <v>225.85</v>
      </c>
      <c r="H278" s="330">
        <v>29</v>
      </c>
      <c r="I278" s="331">
        <f t="shared" si="132"/>
        <v>2</v>
      </c>
      <c r="J278" s="285"/>
      <c r="K278" s="332"/>
      <c r="L278" s="102">
        <f t="shared" si="133"/>
        <v>0</v>
      </c>
      <c r="M278" s="271">
        <v>0</v>
      </c>
      <c r="N278" s="356">
        <f t="shared" si="108"/>
        <v>226.41462499999997</v>
      </c>
      <c r="O278" s="102">
        <f t="shared" si="134"/>
        <v>0</v>
      </c>
      <c r="P278" s="334">
        <f t="shared" si="135"/>
        <v>2.4999999999999467E-3</v>
      </c>
      <c r="Q278" s="83"/>
      <c r="R278" s="357">
        <f t="shared" si="136"/>
        <v>0</v>
      </c>
      <c r="S278" s="357">
        <f t="shared" si="137"/>
        <v>0</v>
      </c>
      <c r="T278" s="83"/>
    </row>
    <row r="279" spans="1:20">
      <c r="A279" s="83" t="s">
        <v>442</v>
      </c>
      <c r="B279" s="139"/>
      <c r="C279" s="139"/>
      <c r="D279" s="139"/>
      <c r="E279" s="139"/>
      <c r="F279" s="310">
        <v>5</v>
      </c>
      <c r="G279" s="329">
        <v>288.18</v>
      </c>
      <c r="H279" s="330">
        <v>29</v>
      </c>
      <c r="I279" s="331">
        <f t="shared" si="132"/>
        <v>3</v>
      </c>
      <c r="J279" s="285"/>
      <c r="K279" s="332"/>
      <c r="L279" s="102">
        <f t="shared" si="133"/>
        <v>0</v>
      </c>
      <c r="M279" s="271">
        <v>0</v>
      </c>
      <c r="N279" s="356">
        <f t="shared" si="108"/>
        <v>288.90044999999998</v>
      </c>
      <c r="O279" s="102">
        <f t="shared" si="134"/>
        <v>0</v>
      </c>
      <c r="P279" s="334">
        <f t="shared" si="135"/>
        <v>2.4999999999999467E-3</v>
      </c>
      <c r="Q279" s="83"/>
      <c r="R279" s="357">
        <f t="shared" si="136"/>
        <v>0</v>
      </c>
      <c r="S279" s="357">
        <f t="shared" si="137"/>
        <v>0</v>
      </c>
      <c r="T279" s="83"/>
    </row>
    <row r="280" spans="1:20">
      <c r="A280" s="83" t="s">
        <v>443</v>
      </c>
      <c r="B280" s="139"/>
      <c r="C280" s="139"/>
      <c r="D280" s="139"/>
      <c r="E280" s="139"/>
      <c r="F280" s="310">
        <v>5</v>
      </c>
      <c r="G280" s="329">
        <v>350.33</v>
      </c>
      <c r="H280" s="330">
        <v>29</v>
      </c>
      <c r="I280" s="331">
        <f t="shared" si="132"/>
        <v>4</v>
      </c>
      <c r="J280" s="285"/>
      <c r="K280" s="332"/>
      <c r="L280" s="102">
        <f t="shared" si="133"/>
        <v>0</v>
      </c>
      <c r="M280" s="271">
        <v>0</v>
      </c>
      <c r="N280" s="356">
        <f t="shared" si="108"/>
        <v>351.20582499999995</v>
      </c>
      <c r="O280" s="102">
        <f t="shared" si="134"/>
        <v>0</v>
      </c>
      <c r="P280" s="334">
        <f t="shared" si="135"/>
        <v>2.4999999999999467E-3</v>
      </c>
      <c r="Q280" s="83"/>
      <c r="R280" s="357">
        <f t="shared" si="136"/>
        <v>0</v>
      </c>
      <c r="S280" s="357">
        <f t="shared" si="137"/>
        <v>0</v>
      </c>
      <c r="T280" s="83"/>
    </row>
    <row r="281" spans="1:20">
      <c r="A281" s="83" t="s">
        <v>444</v>
      </c>
      <c r="B281" s="139"/>
      <c r="C281" s="139"/>
      <c r="D281" s="139"/>
      <c r="E281" s="139"/>
      <c r="F281" s="310">
        <v>5</v>
      </c>
      <c r="G281" s="329">
        <v>412.27</v>
      </c>
      <c r="H281" s="330">
        <v>29</v>
      </c>
      <c r="I281" s="331">
        <f t="shared" si="132"/>
        <v>5</v>
      </c>
      <c r="J281" s="285"/>
      <c r="K281" s="332"/>
      <c r="L281" s="102">
        <f t="shared" si="133"/>
        <v>0</v>
      </c>
      <c r="M281" s="271">
        <v>0</v>
      </c>
      <c r="N281" s="356">
        <f t="shared" si="108"/>
        <v>413.30067499999996</v>
      </c>
      <c r="O281" s="102">
        <f t="shared" si="134"/>
        <v>0</v>
      </c>
      <c r="P281" s="334">
        <f t="shared" si="135"/>
        <v>2.4999999999999467E-3</v>
      </c>
      <c r="Q281" s="83"/>
      <c r="R281" s="357">
        <f t="shared" si="136"/>
        <v>0</v>
      </c>
      <c r="S281" s="357">
        <f t="shared" si="137"/>
        <v>0</v>
      </c>
      <c r="T281" s="83"/>
    </row>
    <row r="282" spans="1:20">
      <c r="A282" s="83" t="s">
        <v>445</v>
      </c>
      <c r="B282" s="139"/>
      <c r="C282" s="139"/>
      <c r="D282" s="139"/>
      <c r="E282" s="139"/>
      <c r="F282" s="310">
        <v>5</v>
      </c>
      <c r="G282" s="329">
        <v>473.37</v>
      </c>
      <c r="H282" s="330">
        <v>29</v>
      </c>
      <c r="I282" s="331">
        <f t="shared" si="132"/>
        <v>6</v>
      </c>
      <c r="J282" s="285"/>
      <c r="K282" s="332"/>
      <c r="L282" s="102">
        <f t="shared" si="133"/>
        <v>0</v>
      </c>
      <c r="M282" s="271">
        <v>0</v>
      </c>
      <c r="N282" s="356">
        <f t="shared" si="108"/>
        <v>474.553425</v>
      </c>
      <c r="O282" s="102">
        <f t="shared" si="134"/>
        <v>0</v>
      </c>
      <c r="P282" s="334">
        <f t="shared" si="135"/>
        <v>2.4999999999999467E-3</v>
      </c>
      <c r="Q282" s="83"/>
      <c r="R282" s="357">
        <f t="shared" si="136"/>
        <v>0</v>
      </c>
      <c r="S282" s="357">
        <f t="shared" si="137"/>
        <v>0</v>
      </c>
      <c r="T282" s="83"/>
    </row>
    <row r="283" spans="1:20">
      <c r="A283" s="83"/>
      <c r="B283" s="139"/>
      <c r="C283" s="139"/>
      <c r="D283" s="139"/>
      <c r="E283" s="139"/>
      <c r="F283" s="310"/>
      <c r="G283" s="311"/>
      <c r="H283" s="83"/>
      <c r="I283" s="366"/>
      <c r="J283" s="83"/>
      <c r="K283" s="285"/>
      <c r="L283" s="102"/>
      <c r="M283" s="285"/>
      <c r="N283" s="311"/>
      <c r="O283" s="102"/>
      <c r="P283" s="312"/>
      <c r="Q283" s="83"/>
      <c r="R283" s="83"/>
      <c r="S283" s="83"/>
      <c r="T283" s="83"/>
    </row>
    <row r="284" spans="1:20">
      <c r="A284" s="83" t="s">
        <v>446</v>
      </c>
      <c r="B284" s="139"/>
      <c r="C284" s="139" t="s">
        <v>252</v>
      </c>
      <c r="D284" s="139">
        <v>0</v>
      </c>
      <c r="E284" s="139" t="s">
        <v>341</v>
      </c>
      <c r="F284" s="310">
        <v>5</v>
      </c>
      <c r="G284" s="329">
        <v>146.99</v>
      </c>
      <c r="H284" s="330">
        <v>29</v>
      </c>
      <c r="I284" s="331">
        <f t="shared" ref="I284:I289" si="138">VALUE(LEFT(A284,1))</f>
        <v>1</v>
      </c>
      <c r="J284" s="332"/>
      <c r="K284" s="330">
        <v>0</v>
      </c>
      <c r="L284" s="102">
        <f t="shared" ref="L284:L289" si="139">G284*$K284*$I$5</f>
        <v>0</v>
      </c>
      <c r="M284" s="271">
        <v>0</v>
      </c>
      <c r="N284" s="356">
        <f t="shared" si="108"/>
        <v>147.35747499999999</v>
      </c>
      <c r="O284" s="102">
        <f t="shared" ref="O284:O289" si="140">N284*$K284*$I$5</f>
        <v>0</v>
      </c>
      <c r="P284" s="334">
        <f t="shared" ref="P284:P289" si="141">IF(OR(G284=0,N284=0),"",N284/G284-1)</f>
        <v>2.4999999999999467E-3</v>
      </c>
      <c r="Q284" s="83"/>
      <c r="R284" s="357">
        <f t="shared" ref="R284:R289" si="142">+$F$6*$I284*$K284*$I$5</f>
        <v>0</v>
      </c>
      <c r="S284" s="357">
        <f t="shared" ref="S284:S289" si="143">+$F$7*$I284*$K284*$I$5</f>
        <v>0</v>
      </c>
      <c r="T284" s="83"/>
    </row>
    <row r="285" spans="1:20">
      <c r="A285" s="83" t="s">
        <v>447</v>
      </c>
      <c r="B285" s="139"/>
      <c r="C285" s="139" t="s">
        <v>252</v>
      </c>
      <c r="D285" s="139">
        <v>0</v>
      </c>
      <c r="E285" s="139" t="s">
        <v>341</v>
      </c>
      <c r="F285" s="310">
        <v>5</v>
      </c>
      <c r="G285" s="329">
        <v>225.85</v>
      </c>
      <c r="H285" s="330">
        <v>29</v>
      </c>
      <c r="I285" s="331">
        <f t="shared" si="138"/>
        <v>2</v>
      </c>
      <c r="J285" s="332"/>
      <c r="K285" s="330">
        <v>0</v>
      </c>
      <c r="L285" s="102">
        <f t="shared" si="139"/>
        <v>0</v>
      </c>
      <c r="M285" s="271">
        <v>0</v>
      </c>
      <c r="N285" s="356">
        <f t="shared" si="108"/>
        <v>226.41462499999997</v>
      </c>
      <c r="O285" s="102">
        <f t="shared" si="140"/>
        <v>0</v>
      </c>
      <c r="P285" s="334">
        <f t="shared" si="141"/>
        <v>2.4999999999999467E-3</v>
      </c>
      <c r="Q285" s="83"/>
      <c r="R285" s="357">
        <f t="shared" si="142"/>
        <v>0</v>
      </c>
      <c r="S285" s="357">
        <f t="shared" si="143"/>
        <v>0</v>
      </c>
      <c r="T285" s="83"/>
    </row>
    <row r="286" spans="1:20">
      <c r="A286" s="83" t="s">
        <v>448</v>
      </c>
      <c r="B286" s="139"/>
      <c r="C286" s="139" t="s">
        <v>252</v>
      </c>
      <c r="D286" s="139">
        <v>0</v>
      </c>
      <c r="E286" s="139" t="s">
        <v>341</v>
      </c>
      <c r="F286" s="310">
        <v>5</v>
      </c>
      <c r="G286" s="329">
        <v>288.18</v>
      </c>
      <c r="H286" s="330">
        <v>29</v>
      </c>
      <c r="I286" s="331">
        <f t="shared" si="138"/>
        <v>3</v>
      </c>
      <c r="J286" s="332"/>
      <c r="K286" s="330">
        <v>0</v>
      </c>
      <c r="L286" s="102">
        <f t="shared" si="139"/>
        <v>0</v>
      </c>
      <c r="M286" s="271">
        <v>0</v>
      </c>
      <c r="N286" s="356">
        <f t="shared" si="108"/>
        <v>288.90044999999998</v>
      </c>
      <c r="O286" s="102">
        <f t="shared" si="140"/>
        <v>0</v>
      </c>
      <c r="P286" s="334">
        <f t="shared" si="141"/>
        <v>2.4999999999999467E-3</v>
      </c>
      <c r="Q286" s="83"/>
      <c r="R286" s="357">
        <f t="shared" si="142"/>
        <v>0</v>
      </c>
      <c r="S286" s="357">
        <f t="shared" si="143"/>
        <v>0</v>
      </c>
      <c r="T286" s="83"/>
    </row>
    <row r="287" spans="1:20">
      <c r="A287" s="83" t="s">
        <v>449</v>
      </c>
      <c r="B287" s="139"/>
      <c r="C287" s="139" t="s">
        <v>252</v>
      </c>
      <c r="D287" s="139">
        <v>0</v>
      </c>
      <c r="E287" s="139" t="s">
        <v>341</v>
      </c>
      <c r="F287" s="310">
        <v>5</v>
      </c>
      <c r="G287" s="329">
        <v>350.33</v>
      </c>
      <c r="H287" s="330">
        <v>29</v>
      </c>
      <c r="I287" s="331">
        <f t="shared" si="138"/>
        <v>4</v>
      </c>
      <c r="J287" s="332"/>
      <c r="K287" s="330">
        <v>0</v>
      </c>
      <c r="L287" s="102">
        <f t="shared" si="139"/>
        <v>0</v>
      </c>
      <c r="M287" s="271">
        <v>0</v>
      </c>
      <c r="N287" s="356">
        <f t="shared" si="108"/>
        <v>351.20582499999995</v>
      </c>
      <c r="O287" s="102">
        <f t="shared" si="140"/>
        <v>0</v>
      </c>
      <c r="P287" s="334">
        <f t="shared" si="141"/>
        <v>2.4999999999999467E-3</v>
      </c>
      <c r="Q287" s="83"/>
      <c r="R287" s="357">
        <f t="shared" si="142"/>
        <v>0</v>
      </c>
      <c r="S287" s="357">
        <f t="shared" si="143"/>
        <v>0</v>
      </c>
      <c r="T287" s="83"/>
    </row>
    <row r="288" spans="1:20">
      <c r="A288" s="83" t="s">
        <v>450</v>
      </c>
      <c r="B288" s="139"/>
      <c r="C288" s="139" t="s">
        <v>252</v>
      </c>
      <c r="D288" s="139">
        <v>0</v>
      </c>
      <c r="E288" s="139" t="s">
        <v>341</v>
      </c>
      <c r="F288" s="310">
        <v>5</v>
      </c>
      <c r="G288" s="329">
        <v>412.27</v>
      </c>
      <c r="H288" s="330">
        <v>29</v>
      </c>
      <c r="I288" s="331">
        <f t="shared" si="138"/>
        <v>5</v>
      </c>
      <c r="J288" s="332"/>
      <c r="K288" s="330">
        <v>0</v>
      </c>
      <c r="L288" s="102">
        <f t="shared" si="139"/>
        <v>0</v>
      </c>
      <c r="M288" s="271">
        <v>0</v>
      </c>
      <c r="N288" s="356">
        <f t="shared" si="108"/>
        <v>413.30067499999996</v>
      </c>
      <c r="O288" s="102">
        <f t="shared" si="140"/>
        <v>0</v>
      </c>
      <c r="P288" s="334">
        <f t="shared" si="141"/>
        <v>2.4999999999999467E-3</v>
      </c>
      <c r="Q288" s="83"/>
      <c r="R288" s="357">
        <f t="shared" si="142"/>
        <v>0</v>
      </c>
      <c r="S288" s="357">
        <f t="shared" si="143"/>
        <v>0</v>
      </c>
      <c r="T288" s="83"/>
    </row>
    <row r="289" spans="1:20">
      <c r="A289" s="83" t="s">
        <v>451</v>
      </c>
      <c r="B289" s="139"/>
      <c r="C289" s="139" t="s">
        <v>252</v>
      </c>
      <c r="D289" s="139">
        <v>0</v>
      </c>
      <c r="E289" s="139" t="s">
        <v>341</v>
      </c>
      <c r="F289" s="310">
        <v>5</v>
      </c>
      <c r="G289" s="329">
        <v>473.37</v>
      </c>
      <c r="H289" s="330">
        <v>29</v>
      </c>
      <c r="I289" s="331">
        <f t="shared" si="138"/>
        <v>6</v>
      </c>
      <c r="J289" s="332"/>
      <c r="K289" s="330">
        <v>0</v>
      </c>
      <c r="L289" s="102">
        <f t="shared" si="139"/>
        <v>0</v>
      </c>
      <c r="M289" s="271">
        <v>0</v>
      </c>
      <c r="N289" s="356">
        <f t="shared" si="108"/>
        <v>474.553425</v>
      </c>
      <c r="O289" s="102">
        <f t="shared" si="140"/>
        <v>0</v>
      </c>
      <c r="P289" s="334">
        <f t="shared" si="141"/>
        <v>2.4999999999999467E-3</v>
      </c>
      <c r="Q289" s="83"/>
      <c r="R289" s="357">
        <f t="shared" si="142"/>
        <v>0</v>
      </c>
      <c r="S289" s="357">
        <f t="shared" si="143"/>
        <v>0</v>
      </c>
      <c r="T289" s="83"/>
    </row>
    <row r="290" spans="1:20">
      <c r="A290" s="83"/>
      <c r="B290" s="139"/>
      <c r="C290" s="139"/>
      <c r="D290" s="139"/>
      <c r="E290" s="139"/>
      <c r="F290" s="310"/>
      <c r="G290" s="311"/>
      <c r="H290" s="83"/>
      <c r="I290" s="366"/>
      <c r="J290" s="83"/>
      <c r="K290" s="278"/>
      <c r="L290" s="102"/>
      <c r="M290" s="278"/>
      <c r="N290" s="311"/>
      <c r="O290" s="102"/>
      <c r="P290" s="312"/>
      <c r="Q290" s="83"/>
      <c r="R290" s="83"/>
      <c r="S290" s="83"/>
      <c r="T290" s="83"/>
    </row>
  </sheetData>
  <mergeCells count="3">
    <mergeCell ref="H1:I1"/>
    <mergeCell ref="O4:P4"/>
    <mergeCell ref="R11:S11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31342"/>
  <sheetViews>
    <sheetView zoomScale="75" zoomScaleNormal="75" workbookViewId="0">
      <selection activeCell="C7" sqref="C7"/>
    </sheetView>
  </sheetViews>
  <sheetFormatPr defaultRowHeight="15"/>
  <cols>
    <col min="1" max="1" width="13" style="20" bestFit="1" customWidth="1"/>
    <col min="2" max="2" width="11.42578125" style="20" customWidth="1"/>
    <col min="3" max="3" width="41" style="17" bestFit="1" customWidth="1"/>
    <col min="4" max="4" width="13.7109375" style="20" bestFit="1" customWidth="1"/>
    <col min="5" max="5" width="12" style="20" bestFit="1" customWidth="1"/>
    <col min="6" max="7" width="11.42578125" style="20" bestFit="1" customWidth="1"/>
    <col min="8" max="8" width="12.7109375" style="20" bestFit="1" customWidth="1"/>
    <col min="9" max="11" width="11.42578125" style="20" bestFit="1" customWidth="1"/>
    <col min="12" max="12" width="13.7109375" style="20" bestFit="1" customWidth="1"/>
    <col min="13" max="13" width="11.42578125" style="20" bestFit="1" customWidth="1"/>
    <col min="14" max="14" width="13.42578125" style="20" customWidth="1"/>
    <col min="15" max="15" width="13.140625" style="20" bestFit="1" customWidth="1"/>
    <col min="16" max="16" width="2.140625" style="20" customWidth="1"/>
    <col min="17" max="17" width="13" style="42" bestFit="1" customWidth="1"/>
    <col min="18" max="18" width="5" style="3" customWidth="1"/>
    <col min="19" max="19" width="12.28515625" style="4" customWidth="1"/>
    <col min="20" max="23" width="9.140625" style="3"/>
    <col min="24" max="24" width="2.7109375" style="3" customWidth="1"/>
    <col min="25" max="256" width="9.140625" style="3"/>
    <col min="257" max="257" width="12.85546875" style="3" bestFit="1" customWidth="1"/>
    <col min="258" max="258" width="8.28515625" style="3" bestFit="1" customWidth="1"/>
    <col min="259" max="259" width="39.28515625" style="3" bestFit="1" customWidth="1"/>
    <col min="260" max="260" width="10.85546875" style="3" bestFit="1" customWidth="1"/>
    <col min="261" max="271" width="13.42578125" style="3" customWidth="1"/>
    <col min="272" max="272" width="2.140625" style="3" customWidth="1"/>
    <col min="273" max="273" width="10.28515625" style="3" bestFit="1" customWidth="1"/>
    <col min="274" max="274" width="5" style="3" customWidth="1"/>
    <col min="275" max="275" width="12.28515625" style="3" customWidth="1"/>
    <col min="276" max="512" width="9.140625" style="3"/>
    <col min="513" max="513" width="12.85546875" style="3" bestFit="1" customWidth="1"/>
    <col min="514" max="514" width="8.28515625" style="3" bestFit="1" customWidth="1"/>
    <col min="515" max="515" width="39.28515625" style="3" bestFit="1" customWidth="1"/>
    <col min="516" max="516" width="10.85546875" style="3" bestFit="1" customWidth="1"/>
    <col min="517" max="527" width="13.42578125" style="3" customWidth="1"/>
    <col min="528" max="528" width="2.140625" style="3" customWidth="1"/>
    <col min="529" max="529" width="10.28515625" style="3" bestFit="1" customWidth="1"/>
    <col min="530" max="530" width="5" style="3" customWidth="1"/>
    <col min="531" max="531" width="12.28515625" style="3" customWidth="1"/>
    <col min="532" max="768" width="9.140625" style="3"/>
    <col min="769" max="769" width="12.85546875" style="3" bestFit="1" customWidth="1"/>
    <col min="770" max="770" width="8.28515625" style="3" bestFit="1" customWidth="1"/>
    <col min="771" max="771" width="39.28515625" style="3" bestFit="1" customWidth="1"/>
    <col min="772" max="772" width="10.85546875" style="3" bestFit="1" customWidth="1"/>
    <col min="773" max="783" width="13.42578125" style="3" customWidth="1"/>
    <col min="784" max="784" width="2.140625" style="3" customWidth="1"/>
    <col min="785" max="785" width="10.28515625" style="3" bestFit="1" customWidth="1"/>
    <col min="786" max="786" width="5" style="3" customWidth="1"/>
    <col min="787" max="787" width="12.28515625" style="3" customWidth="1"/>
    <col min="788" max="1024" width="9.140625" style="3"/>
    <col min="1025" max="1025" width="12.85546875" style="3" bestFit="1" customWidth="1"/>
    <col min="1026" max="1026" width="8.28515625" style="3" bestFit="1" customWidth="1"/>
    <col min="1027" max="1027" width="39.28515625" style="3" bestFit="1" customWidth="1"/>
    <col min="1028" max="1028" width="10.85546875" style="3" bestFit="1" customWidth="1"/>
    <col min="1029" max="1039" width="13.42578125" style="3" customWidth="1"/>
    <col min="1040" max="1040" width="2.140625" style="3" customWidth="1"/>
    <col min="1041" max="1041" width="10.28515625" style="3" bestFit="1" customWidth="1"/>
    <col min="1042" max="1042" width="5" style="3" customWidth="1"/>
    <col min="1043" max="1043" width="12.28515625" style="3" customWidth="1"/>
    <col min="1044" max="1280" width="9.140625" style="3"/>
    <col min="1281" max="1281" width="12.85546875" style="3" bestFit="1" customWidth="1"/>
    <col min="1282" max="1282" width="8.28515625" style="3" bestFit="1" customWidth="1"/>
    <col min="1283" max="1283" width="39.28515625" style="3" bestFit="1" customWidth="1"/>
    <col min="1284" max="1284" width="10.85546875" style="3" bestFit="1" customWidth="1"/>
    <col min="1285" max="1295" width="13.42578125" style="3" customWidth="1"/>
    <col min="1296" max="1296" width="2.140625" style="3" customWidth="1"/>
    <col min="1297" max="1297" width="10.28515625" style="3" bestFit="1" customWidth="1"/>
    <col min="1298" max="1298" width="5" style="3" customWidth="1"/>
    <col min="1299" max="1299" width="12.28515625" style="3" customWidth="1"/>
    <col min="1300" max="1536" width="9.140625" style="3"/>
    <col min="1537" max="1537" width="12.85546875" style="3" bestFit="1" customWidth="1"/>
    <col min="1538" max="1538" width="8.28515625" style="3" bestFit="1" customWidth="1"/>
    <col min="1539" max="1539" width="39.28515625" style="3" bestFit="1" customWidth="1"/>
    <col min="1540" max="1540" width="10.85546875" style="3" bestFit="1" customWidth="1"/>
    <col min="1541" max="1551" width="13.42578125" style="3" customWidth="1"/>
    <col min="1552" max="1552" width="2.140625" style="3" customWidth="1"/>
    <col min="1553" max="1553" width="10.28515625" style="3" bestFit="1" customWidth="1"/>
    <col min="1554" max="1554" width="5" style="3" customWidth="1"/>
    <col min="1555" max="1555" width="12.28515625" style="3" customWidth="1"/>
    <col min="1556" max="1792" width="9.140625" style="3"/>
    <col min="1793" max="1793" width="12.85546875" style="3" bestFit="1" customWidth="1"/>
    <col min="1794" max="1794" width="8.28515625" style="3" bestFit="1" customWidth="1"/>
    <col min="1795" max="1795" width="39.28515625" style="3" bestFit="1" customWidth="1"/>
    <col min="1796" max="1796" width="10.85546875" style="3" bestFit="1" customWidth="1"/>
    <col min="1797" max="1807" width="13.42578125" style="3" customWidth="1"/>
    <col min="1808" max="1808" width="2.140625" style="3" customWidth="1"/>
    <col min="1809" max="1809" width="10.28515625" style="3" bestFit="1" customWidth="1"/>
    <col min="1810" max="1810" width="5" style="3" customWidth="1"/>
    <col min="1811" max="1811" width="12.28515625" style="3" customWidth="1"/>
    <col min="1812" max="2048" width="9.140625" style="3"/>
    <col min="2049" max="2049" width="12.85546875" style="3" bestFit="1" customWidth="1"/>
    <col min="2050" max="2050" width="8.28515625" style="3" bestFit="1" customWidth="1"/>
    <col min="2051" max="2051" width="39.28515625" style="3" bestFit="1" customWidth="1"/>
    <col min="2052" max="2052" width="10.85546875" style="3" bestFit="1" customWidth="1"/>
    <col min="2053" max="2063" width="13.42578125" style="3" customWidth="1"/>
    <col min="2064" max="2064" width="2.140625" style="3" customWidth="1"/>
    <col min="2065" max="2065" width="10.28515625" style="3" bestFit="1" customWidth="1"/>
    <col min="2066" max="2066" width="5" style="3" customWidth="1"/>
    <col min="2067" max="2067" width="12.28515625" style="3" customWidth="1"/>
    <col min="2068" max="2304" width="9.140625" style="3"/>
    <col min="2305" max="2305" width="12.85546875" style="3" bestFit="1" customWidth="1"/>
    <col min="2306" max="2306" width="8.28515625" style="3" bestFit="1" customWidth="1"/>
    <col min="2307" max="2307" width="39.28515625" style="3" bestFit="1" customWidth="1"/>
    <col min="2308" max="2308" width="10.85546875" style="3" bestFit="1" customWidth="1"/>
    <col min="2309" max="2319" width="13.42578125" style="3" customWidth="1"/>
    <col min="2320" max="2320" width="2.140625" style="3" customWidth="1"/>
    <col min="2321" max="2321" width="10.28515625" style="3" bestFit="1" customWidth="1"/>
    <col min="2322" max="2322" width="5" style="3" customWidth="1"/>
    <col min="2323" max="2323" width="12.28515625" style="3" customWidth="1"/>
    <col min="2324" max="2560" width="9.140625" style="3"/>
    <col min="2561" max="2561" width="12.85546875" style="3" bestFit="1" customWidth="1"/>
    <col min="2562" max="2562" width="8.28515625" style="3" bestFit="1" customWidth="1"/>
    <col min="2563" max="2563" width="39.28515625" style="3" bestFit="1" customWidth="1"/>
    <col min="2564" max="2564" width="10.85546875" style="3" bestFit="1" customWidth="1"/>
    <col min="2565" max="2575" width="13.42578125" style="3" customWidth="1"/>
    <col min="2576" max="2576" width="2.140625" style="3" customWidth="1"/>
    <col min="2577" max="2577" width="10.28515625" style="3" bestFit="1" customWidth="1"/>
    <col min="2578" max="2578" width="5" style="3" customWidth="1"/>
    <col min="2579" max="2579" width="12.28515625" style="3" customWidth="1"/>
    <col min="2580" max="2816" width="9.140625" style="3"/>
    <col min="2817" max="2817" width="12.85546875" style="3" bestFit="1" customWidth="1"/>
    <col min="2818" max="2818" width="8.28515625" style="3" bestFit="1" customWidth="1"/>
    <col min="2819" max="2819" width="39.28515625" style="3" bestFit="1" customWidth="1"/>
    <col min="2820" max="2820" width="10.85546875" style="3" bestFit="1" customWidth="1"/>
    <col min="2821" max="2831" width="13.42578125" style="3" customWidth="1"/>
    <col min="2832" max="2832" width="2.140625" style="3" customWidth="1"/>
    <col min="2833" max="2833" width="10.28515625" style="3" bestFit="1" customWidth="1"/>
    <col min="2834" max="2834" width="5" style="3" customWidth="1"/>
    <col min="2835" max="2835" width="12.28515625" style="3" customWidth="1"/>
    <col min="2836" max="3072" width="9.140625" style="3"/>
    <col min="3073" max="3073" width="12.85546875" style="3" bestFit="1" customWidth="1"/>
    <col min="3074" max="3074" width="8.28515625" style="3" bestFit="1" customWidth="1"/>
    <col min="3075" max="3075" width="39.28515625" style="3" bestFit="1" customWidth="1"/>
    <col min="3076" max="3076" width="10.85546875" style="3" bestFit="1" customWidth="1"/>
    <col min="3077" max="3087" width="13.42578125" style="3" customWidth="1"/>
    <col min="3088" max="3088" width="2.140625" style="3" customWidth="1"/>
    <col min="3089" max="3089" width="10.28515625" style="3" bestFit="1" customWidth="1"/>
    <col min="3090" max="3090" width="5" style="3" customWidth="1"/>
    <col min="3091" max="3091" width="12.28515625" style="3" customWidth="1"/>
    <col min="3092" max="3328" width="9.140625" style="3"/>
    <col min="3329" max="3329" width="12.85546875" style="3" bestFit="1" customWidth="1"/>
    <col min="3330" max="3330" width="8.28515625" style="3" bestFit="1" customWidth="1"/>
    <col min="3331" max="3331" width="39.28515625" style="3" bestFit="1" customWidth="1"/>
    <col min="3332" max="3332" width="10.85546875" style="3" bestFit="1" customWidth="1"/>
    <col min="3333" max="3343" width="13.42578125" style="3" customWidth="1"/>
    <col min="3344" max="3344" width="2.140625" style="3" customWidth="1"/>
    <col min="3345" max="3345" width="10.28515625" style="3" bestFit="1" customWidth="1"/>
    <col min="3346" max="3346" width="5" style="3" customWidth="1"/>
    <col min="3347" max="3347" width="12.28515625" style="3" customWidth="1"/>
    <col min="3348" max="3584" width="9.140625" style="3"/>
    <col min="3585" max="3585" width="12.85546875" style="3" bestFit="1" customWidth="1"/>
    <col min="3586" max="3586" width="8.28515625" style="3" bestFit="1" customWidth="1"/>
    <col min="3587" max="3587" width="39.28515625" style="3" bestFit="1" customWidth="1"/>
    <col min="3588" max="3588" width="10.85546875" style="3" bestFit="1" customWidth="1"/>
    <col min="3589" max="3599" width="13.42578125" style="3" customWidth="1"/>
    <col min="3600" max="3600" width="2.140625" style="3" customWidth="1"/>
    <col min="3601" max="3601" width="10.28515625" style="3" bestFit="1" customWidth="1"/>
    <col min="3602" max="3602" width="5" style="3" customWidth="1"/>
    <col min="3603" max="3603" width="12.28515625" style="3" customWidth="1"/>
    <col min="3604" max="3840" width="9.140625" style="3"/>
    <col min="3841" max="3841" width="12.85546875" style="3" bestFit="1" customWidth="1"/>
    <col min="3842" max="3842" width="8.28515625" style="3" bestFit="1" customWidth="1"/>
    <col min="3843" max="3843" width="39.28515625" style="3" bestFit="1" customWidth="1"/>
    <col min="3844" max="3844" width="10.85546875" style="3" bestFit="1" customWidth="1"/>
    <col min="3845" max="3855" width="13.42578125" style="3" customWidth="1"/>
    <col min="3856" max="3856" width="2.140625" style="3" customWidth="1"/>
    <col min="3857" max="3857" width="10.28515625" style="3" bestFit="1" customWidth="1"/>
    <col min="3858" max="3858" width="5" style="3" customWidth="1"/>
    <col min="3859" max="3859" width="12.28515625" style="3" customWidth="1"/>
    <col min="3860" max="4096" width="9.140625" style="3"/>
    <col min="4097" max="4097" width="12.85546875" style="3" bestFit="1" customWidth="1"/>
    <col min="4098" max="4098" width="8.28515625" style="3" bestFit="1" customWidth="1"/>
    <col min="4099" max="4099" width="39.28515625" style="3" bestFit="1" customWidth="1"/>
    <col min="4100" max="4100" width="10.85546875" style="3" bestFit="1" customWidth="1"/>
    <col min="4101" max="4111" width="13.42578125" style="3" customWidth="1"/>
    <col min="4112" max="4112" width="2.140625" style="3" customWidth="1"/>
    <col min="4113" max="4113" width="10.28515625" style="3" bestFit="1" customWidth="1"/>
    <col min="4114" max="4114" width="5" style="3" customWidth="1"/>
    <col min="4115" max="4115" width="12.28515625" style="3" customWidth="1"/>
    <col min="4116" max="4352" width="9.140625" style="3"/>
    <col min="4353" max="4353" width="12.85546875" style="3" bestFit="1" customWidth="1"/>
    <col min="4354" max="4354" width="8.28515625" style="3" bestFit="1" customWidth="1"/>
    <col min="4355" max="4355" width="39.28515625" style="3" bestFit="1" customWidth="1"/>
    <col min="4356" max="4356" width="10.85546875" style="3" bestFit="1" customWidth="1"/>
    <col min="4357" max="4367" width="13.42578125" style="3" customWidth="1"/>
    <col min="4368" max="4368" width="2.140625" style="3" customWidth="1"/>
    <col min="4369" max="4369" width="10.28515625" style="3" bestFit="1" customWidth="1"/>
    <col min="4370" max="4370" width="5" style="3" customWidth="1"/>
    <col min="4371" max="4371" width="12.28515625" style="3" customWidth="1"/>
    <col min="4372" max="4608" width="9.140625" style="3"/>
    <col min="4609" max="4609" width="12.85546875" style="3" bestFit="1" customWidth="1"/>
    <col min="4610" max="4610" width="8.28515625" style="3" bestFit="1" customWidth="1"/>
    <col min="4611" max="4611" width="39.28515625" style="3" bestFit="1" customWidth="1"/>
    <col min="4612" max="4612" width="10.85546875" style="3" bestFit="1" customWidth="1"/>
    <col min="4613" max="4623" width="13.42578125" style="3" customWidth="1"/>
    <col min="4624" max="4624" width="2.140625" style="3" customWidth="1"/>
    <col min="4625" max="4625" width="10.28515625" style="3" bestFit="1" customWidth="1"/>
    <col min="4626" max="4626" width="5" style="3" customWidth="1"/>
    <col min="4627" max="4627" width="12.28515625" style="3" customWidth="1"/>
    <col min="4628" max="4864" width="9.140625" style="3"/>
    <col min="4865" max="4865" width="12.85546875" style="3" bestFit="1" customWidth="1"/>
    <col min="4866" max="4866" width="8.28515625" style="3" bestFit="1" customWidth="1"/>
    <col min="4867" max="4867" width="39.28515625" style="3" bestFit="1" customWidth="1"/>
    <col min="4868" max="4868" width="10.85546875" style="3" bestFit="1" customWidth="1"/>
    <col min="4869" max="4879" width="13.42578125" style="3" customWidth="1"/>
    <col min="4880" max="4880" width="2.140625" style="3" customWidth="1"/>
    <col min="4881" max="4881" width="10.28515625" style="3" bestFit="1" customWidth="1"/>
    <col min="4882" max="4882" width="5" style="3" customWidth="1"/>
    <col min="4883" max="4883" width="12.28515625" style="3" customWidth="1"/>
    <col min="4884" max="5120" width="9.140625" style="3"/>
    <col min="5121" max="5121" width="12.85546875" style="3" bestFit="1" customWidth="1"/>
    <col min="5122" max="5122" width="8.28515625" style="3" bestFit="1" customWidth="1"/>
    <col min="5123" max="5123" width="39.28515625" style="3" bestFit="1" customWidth="1"/>
    <col min="5124" max="5124" width="10.85546875" style="3" bestFit="1" customWidth="1"/>
    <col min="5125" max="5135" width="13.42578125" style="3" customWidth="1"/>
    <col min="5136" max="5136" width="2.140625" style="3" customWidth="1"/>
    <col min="5137" max="5137" width="10.28515625" style="3" bestFit="1" customWidth="1"/>
    <col min="5138" max="5138" width="5" style="3" customWidth="1"/>
    <col min="5139" max="5139" width="12.28515625" style="3" customWidth="1"/>
    <col min="5140" max="5376" width="9.140625" style="3"/>
    <col min="5377" max="5377" width="12.85546875" style="3" bestFit="1" customWidth="1"/>
    <col min="5378" max="5378" width="8.28515625" style="3" bestFit="1" customWidth="1"/>
    <col min="5379" max="5379" width="39.28515625" style="3" bestFit="1" customWidth="1"/>
    <col min="5380" max="5380" width="10.85546875" style="3" bestFit="1" customWidth="1"/>
    <col min="5381" max="5391" width="13.42578125" style="3" customWidth="1"/>
    <col min="5392" max="5392" width="2.140625" style="3" customWidth="1"/>
    <col min="5393" max="5393" width="10.28515625" style="3" bestFit="1" customWidth="1"/>
    <col min="5394" max="5394" width="5" style="3" customWidth="1"/>
    <col min="5395" max="5395" width="12.28515625" style="3" customWidth="1"/>
    <col min="5396" max="5632" width="9.140625" style="3"/>
    <col min="5633" max="5633" width="12.85546875" style="3" bestFit="1" customWidth="1"/>
    <col min="5634" max="5634" width="8.28515625" style="3" bestFit="1" customWidth="1"/>
    <col min="5635" max="5635" width="39.28515625" style="3" bestFit="1" customWidth="1"/>
    <col min="5636" max="5636" width="10.85546875" style="3" bestFit="1" customWidth="1"/>
    <col min="5637" max="5647" width="13.42578125" style="3" customWidth="1"/>
    <col min="5648" max="5648" width="2.140625" style="3" customWidth="1"/>
    <col min="5649" max="5649" width="10.28515625" style="3" bestFit="1" customWidth="1"/>
    <col min="5650" max="5650" width="5" style="3" customWidth="1"/>
    <col min="5651" max="5651" width="12.28515625" style="3" customWidth="1"/>
    <col min="5652" max="5888" width="9.140625" style="3"/>
    <col min="5889" max="5889" width="12.85546875" style="3" bestFit="1" customWidth="1"/>
    <col min="5890" max="5890" width="8.28515625" style="3" bestFit="1" customWidth="1"/>
    <col min="5891" max="5891" width="39.28515625" style="3" bestFit="1" customWidth="1"/>
    <col min="5892" max="5892" width="10.85546875" style="3" bestFit="1" customWidth="1"/>
    <col min="5893" max="5903" width="13.42578125" style="3" customWidth="1"/>
    <col min="5904" max="5904" width="2.140625" style="3" customWidth="1"/>
    <col min="5905" max="5905" width="10.28515625" style="3" bestFit="1" customWidth="1"/>
    <col min="5906" max="5906" width="5" style="3" customWidth="1"/>
    <col min="5907" max="5907" width="12.28515625" style="3" customWidth="1"/>
    <col min="5908" max="6144" width="9.140625" style="3"/>
    <col min="6145" max="6145" width="12.85546875" style="3" bestFit="1" customWidth="1"/>
    <col min="6146" max="6146" width="8.28515625" style="3" bestFit="1" customWidth="1"/>
    <col min="6147" max="6147" width="39.28515625" style="3" bestFit="1" customWidth="1"/>
    <col min="6148" max="6148" width="10.85546875" style="3" bestFit="1" customWidth="1"/>
    <col min="6149" max="6159" width="13.42578125" style="3" customWidth="1"/>
    <col min="6160" max="6160" width="2.140625" style="3" customWidth="1"/>
    <col min="6161" max="6161" width="10.28515625" style="3" bestFit="1" customWidth="1"/>
    <col min="6162" max="6162" width="5" style="3" customWidth="1"/>
    <col min="6163" max="6163" width="12.28515625" style="3" customWidth="1"/>
    <col min="6164" max="6400" width="9.140625" style="3"/>
    <col min="6401" max="6401" width="12.85546875" style="3" bestFit="1" customWidth="1"/>
    <col min="6402" max="6402" width="8.28515625" style="3" bestFit="1" customWidth="1"/>
    <col min="6403" max="6403" width="39.28515625" style="3" bestFit="1" customWidth="1"/>
    <col min="6404" max="6404" width="10.85546875" style="3" bestFit="1" customWidth="1"/>
    <col min="6405" max="6415" width="13.42578125" style="3" customWidth="1"/>
    <col min="6416" max="6416" width="2.140625" style="3" customWidth="1"/>
    <col min="6417" max="6417" width="10.28515625" style="3" bestFit="1" customWidth="1"/>
    <col min="6418" max="6418" width="5" style="3" customWidth="1"/>
    <col min="6419" max="6419" width="12.28515625" style="3" customWidth="1"/>
    <col min="6420" max="6656" width="9.140625" style="3"/>
    <col min="6657" max="6657" width="12.85546875" style="3" bestFit="1" customWidth="1"/>
    <col min="6658" max="6658" width="8.28515625" style="3" bestFit="1" customWidth="1"/>
    <col min="6659" max="6659" width="39.28515625" style="3" bestFit="1" customWidth="1"/>
    <col min="6660" max="6660" width="10.85546875" style="3" bestFit="1" customWidth="1"/>
    <col min="6661" max="6671" width="13.42578125" style="3" customWidth="1"/>
    <col min="6672" max="6672" width="2.140625" style="3" customWidth="1"/>
    <col min="6673" max="6673" width="10.28515625" style="3" bestFit="1" customWidth="1"/>
    <col min="6674" max="6674" width="5" style="3" customWidth="1"/>
    <col min="6675" max="6675" width="12.28515625" style="3" customWidth="1"/>
    <col min="6676" max="6912" width="9.140625" style="3"/>
    <col min="6913" max="6913" width="12.85546875" style="3" bestFit="1" customWidth="1"/>
    <col min="6914" max="6914" width="8.28515625" style="3" bestFit="1" customWidth="1"/>
    <col min="6915" max="6915" width="39.28515625" style="3" bestFit="1" customWidth="1"/>
    <col min="6916" max="6916" width="10.85546875" style="3" bestFit="1" customWidth="1"/>
    <col min="6917" max="6927" width="13.42578125" style="3" customWidth="1"/>
    <col min="6928" max="6928" width="2.140625" style="3" customWidth="1"/>
    <col min="6929" max="6929" width="10.28515625" style="3" bestFit="1" customWidth="1"/>
    <col min="6930" max="6930" width="5" style="3" customWidth="1"/>
    <col min="6931" max="6931" width="12.28515625" style="3" customWidth="1"/>
    <col min="6932" max="7168" width="9.140625" style="3"/>
    <col min="7169" max="7169" width="12.85546875" style="3" bestFit="1" customWidth="1"/>
    <col min="7170" max="7170" width="8.28515625" style="3" bestFit="1" customWidth="1"/>
    <col min="7171" max="7171" width="39.28515625" style="3" bestFit="1" customWidth="1"/>
    <col min="7172" max="7172" width="10.85546875" style="3" bestFit="1" customWidth="1"/>
    <col min="7173" max="7183" width="13.42578125" style="3" customWidth="1"/>
    <col min="7184" max="7184" width="2.140625" style="3" customWidth="1"/>
    <col min="7185" max="7185" width="10.28515625" style="3" bestFit="1" customWidth="1"/>
    <col min="7186" max="7186" width="5" style="3" customWidth="1"/>
    <col min="7187" max="7187" width="12.28515625" style="3" customWidth="1"/>
    <col min="7188" max="7424" width="9.140625" style="3"/>
    <col min="7425" max="7425" width="12.85546875" style="3" bestFit="1" customWidth="1"/>
    <col min="7426" max="7426" width="8.28515625" style="3" bestFit="1" customWidth="1"/>
    <col min="7427" max="7427" width="39.28515625" style="3" bestFit="1" customWidth="1"/>
    <col min="7428" max="7428" width="10.85546875" style="3" bestFit="1" customWidth="1"/>
    <col min="7429" max="7439" width="13.42578125" style="3" customWidth="1"/>
    <col min="7440" max="7440" width="2.140625" style="3" customWidth="1"/>
    <col min="7441" max="7441" width="10.28515625" style="3" bestFit="1" customWidth="1"/>
    <col min="7442" max="7442" width="5" style="3" customWidth="1"/>
    <col min="7443" max="7443" width="12.28515625" style="3" customWidth="1"/>
    <col min="7444" max="7680" width="9.140625" style="3"/>
    <col min="7681" max="7681" width="12.85546875" style="3" bestFit="1" customWidth="1"/>
    <col min="7682" max="7682" width="8.28515625" style="3" bestFit="1" customWidth="1"/>
    <col min="7683" max="7683" width="39.28515625" style="3" bestFit="1" customWidth="1"/>
    <col min="7684" max="7684" width="10.85546875" style="3" bestFit="1" customWidth="1"/>
    <col min="7685" max="7695" width="13.42578125" style="3" customWidth="1"/>
    <col min="7696" max="7696" width="2.140625" style="3" customWidth="1"/>
    <col min="7697" max="7697" width="10.28515625" style="3" bestFit="1" customWidth="1"/>
    <col min="7698" max="7698" width="5" style="3" customWidth="1"/>
    <col min="7699" max="7699" width="12.28515625" style="3" customWidth="1"/>
    <col min="7700" max="7936" width="9.140625" style="3"/>
    <col min="7937" max="7937" width="12.85546875" style="3" bestFit="1" customWidth="1"/>
    <col min="7938" max="7938" width="8.28515625" style="3" bestFit="1" customWidth="1"/>
    <col min="7939" max="7939" width="39.28515625" style="3" bestFit="1" customWidth="1"/>
    <col min="7940" max="7940" width="10.85546875" style="3" bestFit="1" customWidth="1"/>
    <col min="7941" max="7951" width="13.42578125" style="3" customWidth="1"/>
    <col min="7952" max="7952" width="2.140625" style="3" customWidth="1"/>
    <col min="7953" max="7953" width="10.28515625" style="3" bestFit="1" customWidth="1"/>
    <col min="7954" max="7954" width="5" style="3" customWidth="1"/>
    <col min="7955" max="7955" width="12.28515625" style="3" customWidth="1"/>
    <col min="7956" max="8192" width="9.140625" style="3"/>
    <col min="8193" max="8193" width="12.85546875" style="3" bestFit="1" customWidth="1"/>
    <col min="8194" max="8194" width="8.28515625" style="3" bestFit="1" customWidth="1"/>
    <col min="8195" max="8195" width="39.28515625" style="3" bestFit="1" customWidth="1"/>
    <col min="8196" max="8196" width="10.85546875" style="3" bestFit="1" customWidth="1"/>
    <col min="8197" max="8207" width="13.42578125" style="3" customWidth="1"/>
    <col min="8208" max="8208" width="2.140625" style="3" customWidth="1"/>
    <col min="8209" max="8209" width="10.28515625" style="3" bestFit="1" customWidth="1"/>
    <col min="8210" max="8210" width="5" style="3" customWidth="1"/>
    <col min="8211" max="8211" width="12.28515625" style="3" customWidth="1"/>
    <col min="8212" max="8448" width="9.140625" style="3"/>
    <col min="8449" max="8449" width="12.85546875" style="3" bestFit="1" customWidth="1"/>
    <col min="8450" max="8450" width="8.28515625" style="3" bestFit="1" customWidth="1"/>
    <col min="8451" max="8451" width="39.28515625" style="3" bestFit="1" customWidth="1"/>
    <col min="8452" max="8452" width="10.85546875" style="3" bestFit="1" customWidth="1"/>
    <col min="8453" max="8463" width="13.42578125" style="3" customWidth="1"/>
    <col min="8464" max="8464" width="2.140625" style="3" customWidth="1"/>
    <col min="8465" max="8465" width="10.28515625" style="3" bestFit="1" customWidth="1"/>
    <col min="8466" max="8466" width="5" style="3" customWidth="1"/>
    <col min="8467" max="8467" width="12.28515625" style="3" customWidth="1"/>
    <col min="8468" max="8704" width="9.140625" style="3"/>
    <col min="8705" max="8705" width="12.85546875" style="3" bestFit="1" customWidth="1"/>
    <col min="8706" max="8706" width="8.28515625" style="3" bestFit="1" customWidth="1"/>
    <col min="8707" max="8707" width="39.28515625" style="3" bestFit="1" customWidth="1"/>
    <col min="8708" max="8708" width="10.85546875" style="3" bestFit="1" customWidth="1"/>
    <col min="8709" max="8719" width="13.42578125" style="3" customWidth="1"/>
    <col min="8720" max="8720" width="2.140625" style="3" customWidth="1"/>
    <col min="8721" max="8721" width="10.28515625" style="3" bestFit="1" customWidth="1"/>
    <col min="8722" max="8722" width="5" style="3" customWidth="1"/>
    <col min="8723" max="8723" width="12.28515625" style="3" customWidth="1"/>
    <col min="8724" max="8960" width="9.140625" style="3"/>
    <col min="8961" max="8961" width="12.85546875" style="3" bestFit="1" customWidth="1"/>
    <col min="8962" max="8962" width="8.28515625" style="3" bestFit="1" customWidth="1"/>
    <col min="8963" max="8963" width="39.28515625" style="3" bestFit="1" customWidth="1"/>
    <col min="8964" max="8964" width="10.85546875" style="3" bestFit="1" customWidth="1"/>
    <col min="8965" max="8975" width="13.42578125" style="3" customWidth="1"/>
    <col min="8976" max="8976" width="2.140625" style="3" customWidth="1"/>
    <col min="8977" max="8977" width="10.28515625" style="3" bestFit="1" customWidth="1"/>
    <col min="8978" max="8978" width="5" style="3" customWidth="1"/>
    <col min="8979" max="8979" width="12.28515625" style="3" customWidth="1"/>
    <col min="8980" max="9216" width="9.140625" style="3"/>
    <col min="9217" max="9217" width="12.85546875" style="3" bestFit="1" customWidth="1"/>
    <col min="9218" max="9218" width="8.28515625" style="3" bestFit="1" customWidth="1"/>
    <col min="9219" max="9219" width="39.28515625" style="3" bestFit="1" customWidth="1"/>
    <col min="9220" max="9220" width="10.85546875" style="3" bestFit="1" customWidth="1"/>
    <col min="9221" max="9231" width="13.42578125" style="3" customWidth="1"/>
    <col min="9232" max="9232" width="2.140625" style="3" customWidth="1"/>
    <col min="9233" max="9233" width="10.28515625" style="3" bestFit="1" customWidth="1"/>
    <col min="9234" max="9234" width="5" style="3" customWidth="1"/>
    <col min="9235" max="9235" width="12.28515625" style="3" customWidth="1"/>
    <col min="9236" max="9472" width="9.140625" style="3"/>
    <col min="9473" max="9473" width="12.85546875" style="3" bestFit="1" customWidth="1"/>
    <col min="9474" max="9474" width="8.28515625" style="3" bestFit="1" customWidth="1"/>
    <col min="9475" max="9475" width="39.28515625" style="3" bestFit="1" customWidth="1"/>
    <col min="9476" max="9476" width="10.85546875" style="3" bestFit="1" customWidth="1"/>
    <col min="9477" max="9487" width="13.42578125" style="3" customWidth="1"/>
    <col min="9488" max="9488" width="2.140625" style="3" customWidth="1"/>
    <col min="9489" max="9489" width="10.28515625" style="3" bestFit="1" customWidth="1"/>
    <col min="9490" max="9490" width="5" style="3" customWidth="1"/>
    <col min="9491" max="9491" width="12.28515625" style="3" customWidth="1"/>
    <col min="9492" max="9728" width="9.140625" style="3"/>
    <col min="9729" max="9729" width="12.85546875" style="3" bestFit="1" customWidth="1"/>
    <col min="9730" max="9730" width="8.28515625" style="3" bestFit="1" customWidth="1"/>
    <col min="9731" max="9731" width="39.28515625" style="3" bestFit="1" customWidth="1"/>
    <col min="9732" max="9732" width="10.85546875" style="3" bestFit="1" customWidth="1"/>
    <col min="9733" max="9743" width="13.42578125" style="3" customWidth="1"/>
    <col min="9744" max="9744" width="2.140625" style="3" customWidth="1"/>
    <col min="9745" max="9745" width="10.28515625" style="3" bestFit="1" customWidth="1"/>
    <col min="9746" max="9746" width="5" style="3" customWidth="1"/>
    <col min="9747" max="9747" width="12.28515625" style="3" customWidth="1"/>
    <col min="9748" max="9984" width="9.140625" style="3"/>
    <col min="9985" max="9985" width="12.85546875" style="3" bestFit="1" customWidth="1"/>
    <col min="9986" max="9986" width="8.28515625" style="3" bestFit="1" customWidth="1"/>
    <col min="9987" max="9987" width="39.28515625" style="3" bestFit="1" customWidth="1"/>
    <col min="9988" max="9988" width="10.85546875" style="3" bestFit="1" customWidth="1"/>
    <col min="9989" max="9999" width="13.42578125" style="3" customWidth="1"/>
    <col min="10000" max="10000" width="2.140625" style="3" customWidth="1"/>
    <col min="10001" max="10001" width="10.28515625" style="3" bestFit="1" customWidth="1"/>
    <col min="10002" max="10002" width="5" style="3" customWidth="1"/>
    <col min="10003" max="10003" width="12.28515625" style="3" customWidth="1"/>
    <col min="10004" max="10240" width="9.140625" style="3"/>
    <col min="10241" max="10241" width="12.85546875" style="3" bestFit="1" customWidth="1"/>
    <col min="10242" max="10242" width="8.28515625" style="3" bestFit="1" customWidth="1"/>
    <col min="10243" max="10243" width="39.28515625" style="3" bestFit="1" customWidth="1"/>
    <col min="10244" max="10244" width="10.85546875" style="3" bestFit="1" customWidth="1"/>
    <col min="10245" max="10255" width="13.42578125" style="3" customWidth="1"/>
    <col min="10256" max="10256" width="2.140625" style="3" customWidth="1"/>
    <col min="10257" max="10257" width="10.28515625" style="3" bestFit="1" customWidth="1"/>
    <col min="10258" max="10258" width="5" style="3" customWidth="1"/>
    <col min="10259" max="10259" width="12.28515625" style="3" customWidth="1"/>
    <col min="10260" max="10496" width="9.140625" style="3"/>
    <col min="10497" max="10497" width="12.85546875" style="3" bestFit="1" customWidth="1"/>
    <col min="10498" max="10498" width="8.28515625" style="3" bestFit="1" customWidth="1"/>
    <col min="10499" max="10499" width="39.28515625" style="3" bestFit="1" customWidth="1"/>
    <col min="10500" max="10500" width="10.85546875" style="3" bestFit="1" customWidth="1"/>
    <col min="10501" max="10511" width="13.42578125" style="3" customWidth="1"/>
    <col min="10512" max="10512" width="2.140625" style="3" customWidth="1"/>
    <col min="10513" max="10513" width="10.28515625" style="3" bestFit="1" customWidth="1"/>
    <col min="10514" max="10514" width="5" style="3" customWidth="1"/>
    <col min="10515" max="10515" width="12.28515625" style="3" customWidth="1"/>
    <col min="10516" max="10752" width="9.140625" style="3"/>
    <col min="10753" max="10753" width="12.85546875" style="3" bestFit="1" customWidth="1"/>
    <col min="10754" max="10754" width="8.28515625" style="3" bestFit="1" customWidth="1"/>
    <col min="10755" max="10755" width="39.28515625" style="3" bestFit="1" customWidth="1"/>
    <col min="10756" max="10756" width="10.85546875" style="3" bestFit="1" customWidth="1"/>
    <col min="10757" max="10767" width="13.42578125" style="3" customWidth="1"/>
    <col min="10768" max="10768" width="2.140625" style="3" customWidth="1"/>
    <col min="10769" max="10769" width="10.28515625" style="3" bestFit="1" customWidth="1"/>
    <col min="10770" max="10770" width="5" style="3" customWidth="1"/>
    <col min="10771" max="10771" width="12.28515625" style="3" customWidth="1"/>
    <col min="10772" max="11008" width="9.140625" style="3"/>
    <col min="11009" max="11009" width="12.85546875" style="3" bestFit="1" customWidth="1"/>
    <col min="11010" max="11010" width="8.28515625" style="3" bestFit="1" customWidth="1"/>
    <col min="11011" max="11011" width="39.28515625" style="3" bestFit="1" customWidth="1"/>
    <col min="11012" max="11012" width="10.85546875" style="3" bestFit="1" customWidth="1"/>
    <col min="11013" max="11023" width="13.42578125" style="3" customWidth="1"/>
    <col min="11024" max="11024" width="2.140625" style="3" customWidth="1"/>
    <col min="11025" max="11025" width="10.28515625" style="3" bestFit="1" customWidth="1"/>
    <col min="11026" max="11026" width="5" style="3" customWidth="1"/>
    <col min="11027" max="11027" width="12.28515625" style="3" customWidth="1"/>
    <col min="11028" max="11264" width="9.140625" style="3"/>
    <col min="11265" max="11265" width="12.85546875" style="3" bestFit="1" customWidth="1"/>
    <col min="11266" max="11266" width="8.28515625" style="3" bestFit="1" customWidth="1"/>
    <col min="11267" max="11267" width="39.28515625" style="3" bestFit="1" customWidth="1"/>
    <col min="11268" max="11268" width="10.85546875" style="3" bestFit="1" customWidth="1"/>
    <col min="11269" max="11279" width="13.42578125" style="3" customWidth="1"/>
    <col min="11280" max="11280" width="2.140625" style="3" customWidth="1"/>
    <col min="11281" max="11281" width="10.28515625" style="3" bestFit="1" customWidth="1"/>
    <col min="11282" max="11282" width="5" style="3" customWidth="1"/>
    <col min="11283" max="11283" width="12.28515625" style="3" customWidth="1"/>
    <col min="11284" max="11520" width="9.140625" style="3"/>
    <col min="11521" max="11521" width="12.85546875" style="3" bestFit="1" customWidth="1"/>
    <col min="11522" max="11522" width="8.28515625" style="3" bestFit="1" customWidth="1"/>
    <col min="11523" max="11523" width="39.28515625" style="3" bestFit="1" customWidth="1"/>
    <col min="11524" max="11524" width="10.85546875" style="3" bestFit="1" customWidth="1"/>
    <col min="11525" max="11535" width="13.42578125" style="3" customWidth="1"/>
    <col min="11536" max="11536" width="2.140625" style="3" customWidth="1"/>
    <col min="11537" max="11537" width="10.28515625" style="3" bestFit="1" customWidth="1"/>
    <col min="11538" max="11538" width="5" style="3" customWidth="1"/>
    <col min="11539" max="11539" width="12.28515625" style="3" customWidth="1"/>
    <col min="11540" max="11776" width="9.140625" style="3"/>
    <col min="11777" max="11777" width="12.85546875" style="3" bestFit="1" customWidth="1"/>
    <col min="11778" max="11778" width="8.28515625" style="3" bestFit="1" customWidth="1"/>
    <col min="11779" max="11779" width="39.28515625" style="3" bestFit="1" customWidth="1"/>
    <col min="11780" max="11780" width="10.85546875" style="3" bestFit="1" customWidth="1"/>
    <col min="11781" max="11791" width="13.42578125" style="3" customWidth="1"/>
    <col min="11792" max="11792" width="2.140625" style="3" customWidth="1"/>
    <col min="11793" max="11793" width="10.28515625" style="3" bestFit="1" customWidth="1"/>
    <col min="11794" max="11794" width="5" style="3" customWidth="1"/>
    <col min="11795" max="11795" width="12.28515625" style="3" customWidth="1"/>
    <col min="11796" max="12032" width="9.140625" style="3"/>
    <col min="12033" max="12033" width="12.85546875" style="3" bestFit="1" customWidth="1"/>
    <col min="12034" max="12034" width="8.28515625" style="3" bestFit="1" customWidth="1"/>
    <col min="12035" max="12035" width="39.28515625" style="3" bestFit="1" customWidth="1"/>
    <col min="12036" max="12036" width="10.85546875" style="3" bestFit="1" customWidth="1"/>
    <col min="12037" max="12047" width="13.42578125" style="3" customWidth="1"/>
    <col min="12048" max="12048" width="2.140625" style="3" customWidth="1"/>
    <col min="12049" max="12049" width="10.28515625" style="3" bestFit="1" customWidth="1"/>
    <col min="12050" max="12050" width="5" style="3" customWidth="1"/>
    <col min="12051" max="12051" width="12.28515625" style="3" customWidth="1"/>
    <col min="12052" max="12288" width="9.140625" style="3"/>
    <col min="12289" max="12289" width="12.85546875" style="3" bestFit="1" customWidth="1"/>
    <col min="12290" max="12290" width="8.28515625" style="3" bestFit="1" customWidth="1"/>
    <col min="12291" max="12291" width="39.28515625" style="3" bestFit="1" customWidth="1"/>
    <col min="12292" max="12292" width="10.85546875" style="3" bestFit="1" customWidth="1"/>
    <col min="12293" max="12303" width="13.42578125" style="3" customWidth="1"/>
    <col min="12304" max="12304" width="2.140625" style="3" customWidth="1"/>
    <col min="12305" max="12305" width="10.28515625" style="3" bestFit="1" customWidth="1"/>
    <col min="12306" max="12306" width="5" style="3" customWidth="1"/>
    <col min="12307" max="12307" width="12.28515625" style="3" customWidth="1"/>
    <col min="12308" max="12544" width="9.140625" style="3"/>
    <col min="12545" max="12545" width="12.85546875" style="3" bestFit="1" customWidth="1"/>
    <col min="12546" max="12546" width="8.28515625" style="3" bestFit="1" customWidth="1"/>
    <col min="12547" max="12547" width="39.28515625" style="3" bestFit="1" customWidth="1"/>
    <col min="12548" max="12548" width="10.85546875" style="3" bestFit="1" customWidth="1"/>
    <col min="12549" max="12559" width="13.42578125" style="3" customWidth="1"/>
    <col min="12560" max="12560" width="2.140625" style="3" customWidth="1"/>
    <col min="12561" max="12561" width="10.28515625" style="3" bestFit="1" customWidth="1"/>
    <col min="12562" max="12562" width="5" style="3" customWidth="1"/>
    <col min="12563" max="12563" width="12.28515625" style="3" customWidth="1"/>
    <col min="12564" max="12800" width="9.140625" style="3"/>
    <col min="12801" max="12801" width="12.85546875" style="3" bestFit="1" customWidth="1"/>
    <col min="12802" max="12802" width="8.28515625" style="3" bestFit="1" customWidth="1"/>
    <col min="12803" max="12803" width="39.28515625" style="3" bestFit="1" customWidth="1"/>
    <col min="12804" max="12804" width="10.85546875" style="3" bestFit="1" customWidth="1"/>
    <col min="12805" max="12815" width="13.42578125" style="3" customWidth="1"/>
    <col min="12816" max="12816" width="2.140625" style="3" customWidth="1"/>
    <col min="12817" max="12817" width="10.28515625" style="3" bestFit="1" customWidth="1"/>
    <col min="12818" max="12818" width="5" style="3" customWidth="1"/>
    <col min="12819" max="12819" width="12.28515625" style="3" customWidth="1"/>
    <col min="12820" max="13056" width="9.140625" style="3"/>
    <col min="13057" max="13057" width="12.85546875" style="3" bestFit="1" customWidth="1"/>
    <col min="13058" max="13058" width="8.28515625" style="3" bestFit="1" customWidth="1"/>
    <col min="13059" max="13059" width="39.28515625" style="3" bestFit="1" customWidth="1"/>
    <col min="13060" max="13060" width="10.85546875" style="3" bestFit="1" customWidth="1"/>
    <col min="13061" max="13071" width="13.42578125" style="3" customWidth="1"/>
    <col min="13072" max="13072" width="2.140625" style="3" customWidth="1"/>
    <col min="13073" max="13073" width="10.28515625" style="3" bestFit="1" customWidth="1"/>
    <col min="13074" max="13074" width="5" style="3" customWidth="1"/>
    <col min="13075" max="13075" width="12.28515625" style="3" customWidth="1"/>
    <col min="13076" max="13312" width="9.140625" style="3"/>
    <col min="13313" max="13313" width="12.85546875" style="3" bestFit="1" customWidth="1"/>
    <col min="13314" max="13314" width="8.28515625" style="3" bestFit="1" customWidth="1"/>
    <col min="13315" max="13315" width="39.28515625" style="3" bestFit="1" customWidth="1"/>
    <col min="13316" max="13316" width="10.85546875" style="3" bestFit="1" customWidth="1"/>
    <col min="13317" max="13327" width="13.42578125" style="3" customWidth="1"/>
    <col min="13328" max="13328" width="2.140625" style="3" customWidth="1"/>
    <col min="13329" max="13329" width="10.28515625" style="3" bestFit="1" customWidth="1"/>
    <col min="13330" max="13330" width="5" style="3" customWidth="1"/>
    <col min="13331" max="13331" width="12.28515625" style="3" customWidth="1"/>
    <col min="13332" max="13568" width="9.140625" style="3"/>
    <col min="13569" max="13569" width="12.85546875" style="3" bestFit="1" customWidth="1"/>
    <col min="13570" max="13570" width="8.28515625" style="3" bestFit="1" customWidth="1"/>
    <col min="13571" max="13571" width="39.28515625" style="3" bestFit="1" customWidth="1"/>
    <col min="13572" max="13572" width="10.85546875" style="3" bestFit="1" customWidth="1"/>
    <col min="13573" max="13583" width="13.42578125" style="3" customWidth="1"/>
    <col min="13584" max="13584" width="2.140625" style="3" customWidth="1"/>
    <col min="13585" max="13585" width="10.28515625" style="3" bestFit="1" customWidth="1"/>
    <col min="13586" max="13586" width="5" style="3" customWidth="1"/>
    <col min="13587" max="13587" width="12.28515625" style="3" customWidth="1"/>
    <col min="13588" max="13824" width="9.140625" style="3"/>
    <col min="13825" max="13825" width="12.85546875" style="3" bestFit="1" customWidth="1"/>
    <col min="13826" max="13826" width="8.28515625" style="3" bestFit="1" customWidth="1"/>
    <col min="13827" max="13827" width="39.28515625" style="3" bestFit="1" customWidth="1"/>
    <col min="13828" max="13828" width="10.85546875" style="3" bestFit="1" customWidth="1"/>
    <col min="13829" max="13839" width="13.42578125" style="3" customWidth="1"/>
    <col min="13840" max="13840" width="2.140625" style="3" customWidth="1"/>
    <col min="13841" max="13841" width="10.28515625" style="3" bestFit="1" customWidth="1"/>
    <col min="13842" max="13842" width="5" style="3" customWidth="1"/>
    <col min="13843" max="13843" width="12.28515625" style="3" customWidth="1"/>
    <col min="13844" max="14080" width="9.140625" style="3"/>
    <col min="14081" max="14081" width="12.85546875" style="3" bestFit="1" customWidth="1"/>
    <col min="14082" max="14082" width="8.28515625" style="3" bestFit="1" customWidth="1"/>
    <col min="14083" max="14083" width="39.28515625" style="3" bestFit="1" customWidth="1"/>
    <col min="14084" max="14084" width="10.85546875" style="3" bestFit="1" customWidth="1"/>
    <col min="14085" max="14095" width="13.42578125" style="3" customWidth="1"/>
    <col min="14096" max="14096" width="2.140625" style="3" customWidth="1"/>
    <col min="14097" max="14097" width="10.28515625" style="3" bestFit="1" customWidth="1"/>
    <col min="14098" max="14098" width="5" style="3" customWidth="1"/>
    <col min="14099" max="14099" width="12.28515625" style="3" customWidth="1"/>
    <col min="14100" max="14336" width="9.140625" style="3"/>
    <col min="14337" max="14337" width="12.85546875" style="3" bestFit="1" customWidth="1"/>
    <col min="14338" max="14338" width="8.28515625" style="3" bestFit="1" customWidth="1"/>
    <col min="14339" max="14339" width="39.28515625" style="3" bestFit="1" customWidth="1"/>
    <col min="14340" max="14340" width="10.85546875" style="3" bestFit="1" customWidth="1"/>
    <col min="14341" max="14351" width="13.42578125" style="3" customWidth="1"/>
    <col min="14352" max="14352" width="2.140625" style="3" customWidth="1"/>
    <col min="14353" max="14353" width="10.28515625" style="3" bestFit="1" customWidth="1"/>
    <col min="14354" max="14354" width="5" style="3" customWidth="1"/>
    <col min="14355" max="14355" width="12.28515625" style="3" customWidth="1"/>
    <col min="14356" max="14592" width="9.140625" style="3"/>
    <col min="14593" max="14593" width="12.85546875" style="3" bestFit="1" customWidth="1"/>
    <col min="14594" max="14594" width="8.28515625" style="3" bestFit="1" customWidth="1"/>
    <col min="14595" max="14595" width="39.28515625" style="3" bestFit="1" customWidth="1"/>
    <col min="14596" max="14596" width="10.85546875" style="3" bestFit="1" customWidth="1"/>
    <col min="14597" max="14607" width="13.42578125" style="3" customWidth="1"/>
    <col min="14608" max="14608" width="2.140625" style="3" customWidth="1"/>
    <col min="14609" max="14609" width="10.28515625" style="3" bestFit="1" customWidth="1"/>
    <col min="14610" max="14610" width="5" style="3" customWidth="1"/>
    <col min="14611" max="14611" width="12.28515625" style="3" customWidth="1"/>
    <col min="14612" max="14848" width="9.140625" style="3"/>
    <col min="14849" max="14849" width="12.85546875" style="3" bestFit="1" customWidth="1"/>
    <col min="14850" max="14850" width="8.28515625" style="3" bestFit="1" customWidth="1"/>
    <col min="14851" max="14851" width="39.28515625" style="3" bestFit="1" customWidth="1"/>
    <col min="14852" max="14852" width="10.85546875" style="3" bestFit="1" customWidth="1"/>
    <col min="14853" max="14863" width="13.42578125" style="3" customWidth="1"/>
    <col min="14864" max="14864" width="2.140625" style="3" customWidth="1"/>
    <col min="14865" max="14865" width="10.28515625" style="3" bestFit="1" customWidth="1"/>
    <col min="14866" max="14866" width="5" style="3" customWidth="1"/>
    <col min="14867" max="14867" width="12.28515625" style="3" customWidth="1"/>
    <col min="14868" max="15104" width="9.140625" style="3"/>
    <col min="15105" max="15105" width="12.85546875" style="3" bestFit="1" customWidth="1"/>
    <col min="15106" max="15106" width="8.28515625" style="3" bestFit="1" customWidth="1"/>
    <col min="15107" max="15107" width="39.28515625" style="3" bestFit="1" customWidth="1"/>
    <col min="15108" max="15108" width="10.85546875" style="3" bestFit="1" customWidth="1"/>
    <col min="15109" max="15119" width="13.42578125" style="3" customWidth="1"/>
    <col min="15120" max="15120" width="2.140625" style="3" customWidth="1"/>
    <col min="15121" max="15121" width="10.28515625" style="3" bestFit="1" customWidth="1"/>
    <col min="15122" max="15122" width="5" style="3" customWidth="1"/>
    <col min="15123" max="15123" width="12.28515625" style="3" customWidth="1"/>
    <col min="15124" max="15360" width="9.140625" style="3"/>
    <col min="15361" max="15361" width="12.85546875" style="3" bestFit="1" customWidth="1"/>
    <col min="15362" max="15362" width="8.28515625" style="3" bestFit="1" customWidth="1"/>
    <col min="15363" max="15363" width="39.28515625" style="3" bestFit="1" customWidth="1"/>
    <col min="15364" max="15364" width="10.85546875" style="3" bestFit="1" customWidth="1"/>
    <col min="15365" max="15375" width="13.42578125" style="3" customWidth="1"/>
    <col min="15376" max="15376" width="2.140625" style="3" customWidth="1"/>
    <col min="15377" max="15377" width="10.28515625" style="3" bestFit="1" customWidth="1"/>
    <col min="15378" max="15378" width="5" style="3" customWidth="1"/>
    <col min="15379" max="15379" width="12.28515625" style="3" customWidth="1"/>
    <col min="15380" max="15616" width="9.140625" style="3"/>
    <col min="15617" max="15617" width="12.85546875" style="3" bestFit="1" customWidth="1"/>
    <col min="15618" max="15618" width="8.28515625" style="3" bestFit="1" customWidth="1"/>
    <col min="15619" max="15619" width="39.28515625" style="3" bestFit="1" customWidth="1"/>
    <col min="15620" max="15620" width="10.85546875" style="3" bestFit="1" customWidth="1"/>
    <col min="15621" max="15631" width="13.42578125" style="3" customWidth="1"/>
    <col min="15632" max="15632" width="2.140625" style="3" customWidth="1"/>
    <col min="15633" max="15633" width="10.28515625" style="3" bestFit="1" customWidth="1"/>
    <col min="15634" max="15634" width="5" style="3" customWidth="1"/>
    <col min="15635" max="15635" width="12.28515625" style="3" customWidth="1"/>
    <col min="15636" max="15872" width="9.140625" style="3"/>
    <col min="15873" max="15873" width="12.85546875" style="3" bestFit="1" customWidth="1"/>
    <col min="15874" max="15874" width="8.28515625" style="3" bestFit="1" customWidth="1"/>
    <col min="15875" max="15875" width="39.28515625" style="3" bestFit="1" customWidth="1"/>
    <col min="15876" max="15876" width="10.85546875" style="3" bestFit="1" customWidth="1"/>
    <col min="15877" max="15887" width="13.42578125" style="3" customWidth="1"/>
    <col min="15888" max="15888" width="2.140625" style="3" customWidth="1"/>
    <col min="15889" max="15889" width="10.28515625" style="3" bestFit="1" customWidth="1"/>
    <col min="15890" max="15890" width="5" style="3" customWidth="1"/>
    <col min="15891" max="15891" width="12.28515625" style="3" customWidth="1"/>
    <col min="15892" max="16128" width="9.140625" style="3"/>
    <col min="16129" max="16129" width="12.85546875" style="3" bestFit="1" customWidth="1"/>
    <col min="16130" max="16130" width="8.28515625" style="3" bestFit="1" customWidth="1"/>
    <col min="16131" max="16131" width="39.28515625" style="3" bestFit="1" customWidth="1"/>
    <col min="16132" max="16132" width="10.85546875" style="3" bestFit="1" customWidth="1"/>
    <col min="16133" max="16143" width="13.42578125" style="3" customWidth="1"/>
    <col min="16144" max="16144" width="2.140625" style="3" customWidth="1"/>
    <col min="16145" max="16145" width="10.28515625" style="3" bestFit="1" customWidth="1"/>
    <col min="16146" max="16146" width="5" style="3" customWidth="1"/>
    <col min="16147" max="16147" width="12.28515625" style="3" customWidth="1"/>
    <col min="16148" max="16384" width="9.140625" style="3"/>
  </cols>
  <sheetData>
    <row r="1" spans="1:19">
      <c r="A1" s="407" t="s">
        <v>569</v>
      </c>
      <c r="B1" s="407"/>
    </row>
    <row r="2" spans="1:19">
      <c r="A2" s="20" t="s">
        <v>3</v>
      </c>
    </row>
    <row r="3" spans="1:19">
      <c r="A3" s="407" t="s">
        <v>570</v>
      </c>
      <c r="B3" s="407"/>
      <c r="C3" s="407"/>
    </row>
    <row r="4" spans="1:19" ht="15.75" thickBot="1">
      <c r="A4" s="413" t="s">
        <v>4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</row>
    <row r="6" spans="1:19" s="9" customFormat="1">
      <c r="A6" s="5" t="s">
        <v>5</v>
      </c>
      <c r="B6" s="5" t="s">
        <v>6</v>
      </c>
      <c r="C6" s="6" t="s">
        <v>7</v>
      </c>
      <c r="D6" s="7">
        <v>43101</v>
      </c>
      <c r="E6" s="8">
        <f>EOMONTH(D6,1)</f>
        <v>43159</v>
      </c>
      <c r="F6" s="8">
        <f t="shared" ref="F6:O6" si="0">EOMONTH(E6,1)</f>
        <v>43190</v>
      </c>
      <c r="G6" s="8">
        <f t="shared" si="0"/>
        <v>43220</v>
      </c>
      <c r="H6" s="8">
        <f t="shared" si="0"/>
        <v>43251</v>
      </c>
      <c r="I6" s="8">
        <f t="shared" si="0"/>
        <v>43281</v>
      </c>
      <c r="J6" s="8">
        <f t="shared" si="0"/>
        <v>43312</v>
      </c>
      <c r="K6" s="8">
        <f t="shared" si="0"/>
        <v>43343</v>
      </c>
      <c r="L6" s="8">
        <f t="shared" si="0"/>
        <v>43373</v>
      </c>
      <c r="M6" s="8">
        <f t="shared" si="0"/>
        <v>43404</v>
      </c>
      <c r="N6" s="8">
        <f>EOMONTH(M6,1)</f>
        <v>43434</v>
      </c>
      <c r="O6" s="8">
        <f t="shared" si="0"/>
        <v>43465</v>
      </c>
      <c r="P6" s="5"/>
      <c r="Q6" s="5" t="s">
        <v>8</v>
      </c>
      <c r="S6" s="10"/>
    </row>
    <row r="7" spans="1:19" s="11" customFormat="1">
      <c r="C7" s="12"/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Q7" s="13"/>
      <c r="S7" s="14"/>
    </row>
    <row r="9" spans="1:19">
      <c r="A9" s="412" t="s">
        <v>9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</row>
    <row r="10" spans="1:19">
      <c r="A10" s="15" t="s">
        <v>10</v>
      </c>
      <c r="B10" s="16">
        <v>30</v>
      </c>
      <c r="C10" s="17" t="s">
        <v>11</v>
      </c>
      <c r="D10" s="18">
        <v>782487.35000000021</v>
      </c>
      <c r="E10" s="18">
        <v>609444.54000000015</v>
      </c>
      <c r="F10" s="18">
        <v>614292.24999999988</v>
      </c>
      <c r="G10" s="18">
        <v>801813.58000000007</v>
      </c>
      <c r="H10" s="18">
        <v>607560.35000000021</v>
      </c>
      <c r="I10" s="18">
        <v>609978.49999999988</v>
      </c>
      <c r="J10" s="18">
        <v>840416.08000000089</v>
      </c>
      <c r="K10" s="18">
        <v>605248.2000000003</v>
      </c>
      <c r="L10" s="18">
        <v>623473.33000000066</v>
      </c>
      <c r="M10" s="18">
        <v>941166.7299999994</v>
      </c>
      <c r="N10" s="18">
        <v>620822.02000000025</v>
      </c>
      <c r="O10" s="18">
        <v>728920.85000000021</v>
      </c>
      <c r="P10" s="17"/>
      <c r="Q10" s="19">
        <f t="shared" ref="Q10:Q34" si="1">SUM(D10:P10)</f>
        <v>8385623.7800000031</v>
      </c>
    </row>
    <row r="11" spans="1:19">
      <c r="A11" s="15" t="s">
        <v>10</v>
      </c>
      <c r="B11" s="16">
        <v>35</v>
      </c>
      <c r="C11" s="17" t="s">
        <v>11</v>
      </c>
      <c r="D11" s="18">
        <v>0</v>
      </c>
      <c r="E11" s="18">
        <v>0</v>
      </c>
      <c r="F11" s="18">
        <v>-83.85</v>
      </c>
      <c r="G11" s="18">
        <v>0</v>
      </c>
      <c r="H11" s="18">
        <v>0</v>
      </c>
      <c r="I11" s="18">
        <v>18.740000000000002</v>
      </c>
      <c r="J11" s="18">
        <v>45.18</v>
      </c>
      <c r="K11" s="18">
        <v>18.36</v>
      </c>
      <c r="L11" s="18">
        <v>3.38</v>
      </c>
      <c r="M11" s="18">
        <v>77.19</v>
      </c>
      <c r="N11" s="18">
        <v>0</v>
      </c>
      <c r="O11" s="18">
        <v>58.2</v>
      </c>
      <c r="P11" s="17"/>
      <c r="Q11" s="19">
        <f t="shared" si="1"/>
        <v>137.20000000000002</v>
      </c>
    </row>
    <row r="12" spans="1:19">
      <c r="A12" s="20" t="s">
        <v>12</v>
      </c>
      <c r="B12" s="20" t="str">
        <f>+B10&amp;" / "&amp;B11</f>
        <v>30 / 35</v>
      </c>
      <c r="C12" s="17" t="s">
        <v>13</v>
      </c>
      <c r="D12" s="18">
        <v>-20388.410000000003</v>
      </c>
      <c r="E12" s="18">
        <v>-16031.900000000003</v>
      </c>
      <c r="F12" s="18">
        <v>-16137.609999999993</v>
      </c>
      <c r="G12" s="18">
        <v>-20922.669999999998</v>
      </c>
      <c r="H12" s="18">
        <v>-15835.000000000009</v>
      </c>
      <c r="I12" s="18">
        <v>-15919.510000000002</v>
      </c>
      <c r="J12" s="18">
        <v>-21728.34</v>
      </c>
      <c r="K12" s="18">
        <v>-15599.920000000004</v>
      </c>
      <c r="L12" s="18">
        <v>-15593.810000000003</v>
      </c>
      <c r="M12" s="18">
        <v>-22762.410000000003</v>
      </c>
      <c r="N12" s="18">
        <v>-15205.239999999998</v>
      </c>
      <c r="O12" s="18">
        <v>-20220.150000000001</v>
      </c>
      <c r="P12" s="17"/>
      <c r="Q12" s="19">
        <f>SUM(D12:P12)</f>
        <v>-216344.97</v>
      </c>
    </row>
    <row r="13" spans="1:19">
      <c r="A13" s="20" t="s">
        <v>14</v>
      </c>
      <c r="B13" s="20" t="str">
        <f>+B12</f>
        <v>30 / 35</v>
      </c>
      <c r="C13" s="17" t="s">
        <v>15</v>
      </c>
      <c r="D13" s="18">
        <v>-4693.6599999999989</v>
      </c>
      <c r="E13" s="18">
        <v>-3902.7600000000007</v>
      </c>
      <c r="F13" s="18">
        <v>-3976.5799999999995</v>
      </c>
      <c r="G13" s="18">
        <v>-4826.45</v>
      </c>
      <c r="H13" s="18">
        <v>-3861.2600000000016</v>
      </c>
      <c r="I13" s="18">
        <v>-3922.5099999999998</v>
      </c>
      <c r="J13" s="18">
        <v>-5019.29</v>
      </c>
      <c r="K13" s="18">
        <v>-3798.5600000000004</v>
      </c>
      <c r="L13" s="18">
        <v>-3839.0499999999988</v>
      </c>
      <c r="M13" s="18">
        <v>-5263.7499999999982</v>
      </c>
      <c r="N13" s="18">
        <v>-3707.7200000000007</v>
      </c>
      <c r="O13" s="18">
        <v>-3749.9000000000005</v>
      </c>
      <c r="P13" s="17"/>
      <c r="Q13" s="19">
        <f t="shared" si="1"/>
        <v>-50561.49</v>
      </c>
    </row>
    <row r="14" spans="1:19">
      <c r="A14" s="20" t="s">
        <v>16</v>
      </c>
      <c r="B14" s="20" t="str">
        <f>+B13</f>
        <v>30 / 35</v>
      </c>
      <c r="C14" s="17" t="s">
        <v>17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7"/>
      <c r="Q14" s="19">
        <f t="shared" si="1"/>
        <v>0</v>
      </c>
      <c r="S14" s="409" t="s">
        <v>18</v>
      </c>
    </row>
    <row r="15" spans="1:19">
      <c r="A15" s="20" t="s">
        <v>19</v>
      </c>
      <c r="B15" s="20" t="str">
        <f>+B14</f>
        <v>30 / 35</v>
      </c>
      <c r="C15" s="17" t="s">
        <v>17</v>
      </c>
      <c r="D15" s="18">
        <v>32353.47</v>
      </c>
      <c r="E15" s="18">
        <v>25542.910000000003</v>
      </c>
      <c r="F15" s="18">
        <v>25714.039999999997</v>
      </c>
      <c r="G15" s="18">
        <v>33182.93</v>
      </c>
      <c r="H15" s="18">
        <v>25292.69</v>
      </c>
      <c r="I15" s="18">
        <v>25366.559999999998</v>
      </c>
      <c r="J15" s="18">
        <v>34458.509999999995</v>
      </c>
      <c r="K15" s="18">
        <v>24885.8</v>
      </c>
      <c r="L15" s="18">
        <v>17404.77</v>
      </c>
      <c r="M15" s="18">
        <v>-10936.909999999998</v>
      </c>
      <c r="N15" s="18">
        <v>2552.1000000000004</v>
      </c>
      <c r="O15" s="18">
        <v>2551.16</v>
      </c>
      <c r="P15" s="17"/>
      <c r="Q15" s="19">
        <f t="shared" si="1"/>
        <v>238368.02999999997</v>
      </c>
      <c r="S15" s="409"/>
    </row>
    <row r="16" spans="1:19">
      <c r="A16" s="20" t="s">
        <v>20</v>
      </c>
      <c r="B16" s="20" t="str">
        <f>+B15</f>
        <v>30 / 35</v>
      </c>
      <c r="C16" s="17" t="s">
        <v>21</v>
      </c>
      <c r="D16" s="18">
        <v>-10620.629999999994</v>
      </c>
      <c r="E16" s="18">
        <v>-5928.41</v>
      </c>
      <c r="F16" s="18">
        <v>-6663.2400000000007</v>
      </c>
      <c r="G16" s="18">
        <v>-9185.4599999999937</v>
      </c>
      <c r="H16" s="18">
        <v>-8963.2299999999941</v>
      </c>
      <c r="I16" s="18">
        <v>-9480.8699999999972</v>
      </c>
      <c r="J16" s="18">
        <v>-12982.299999999992</v>
      </c>
      <c r="K16" s="18">
        <v>-9864.6599999999944</v>
      </c>
      <c r="L16" s="18">
        <v>-10230.770000000002</v>
      </c>
      <c r="M16" s="18">
        <v>-8586.6899999999969</v>
      </c>
      <c r="N16" s="18">
        <v>-9157.0599999999977</v>
      </c>
      <c r="O16" s="18">
        <v>-8552.2599999999966</v>
      </c>
      <c r="P16" s="17"/>
      <c r="Q16" s="19">
        <f t="shared" si="1"/>
        <v>-110215.57999999996</v>
      </c>
      <c r="S16" s="409"/>
    </row>
    <row r="17" spans="1:19">
      <c r="A17" s="20" t="s">
        <v>22</v>
      </c>
      <c r="B17" s="20" t="str">
        <f>+B16</f>
        <v>30 / 35</v>
      </c>
      <c r="C17" s="17" t="s">
        <v>23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7"/>
      <c r="Q17" s="19">
        <f t="shared" si="1"/>
        <v>0</v>
      </c>
      <c r="S17" s="409"/>
    </row>
    <row r="18" spans="1:19">
      <c r="A18" s="20" t="s">
        <v>24</v>
      </c>
      <c r="B18" s="20" t="str">
        <f t="shared" ref="B18:B36" si="2">+B17</f>
        <v>30 / 35</v>
      </c>
      <c r="C18" s="17" t="s">
        <v>25</v>
      </c>
      <c r="D18" s="18">
        <v>-57.599999999999994</v>
      </c>
      <c r="E18" s="18">
        <v>-96</v>
      </c>
      <c r="F18" s="18">
        <v>-134.39999999999998</v>
      </c>
      <c r="G18" s="18">
        <v>-54.019999999999996</v>
      </c>
      <c r="H18" s="18">
        <v>-96</v>
      </c>
      <c r="I18" s="18">
        <v>-134.39999999999998</v>
      </c>
      <c r="J18" s="18">
        <v>-62.23</v>
      </c>
      <c r="K18" s="18">
        <v>-96</v>
      </c>
      <c r="L18" s="18">
        <v>-115.2</v>
      </c>
      <c r="M18" s="18">
        <v>-57.599999999999994</v>
      </c>
      <c r="N18" s="18">
        <v>-80.89</v>
      </c>
      <c r="O18" s="18">
        <v>-115.2</v>
      </c>
      <c r="P18" s="17"/>
      <c r="Q18" s="19">
        <f t="shared" si="1"/>
        <v>-1099.54</v>
      </c>
      <c r="S18" s="409"/>
    </row>
    <row r="19" spans="1:19">
      <c r="A19" s="20" t="s">
        <v>26</v>
      </c>
      <c r="B19" s="20" t="str">
        <f t="shared" si="2"/>
        <v>30 / 35</v>
      </c>
      <c r="C19" s="17" t="s">
        <v>27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7"/>
      <c r="Q19" s="19">
        <f t="shared" si="1"/>
        <v>0</v>
      </c>
      <c r="S19" s="409"/>
    </row>
    <row r="20" spans="1:19">
      <c r="A20" s="20" t="s">
        <v>28</v>
      </c>
      <c r="B20" s="20" t="str">
        <f t="shared" si="2"/>
        <v>30 / 35</v>
      </c>
      <c r="C20" s="17" t="s">
        <v>29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/>
      <c r="Q20" s="19">
        <f t="shared" si="1"/>
        <v>0</v>
      </c>
    </row>
    <row r="21" spans="1:19">
      <c r="A21" s="20" t="s">
        <v>30</v>
      </c>
      <c r="B21" s="20" t="str">
        <f t="shared" si="2"/>
        <v>30 / 35</v>
      </c>
      <c r="D21" s="21">
        <v>0</v>
      </c>
      <c r="E21" s="18">
        <v>0</v>
      </c>
      <c r="F21" s="18">
        <v>0</v>
      </c>
      <c r="G21" s="18">
        <v>0</v>
      </c>
      <c r="H21" s="18">
        <v>0.13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0.6</v>
      </c>
      <c r="O21" s="18">
        <v>0</v>
      </c>
      <c r="P21" s="17"/>
      <c r="Q21" s="19">
        <f t="shared" si="1"/>
        <v>0.73</v>
      </c>
    </row>
    <row r="22" spans="1:19">
      <c r="A22" s="20" t="s">
        <v>31</v>
      </c>
      <c r="B22" s="20" t="str">
        <f t="shared" si="2"/>
        <v>30 / 35</v>
      </c>
      <c r="D22" s="18">
        <v>15</v>
      </c>
      <c r="E22" s="18">
        <v>20</v>
      </c>
      <c r="F22" s="18">
        <v>60</v>
      </c>
      <c r="G22" s="18">
        <v>55</v>
      </c>
      <c r="H22" s="18">
        <v>45</v>
      </c>
      <c r="I22" s="18">
        <v>20</v>
      </c>
      <c r="J22" s="18">
        <v>45</v>
      </c>
      <c r="K22" s="18">
        <v>0</v>
      </c>
      <c r="L22" s="18">
        <v>15</v>
      </c>
      <c r="M22" s="18">
        <v>0</v>
      </c>
      <c r="N22" s="18">
        <v>10</v>
      </c>
      <c r="O22" s="18">
        <v>0</v>
      </c>
      <c r="P22" s="17"/>
      <c r="Q22" s="19">
        <f t="shared" si="1"/>
        <v>285</v>
      </c>
    </row>
    <row r="23" spans="1:19">
      <c r="A23" s="20" t="s">
        <v>32</v>
      </c>
      <c r="B23" s="20" t="str">
        <f t="shared" si="2"/>
        <v>30 / 35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-108.78</v>
      </c>
      <c r="O23" s="18">
        <v>0</v>
      </c>
      <c r="P23" s="17"/>
      <c r="Q23" s="19">
        <f t="shared" si="1"/>
        <v>-108.78</v>
      </c>
    </row>
    <row r="24" spans="1:19">
      <c r="A24" s="20" t="s">
        <v>33</v>
      </c>
      <c r="B24" s="20" t="str">
        <f t="shared" si="2"/>
        <v>30 / 35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-10.55</v>
      </c>
      <c r="M24" s="18">
        <v>0</v>
      </c>
      <c r="N24" s="18">
        <v>0</v>
      </c>
      <c r="O24" s="18">
        <v>0</v>
      </c>
      <c r="P24" s="17"/>
      <c r="Q24" s="19">
        <f t="shared" si="1"/>
        <v>-10.55</v>
      </c>
    </row>
    <row r="25" spans="1:19">
      <c r="A25" s="20" t="s">
        <v>34</v>
      </c>
      <c r="B25" s="20" t="str">
        <f t="shared" si="2"/>
        <v>30 / 35</v>
      </c>
      <c r="D25" s="18">
        <v>7.9</v>
      </c>
      <c r="E25" s="18">
        <v>0</v>
      </c>
      <c r="F25" s="18">
        <v>5.72</v>
      </c>
      <c r="G25" s="18">
        <v>0</v>
      </c>
      <c r="H25" s="18">
        <v>0</v>
      </c>
      <c r="I25" s="18">
        <v>0</v>
      </c>
      <c r="J25" s="18">
        <v>40</v>
      </c>
      <c r="K25" s="18">
        <v>0</v>
      </c>
      <c r="L25" s="18">
        <v>0.02</v>
      </c>
      <c r="M25" s="18">
        <v>0</v>
      </c>
      <c r="N25" s="18">
        <v>0</v>
      </c>
      <c r="O25" s="18">
        <v>0</v>
      </c>
      <c r="P25" s="17"/>
      <c r="Q25" s="19">
        <f t="shared" si="1"/>
        <v>53.640000000000008</v>
      </c>
    </row>
    <row r="26" spans="1:19">
      <c r="A26" s="20" t="s">
        <v>35</v>
      </c>
      <c r="B26" s="20" t="str">
        <f t="shared" si="2"/>
        <v>30 / 35</v>
      </c>
      <c r="D26" s="18">
        <v>0</v>
      </c>
      <c r="E26" s="18">
        <v>-44.82</v>
      </c>
      <c r="F26" s="18">
        <v>-44.82</v>
      </c>
      <c r="G26" s="18">
        <v>0</v>
      </c>
      <c r="H26" s="18">
        <v>-44.82</v>
      </c>
      <c r="I26" s="18">
        <v>-44.82</v>
      </c>
      <c r="J26" s="18">
        <v>0</v>
      </c>
      <c r="K26" s="18">
        <v>-44.82</v>
      </c>
      <c r="L26" s="18">
        <v>-38.43</v>
      </c>
      <c r="M26" s="18">
        <v>0</v>
      </c>
      <c r="N26" s="18">
        <v>-44.82</v>
      </c>
      <c r="O26" s="18">
        <v>0</v>
      </c>
      <c r="P26" s="17"/>
      <c r="Q26" s="19">
        <f t="shared" si="1"/>
        <v>-307.34999999999997</v>
      </c>
    </row>
    <row r="27" spans="1:19">
      <c r="A27" s="20" t="s">
        <v>36</v>
      </c>
      <c r="B27" s="20" t="str">
        <f t="shared" si="2"/>
        <v>30 / 35</v>
      </c>
      <c r="D27" s="18">
        <v>0</v>
      </c>
      <c r="E27" s="18">
        <v>0</v>
      </c>
      <c r="F27" s="18">
        <v>0</v>
      </c>
      <c r="G27" s="18">
        <v>16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7"/>
      <c r="Q27" s="19">
        <f t="shared" si="1"/>
        <v>16</v>
      </c>
    </row>
    <row r="28" spans="1:19">
      <c r="A28" s="20" t="s">
        <v>37</v>
      </c>
      <c r="B28" s="20" t="str">
        <f t="shared" si="2"/>
        <v>30 / 35</v>
      </c>
      <c r="D28" s="18">
        <v>285.46000000000004</v>
      </c>
      <c r="E28" s="18">
        <v>94.46</v>
      </c>
      <c r="F28" s="18">
        <v>140.38999999999999</v>
      </c>
      <c r="G28" s="18">
        <v>272.96999999999997</v>
      </c>
      <c r="H28" s="18">
        <v>65.52000000000001</v>
      </c>
      <c r="I28" s="18">
        <v>369.82</v>
      </c>
      <c r="J28" s="18">
        <v>268.22999999999996</v>
      </c>
      <c r="K28" s="18">
        <v>152.14000000000001</v>
      </c>
      <c r="L28" s="18">
        <v>38.24</v>
      </c>
      <c r="M28" s="18">
        <v>164.34</v>
      </c>
      <c r="N28" s="18">
        <v>56.459999999999994</v>
      </c>
      <c r="O28" s="18">
        <v>-259.32</v>
      </c>
      <c r="P28" s="17"/>
      <c r="Q28" s="19">
        <f t="shared" si="1"/>
        <v>1648.71</v>
      </c>
    </row>
    <row r="29" spans="1:19">
      <c r="A29" s="20" t="s">
        <v>38</v>
      </c>
      <c r="B29" s="20" t="str">
        <f t="shared" si="2"/>
        <v>30 / 35</v>
      </c>
      <c r="D29" s="18">
        <v>-240</v>
      </c>
      <c r="E29" s="18">
        <v>-80</v>
      </c>
      <c r="F29" s="18">
        <v>-140</v>
      </c>
      <c r="G29" s="18">
        <v>-120</v>
      </c>
      <c r="H29" s="18">
        <v>-80</v>
      </c>
      <c r="I29" s="18">
        <v>0</v>
      </c>
      <c r="J29" s="18">
        <v>-40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/>
      <c r="Q29" s="19">
        <f t="shared" si="1"/>
        <v>-700</v>
      </c>
    </row>
    <row r="30" spans="1:19">
      <c r="A30" s="20" t="s">
        <v>39</v>
      </c>
      <c r="B30" s="20" t="str">
        <f t="shared" si="2"/>
        <v>30 / 35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-8.66</v>
      </c>
      <c r="K30" s="18">
        <v>-4718.1699999999992</v>
      </c>
      <c r="L30" s="18">
        <v>-16792.159999999996</v>
      </c>
      <c r="M30" s="18">
        <v>-14565.880000000001</v>
      </c>
      <c r="N30" s="18">
        <v>-9850.8000000000011</v>
      </c>
      <c r="O30" s="18">
        <v>-9836.81</v>
      </c>
      <c r="P30" s="17"/>
      <c r="Q30" s="19">
        <f t="shared" si="1"/>
        <v>-55772.479999999996</v>
      </c>
    </row>
    <row r="31" spans="1:19">
      <c r="A31" s="20" t="s">
        <v>40</v>
      </c>
      <c r="B31" s="20" t="str">
        <f t="shared" si="2"/>
        <v>30 / 35</v>
      </c>
      <c r="D31" s="18">
        <v>-59.86999999999999</v>
      </c>
      <c r="E31" s="18">
        <v>-8.5500000000000007</v>
      </c>
      <c r="F31" s="18">
        <v>-100.35</v>
      </c>
      <c r="G31" s="18">
        <v>-54.45</v>
      </c>
      <c r="H31" s="18">
        <v>-51.3</v>
      </c>
      <c r="I31" s="18">
        <v>-135.99</v>
      </c>
      <c r="J31" s="18">
        <v>-230.27999999999994</v>
      </c>
      <c r="K31" s="18">
        <v>-131.61999999999998</v>
      </c>
      <c r="L31" s="18">
        <v>-114.97000000000001</v>
      </c>
      <c r="M31" s="18">
        <v>-91.4</v>
      </c>
      <c r="N31" s="18">
        <v>-233.26999999999998</v>
      </c>
      <c r="O31" s="18">
        <v>-145.37</v>
      </c>
      <c r="P31" s="17"/>
      <c r="Q31" s="19">
        <f t="shared" si="1"/>
        <v>-1357.42</v>
      </c>
    </row>
    <row r="32" spans="1:19">
      <c r="A32" s="20" t="s">
        <v>41</v>
      </c>
      <c r="B32" s="20" t="str">
        <f t="shared" si="2"/>
        <v>30 / 35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20.53</v>
      </c>
      <c r="O32" s="18">
        <v>0</v>
      </c>
      <c r="P32" s="17"/>
      <c r="Q32" s="19">
        <f t="shared" si="1"/>
        <v>20.53</v>
      </c>
    </row>
    <row r="33" spans="1:19">
      <c r="A33" s="20" t="s">
        <v>42</v>
      </c>
      <c r="B33" s="20" t="str">
        <f t="shared" si="2"/>
        <v>30 / 35</v>
      </c>
      <c r="D33" s="18">
        <v>23.94</v>
      </c>
      <c r="E33" s="18">
        <v>0</v>
      </c>
      <c r="F33" s="18">
        <v>0</v>
      </c>
      <c r="G33" s="18">
        <v>0</v>
      </c>
      <c r="H33" s="18">
        <v>4.5199999999999996</v>
      </c>
      <c r="I33" s="18">
        <v>0</v>
      </c>
      <c r="J33" s="18">
        <v>0</v>
      </c>
      <c r="K33" s="18">
        <v>9.2200000000000006</v>
      </c>
      <c r="L33" s="18">
        <v>0</v>
      </c>
      <c r="M33" s="18">
        <v>0</v>
      </c>
      <c r="N33" s="18">
        <v>0</v>
      </c>
      <c r="O33" s="18">
        <v>0</v>
      </c>
      <c r="P33" s="17"/>
      <c r="Q33" s="19">
        <f t="shared" si="1"/>
        <v>37.68</v>
      </c>
    </row>
    <row r="34" spans="1:19">
      <c r="A34" s="20" t="s">
        <v>43</v>
      </c>
      <c r="B34" s="20" t="str">
        <f t="shared" si="2"/>
        <v>30 / 35</v>
      </c>
      <c r="D34" s="18">
        <v>-1470.6</v>
      </c>
      <c r="E34" s="18">
        <v>-1777.58</v>
      </c>
      <c r="F34" s="18">
        <v>-1685.6</v>
      </c>
      <c r="G34" s="18">
        <v>-1820.82</v>
      </c>
      <c r="H34" s="18">
        <v>-2148.3200000000002</v>
      </c>
      <c r="I34" s="18">
        <v>-2307.04</v>
      </c>
      <c r="J34" s="18">
        <v>-2298.44</v>
      </c>
      <c r="K34" s="18">
        <v>-1881.0000000000002</v>
      </c>
      <c r="L34" s="18">
        <v>-2081.3999999999996</v>
      </c>
      <c r="M34" s="18">
        <v>-1662.1499999999999</v>
      </c>
      <c r="N34" s="18">
        <v>-1308.0399999999997</v>
      </c>
      <c r="O34" s="18">
        <v>-1273.0300000000002</v>
      </c>
      <c r="P34" s="17"/>
      <c r="Q34" s="19">
        <f t="shared" si="1"/>
        <v>-21714.02</v>
      </c>
    </row>
    <row r="35" spans="1:19">
      <c r="A35" s="20" t="s">
        <v>44</v>
      </c>
      <c r="B35" s="20" t="str">
        <f>+B20</f>
        <v>30 / 35</v>
      </c>
      <c r="C35" s="17" t="s">
        <v>45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7"/>
      <c r="Q35" s="19">
        <f>SUM(D35:P35)</f>
        <v>0</v>
      </c>
    </row>
    <row r="36" spans="1:19">
      <c r="A36" s="20" t="s">
        <v>46</v>
      </c>
      <c r="B36" s="20" t="str">
        <f t="shared" si="2"/>
        <v>30 / 35</v>
      </c>
      <c r="C36" s="17" t="s">
        <v>47</v>
      </c>
      <c r="D36" s="18">
        <v>-230</v>
      </c>
      <c r="E36" s="18">
        <v>0</v>
      </c>
      <c r="F36" s="18">
        <v>-610</v>
      </c>
      <c r="G36" s="18">
        <v>-150</v>
      </c>
      <c r="H36" s="18">
        <v>-200</v>
      </c>
      <c r="I36" s="18">
        <v>-50</v>
      </c>
      <c r="J36" s="18">
        <v>-50</v>
      </c>
      <c r="K36" s="18">
        <v>-200</v>
      </c>
      <c r="L36" s="18">
        <v>-369.94</v>
      </c>
      <c r="M36" s="18">
        <v>-830</v>
      </c>
      <c r="N36" s="18">
        <v>-100</v>
      </c>
      <c r="O36" s="18">
        <v>-50</v>
      </c>
      <c r="P36" s="17"/>
      <c r="Q36" s="19">
        <f>SUM(D36:P36)</f>
        <v>-2839.94</v>
      </c>
      <c r="S36" s="28"/>
    </row>
    <row r="37" spans="1:19">
      <c r="A37" s="22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4">
        <f>SUM(D37:P37)</f>
        <v>0</v>
      </c>
    </row>
    <row r="38" spans="1:19">
      <c r="A38" s="25" t="s">
        <v>48</v>
      </c>
      <c r="D38" s="26">
        <f>SUM(D10:D37)</f>
        <v>777412.35000000009</v>
      </c>
      <c r="E38" s="26">
        <f t="shared" ref="E38:N38" si="3">SUM(E10:E37)</f>
        <v>607231.89000000013</v>
      </c>
      <c r="F38" s="26">
        <f t="shared" si="3"/>
        <v>610635.95000000007</v>
      </c>
      <c r="G38" s="26">
        <f t="shared" si="3"/>
        <v>798206.61000000022</v>
      </c>
      <c r="H38" s="26">
        <f t="shared" si="3"/>
        <v>601688.28000000026</v>
      </c>
      <c r="I38" s="26">
        <f t="shared" si="3"/>
        <v>603758.47999999975</v>
      </c>
      <c r="J38" s="26">
        <f t="shared" si="3"/>
        <v>832853.46000000089</v>
      </c>
      <c r="K38" s="26">
        <f t="shared" si="3"/>
        <v>593978.9700000002</v>
      </c>
      <c r="L38" s="26">
        <f t="shared" si="3"/>
        <v>591748.46000000054</v>
      </c>
      <c r="M38" s="26">
        <f t="shared" si="3"/>
        <v>876651.46999999927</v>
      </c>
      <c r="N38" s="26">
        <f t="shared" si="3"/>
        <v>583665.0900000002</v>
      </c>
      <c r="O38" s="26">
        <f>SUM(O10:O37)</f>
        <v>687328.17000000016</v>
      </c>
      <c r="P38" s="17"/>
      <c r="Q38" s="27">
        <f>SUM(D38:P38)</f>
        <v>8165159.1800000016</v>
      </c>
    </row>
    <row r="39" spans="1:19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25"/>
    </row>
    <row r="40" spans="1:19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5"/>
    </row>
    <row r="41" spans="1:19">
      <c r="A41" s="412" t="s">
        <v>49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</row>
    <row r="42" spans="1:19">
      <c r="A42" s="15" t="s">
        <v>10</v>
      </c>
      <c r="B42" s="16">
        <v>10</v>
      </c>
      <c r="C42" s="17" t="s">
        <v>50</v>
      </c>
      <c r="D42" s="18">
        <v>102121.23000000004</v>
      </c>
      <c r="E42" s="18">
        <v>99323.350000000049</v>
      </c>
      <c r="F42" s="18">
        <v>101741.28000000001</v>
      </c>
      <c r="G42" s="18">
        <v>102696.21000000002</v>
      </c>
      <c r="H42" s="18">
        <v>125074.21000000011</v>
      </c>
      <c r="I42" s="18">
        <v>118235.23000000004</v>
      </c>
      <c r="J42" s="18">
        <v>106464.6</v>
      </c>
      <c r="K42" s="18">
        <v>114557.67999999995</v>
      </c>
      <c r="L42" s="18">
        <v>97611.76999999999</v>
      </c>
      <c r="M42" s="18">
        <v>111914.21999999999</v>
      </c>
      <c r="N42" s="18">
        <v>109825.97999999995</v>
      </c>
      <c r="O42" s="18">
        <v>106921.93999999999</v>
      </c>
      <c r="P42" s="17"/>
      <c r="Q42" s="19">
        <f>SUM(D42:P42)</f>
        <v>1296487.7000000002</v>
      </c>
    </row>
    <row r="43" spans="1:19">
      <c r="A43" s="15" t="s">
        <v>10</v>
      </c>
      <c r="B43" s="16">
        <v>15</v>
      </c>
      <c r="C43" s="17" t="s">
        <v>50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42.68</v>
      </c>
      <c r="O43" s="18">
        <v>205.53</v>
      </c>
      <c r="P43" s="17"/>
      <c r="Q43" s="19">
        <f>SUM(D43:P43)</f>
        <v>248.21</v>
      </c>
    </row>
    <row r="44" spans="1:19">
      <c r="A44" s="15" t="s">
        <v>10</v>
      </c>
      <c r="B44" s="16">
        <v>70</v>
      </c>
      <c r="C44" s="17" t="s">
        <v>51</v>
      </c>
      <c r="D44" s="18">
        <v>47436.240000000027</v>
      </c>
      <c r="E44" s="18">
        <v>48760.820000000022</v>
      </c>
      <c r="F44" s="18">
        <v>48170.290000000015</v>
      </c>
      <c r="G44" s="18">
        <v>49354.900000000009</v>
      </c>
      <c r="H44" s="18">
        <v>50054.860000000015</v>
      </c>
      <c r="I44" s="18">
        <v>54201.350000000035</v>
      </c>
      <c r="J44" s="18">
        <v>47403.790000000015</v>
      </c>
      <c r="K44" s="18">
        <v>51480.60000000002</v>
      </c>
      <c r="L44" s="18">
        <v>53436.080000000024</v>
      </c>
      <c r="M44" s="18">
        <v>53157.360000000015</v>
      </c>
      <c r="N44" s="18">
        <v>51177.690000000024</v>
      </c>
      <c r="O44" s="18">
        <v>51718.920000000006</v>
      </c>
      <c r="P44" s="17"/>
      <c r="Q44" s="19">
        <f>SUM(D44:P44)</f>
        <v>606352.90000000026</v>
      </c>
    </row>
    <row r="45" spans="1:19">
      <c r="A45" s="15" t="s">
        <v>10</v>
      </c>
      <c r="B45" s="16">
        <v>75</v>
      </c>
      <c r="C45" s="17" t="s">
        <v>51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7"/>
      <c r="Q45" s="19">
        <f>SUM(D45:P45)</f>
        <v>0</v>
      </c>
    </row>
    <row r="46" spans="1:19">
      <c r="A46" s="20" t="s">
        <v>12</v>
      </c>
      <c r="B46" s="20" t="str">
        <f>+B42&amp;" / "&amp;B43</f>
        <v>10 / 15</v>
      </c>
      <c r="C46" s="17" t="s">
        <v>52</v>
      </c>
      <c r="D46" s="18">
        <v>-5014.3200000000015</v>
      </c>
      <c r="E46" s="18">
        <v>-5023.5400000000018</v>
      </c>
      <c r="F46" s="18">
        <v>-5042.2900000000009</v>
      </c>
      <c r="G46" s="18">
        <v>-5069.680000000003</v>
      </c>
      <c r="H46" s="18">
        <v>-5120.8000000000029</v>
      </c>
      <c r="I46" s="18">
        <v>-5177.6000000000022</v>
      </c>
      <c r="J46" s="18">
        <v>-5209.1900000000014</v>
      </c>
      <c r="K46" s="18">
        <v>-5237.2500000000018</v>
      </c>
      <c r="L46" s="18">
        <v>-5212.0700000000033</v>
      </c>
      <c r="M46" s="18">
        <v>-5192.5200000000023</v>
      </c>
      <c r="N46" s="18">
        <v>-5113.800000000002</v>
      </c>
      <c r="O46" s="18">
        <v>-5065.6800000000039</v>
      </c>
      <c r="P46" s="17"/>
      <c r="Q46" s="19">
        <f>SUM(D46:P46)</f>
        <v>-61478.740000000034</v>
      </c>
    </row>
    <row r="47" spans="1:19">
      <c r="A47" s="20" t="s">
        <v>14</v>
      </c>
      <c r="B47" s="20" t="str">
        <f>+B46</f>
        <v>10 / 15</v>
      </c>
      <c r="C47" s="17" t="s">
        <v>15</v>
      </c>
      <c r="D47" s="18">
        <v>-3.52</v>
      </c>
      <c r="E47" s="18">
        <v>-3.52</v>
      </c>
      <c r="F47" s="18">
        <v>-3.52</v>
      </c>
      <c r="G47" s="18">
        <v>-2.8600000000000003</v>
      </c>
      <c r="H47" s="18">
        <v>-2.8600000000000003</v>
      </c>
      <c r="I47" s="18">
        <v>-2.8600000000000003</v>
      </c>
      <c r="J47" s="18">
        <v>-2.8600000000000003</v>
      </c>
      <c r="K47" s="18">
        <v>-2.8600000000000003</v>
      </c>
      <c r="L47" s="18">
        <v>-3.0800000000000005</v>
      </c>
      <c r="M47" s="18">
        <v>-3.3000000000000003</v>
      </c>
      <c r="N47" s="18">
        <v>-3.0800000000000005</v>
      </c>
      <c r="O47" s="18">
        <v>-3.0800000000000005</v>
      </c>
      <c r="P47" s="17"/>
      <c r="Q47" s="19">
        <f t="shared" ref="Q47:Q73" si="4">SUM(D47:P47)</f>
        <v>-37.4</v>
      </c>
    </row>
    <row r="48" spans="1:19">
      <c r="A48" s="20" t="s">
        <v>16</v>
      </c>
      <c r="B48" s="20" t="str">
        <f>+B47</f>
        <v>10 / 15</v>
      </c>
      <c r="C48" s="17" t="s">
        <v>17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7"/>
      <c r="Q48" s="19">
        <f t="shared" si="4"/>
        <v>0</v>
      </c>
      <c r="S48" s="409" t="s">
        <v>18</v>
      </c>
    </row>
    <row r="49" spans="1:19">
      <c r="A49" s="20" t="s">
        <v>19</v>
      </c>
      <c r="B49" s="20" t="str">
        <f>+B48</f>
        <v>10 / 15</v>
      </c>
      <c r="C49" s="17" t="s">
        <v>17</v>
      </c>
      <c r="D49" s="18">
        <v>198.97</v>
      </c>
      <c r="E49" s="18">
        <v>172.8</v>
      </c>
      <c r="F49" s="18">
        <v>189.87</v>
      </c>
      <c r="G49" s="18">
        <v>160.35</v>
      </c>
      <c r="H49" s="18">
        <v>161.35</v>
      </c>
      <c r="I49" s="18">
        <v>162.32</v>
      </c>
      <c r="J49" s="18">
        <v>195.36</v>
      </c>
      <c r="K49" s="18">
        <v>16.75</v>
      </c>
      <c r="L49" s="18">
        <v>14.46</v>
      </c>
      <c r="M49" s="18">
        <v>16.14</v>
      </c>
      <c r="N49" s="18">
        <v>16.32</v>
      </c>
      <c r="O49" s="18">
        <v>13.560000000000002</v>
      </c>
      <c r="P49" s="17"/>
      <c r="Q49" s="19">
        <f t="shared" si="4"/>
        <v>1318.25</v>
      </c>
      <c r="S49" s="409"/>
    </row>
    <row r="50" spans="1:19">
      <c r="A50" s="20" t="s">
        <v>20</v>
      </c>
      <c r="B50" s="20" t="str">
        <f>+B49</f>
        <v>10 / 15</v>
      </c>
      <c r="C50" s="17" t="s">
        <v>21</v>
      </c>
      <c r="D50" s="18">
        <v>21.029999999999987</v>
      </c>
      <c r="E50" s="18">
        <v>124.91999999999996</v>
      </c>
      <c r="F50" s="18">
        <v>-169.53000000000003</v>
      </c>
      <c r="G50" s="18">
        <v>-68.679999999999993</v>
      </c>
      <c r="H50" s="18">
        <v>-136.71</v>
      </c>
      <c r="I50" s="18">
        <v>-83.49</v>
      </c>
      <c r="J50" s="18">
        <v>-130.02000000000001</v>
      </c>
      <c r="K50" s="18">
        <v>-122.58000000000001</v>
      </c>
      <c r="L50" s="18">
        <v>-206.94</v>
      </c>
      <c r="M50" s="18">
        <v>-134.57999999999998</v>
      </c>
      <c r="N50" s="18">
        <v>-124.17000000000002</v>
      </c>
      <c r="O50" s="18">
        <v>-183.12</v>
      </c>
      <c r="P50" s="17"/>
      <c r="Q50" s="19">
        <f t="shared" si="4"/>
        <v>-1213.8700000000003</v>
      </c>
      <c r="S50" s="409"/>
    </row>
    <row r="51" spans="1:19">
      <c r="A51" s="20" t="s">
        <v>22</v>
      </c>
      <c r="B51" s="20" t="str">
        <f>+B50</f>
        <v>10 / 15</v>
      </c>
      <c r="C51" s="17" t="s">
        <v>23</v>
      </c>
      <c r="D51" s="18">
        <v>-443.9199999999999</v>
      </c>
      <c r="E51" s="18">
        <v>-214.8</v>
      </c>
      <c r="F51" s="18">
        <v>-329.36</v>
      </c>
      <c r="G51" s="18">
        <v>-372.31999999999994</v>
      </c>
      <c r="H51" s="18">
        <v>-415.28</v>
      </c>
      <c r="I51" s="18">
        <v>-930.8</v>
      </c>
      <c r="J51" s="18">
        <v>-587.12</v>
      </c>
      <c r="K51" s="18">
        <v>-114.56</v>
      </c>
      <c r="L51" s="18">
        <v>-286.39999999999998</v>
      </c>
      <c r="M51" s="18">
        <v>-372.32000000000005</v>
      </c>
      <c r="N51" s="18">
        <v>-286.39999999999998</v>
      </c>
      <c r="O51" s="18">
        <v>-286.39999999999998</v>
      </c>
      <c r="P51" s="17"/>
      <c r="Q51" s="19">
        <f t="shared" si="4"/>
        <v>-4639.6799999999994</v>
      </c>
      <c r="S51" s="409"/>
    </row>
    <row r="52" spans="1:19">
      <c r="A52" s="20" t="s">
        <v>24</v>
      </c>
      <c r="B52" s="20" t="str">
        <f t="shared" ref="B52:B69" si="5">+B51</f>
        <v>10 / 15</v>
      </c>
      <c r="C52" s="17" t="s">
        <v>25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-76833.179999999993</v>
      </c>
      <c r="P52" s="17"/>
      <c r="Q52" s="19">
        <f t="shared" si="4"/>
        <v>-76833.179999999993</v>
      </c>
      <c r="S52" s="409"/>
    </row>
    <row r="53" spans="1:19">
      <c r="A53" s="20" t="s">
        <v>26</v>
      </c>
      <c r="B53" s="20" t="str">
        <f t="shared" si="5"/>
        <v>10 / 15</v>
      </c>
      <c r="C53" s="17" t="s">
        <v>27</v>
      </c>
      <c r="D53" s="18">
        <v>-18.75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-18.75</v>
      </c>
      <c r="K53" s="18">
        <v>0</v>
      </c>
      <c r="L53" s="18">
        <v>-56.25</v>
      </c>
      <c r="M53" s="18">
        <v>0</v>
      </c>
      <c r="N53" s="18">
        <v>-18.75</v>
      </c>
      <c r="O53" s="18">
        <v>0</v>
      </c>
      <c r="P53" s="17"/>
      <c r="Q53" s="19">
        <f t="shared" si="4"/>
        <v>-112.5</v>
      </c>
      <c r="S53" s="409"/>
    </row>
    <row r="54" spans="1:19">
      <c r="A54" s="20" t="s">
        <v>28</v>
      </c>
      <c r="B54" s="20" t="str">
        <f t="shared" si="5"/>
        <v>10 / 15</v>
      </c>
      <c r="C54" s="17" t="s">
        <v>29</v>
      </c>
      <c r="D54" s="18">
        <v>-59.760000000000005</v>
      </c>
      <c r="E54" s="18">
        <v>-59.760000000000005</v>
      </c>
      <c r="F54" s="18">
        <v>-59.760000000000005</v>
      </c>
      <c r="G54" s="18">
        <v>-59.760000000000005</v>
      </c>
      <c r="H54" s="18">
        <v>-59.760000000000005</v>
      </c>
      <c r="I54" s="18">
        <v>-57.140000000000008</v>
      </c>
      <c r="J54" s="18">
        <v>-49.800000000000004</v>
      </c>
      <c r="K54" s="18">
        <v>-49.800000000000004</v>
      </c>
      <c r="L54" s="18">
        <v>-49.800000000000004</v>
      </c>
      <c r="M54" s="18">
        <v>-49.800000000000004</v>
      </c>
      <c r="N54" s="18">
        <v>-49.800000000000004</v>
      </c>
      <c r="O54" s="18">
        <v>-49.800000000000004</v>
      </c>
      <c r="P54" s="17"/>
      <c r="Q54" s="19">
        <f t="shared" si="4"/>
        <v>-654.7399999999999</v>
      </c>
    </row>
    <row r="55" spans="1:19">
      <c r="A55" s="20" t="s">
        <v>44</v>
      </c>
      <c r="B55" s="20" t="str">
        <f t="shared" si="5"/>
        <v>10 / 15</v>
      </c>
      <c r="C55" s="17" t="s">
        <v>45</v>
      </c>
      <c r="D55" s="18">
        <v>-21</v>
      </c>
      <c r="E55" s="18">
        <v>-21</v>
      </c>
      <c r="F55" s="18">
        <v>-21</v>
      </c>
      <c r="G55" s="18">
        <v>-21</v>
      </c>
      <c r="H55" s="18">
        <v>-21</v>
      </c>
      <c r="I55" s="18">
        <v>-21</v>
      </c>
      <c r="J55" s="18">
        <v>-21</v>
      </c>
      <c r="K55" s="18">
        <v>-21</v>
      </c>
      <c r="L55" s="18">
        <v>-21</v>
      </c>
      <c r="M55" s="18">
        <v>-21</v>
      </c>
      <c r="N55" s="18">
        <v>-21</v>
      </c>
      <c r="O55" s="18">
        <v>-21</v>
      </c>
      <c r="P55" s="17"/>
      <c r="Q55" s="19">
        <f t="shared" si="4"/>
        <v>-252</v>
      </c>
    </row>
    <row r="56" spans="1:19">
      <c r="A56" s="20" t="s">
        <v>30</v>
      </c>
      <c r="B56" s="20" t="str">
        <f t="shared" si="5"/>
        <v>10 / 15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-110</v>
      </c>
      <c r="P56" s="17"/>
      <c r="Q56" s="19">
        <f t="shared" si="4"/>
        <v>-110</v>
      </c>
    </row>
    <row r="57" spans="1:19">
      <c r="A57" s="20" t="s">
        <v>43</v>
      </c>
      <c r="B57" s="20" t="str">
        <f t="shared" si="5"/>
        <v>10 / 15</v>
      </c>
      <c r="D57" s="18">
        <v>-276.8</v>
      </c>
      <c r="E57" s="18">
        <v>-81.599999999999994</v>
      </c>
      <c r="F57" s="18">
        <v>-287.60000000000002</v>
      </c>
      <c r="G57" s="18">
        <v>-474.59999999999997</v>
      </c>
      <c r="H57" s="18">
        <v>-508.45000000000005</v>
      </c>
      <c r="I57" s="18">
        <v>-154.39999999999998</v>
      </c>
      <c r="J57" s="18">
        <v>-349.6</v>
      </c>
      <c r="K57" s="18">
        <v>-220</v>
      </c>
      <c r="L57" s="18">
        <v>-154.4</v>
      </c>
      <c r="M57" s="18">
        <v>-234.4</v>
      </c>
      <c r="N57" s="18">
        <v>-104.8</v>
      </c>
      <c r="O57" s="18">
        <v>-138.39999999999998</v>
      </c>
      <c r="P57" s="17"/>
      <c r="Q57" s="19">
        <f t="shared" si="4"/>
        <v>-2985.05</v>
      </c>
    </row>
    <row r="58" spans="1:19">
      <c r="A58" s="20" t="s">
        <v>53</v>
      </c>
      <c r="B58" s="20" t="str">
        <f t="shared" si="5"/>
        <v>10 / 15</v>
      </c>
      <c r="D58" s="18">
        <v>0</v>
      </c>
      <c r="E58" s="18">
        <v>0</v>
      </c>
      <c r="F58" s="18">
        <v>0</v>
      </c>
      <c r="G58" s="18">
        <v>0</v>
      </c>
      <c r="H58" s="18">
        <v>-927.33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7"/>
      <c r="Q58" s="19">
        <f t="shared" si="4"/>
        <v>-927.33</v>
      </c>
    </row>
    <row r="59" spans="1:19">
      <c r="A59" s="20" t="s">
        <v>54</v>
      </c>
      <c r="B59" s="20" t="str">
        <f t="shared" si="5"/>
        <v>10 / 15</v>
      </c>
      <c r="D59" s="18">
        <v>-15</v>
      </c>
      <c r="E59" s="18">
        <v>-15</v>
      </c>
      <c r="F59" s="18">
        <v>-15</v>
      </c>
      <c r="G59" s="18">
        <v>-30</v>
      </c>
      <c r="H59" s="18">
        <v>-15</v>
      </c>
      <c r="I59" s="18">
        <v>-15</v>
      </c>
      <c r="J59" s="18">
        <v>-15</v>
      </c>
      <c r="K59" s="18">
        <v>-15</v>
      </c>
      <c r="L59" s="18">
        <v>-15</v>
      </c>
      <c r="M59" s="18">
        <v>-15</v>
      </c>
      <c r="N59" s="18">
        <v>-15</v>
      </c>
      <c r="O59" s="18">
        <v>-15</v>
      </c>
      <c r="P59" s="17"/>
      <c r="Q59" s="19">
        <f t="shared" si="4"/>
        <v>-195</v>
      </c>
    </row>
    <row r="60" spans="1:19">
      <c r="A60" s="20" t="s">
        <v>55</v>
      </c>
      <c r="B60" s="20" t="str">
        <f t="shared" si="5"/>
        <v>10 / 15</v>
      </c>
      <c r="D60" s="18">
        <v>-2.41</v>
      </c>
      <c r="E60" s="18">
        <v>-2.41</v>
      </c>
      <c r="F60" s="18">
        <v>-2.62</v>
      </c>
      <c r="G60" s="18">
        <v>-43.82</v>
      </c>
      <c r="H60" s="18">
        <v>-2.62</v>
      </c>
      <c r="I60" s="18">
        <v>-2.81</v>
      </c>
      <c r="J60" s="18">
        <v>-2.81</v>
      </c>
      <c r="K60" s="18">
        <v>-2.81</v>
      </c>
      <c r="L60" s="18">
        <v>-2.81</v>
      </c>
      <c r="M60" s="18">
        <v>-2.81</v>
      </c>
      <c r="N60" s="18">
        <v>-2.81</v>
      </c>
      <c r="O60" s="18">
        <v>-2.98</v>
      </c>
      <c r="P60" s="17"/>
      <c r="Q60" s="19">
        <f t="shared" si="4"/>
        <v>-73.720000000000013</v>
      </c>
    </row>
    <row r="61" spans="1:19">
      <c r="A61" s="20" t="s">
        <v>34</v>
      </c>
      <c r="B61" s="20" t="str">
        <f t="shared" si="5"/>
        <v>10 / 15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-2.1</v>
      </c>
      <c r="M61" s="18">
        <v>0</v>
      </c>
      <c r="N61" s="18">
        <v>0</v>
      </c>
      <c r="O61" s="18">
        <v>0</v>
      </c>
      <c r="P61" s="17"/>
      <c r="Q61" s="19">
        <f t="shared" si="4"/>
        <v>-2.1</v>
      </c>
    </row>
    <row r="62" spans="1:19">
      <c r="A62" s="20" t="s">
        <v>36</v>
      </c>
      <c r="B62" s="20" t="str">
        <f t="shared" si="5"/>
        <v>10 / 15</v>
      </c>
      <c r="D62" s="18">
        <v>-536.05999999999995</v>
      </c>
      <c r="E62" s="18">
        <v>-212.66</v>
      </c>
      <c r="F62" s="18">
        <v>-615.24</v>
      </c>
      <c r="G62" s="18">
        <v>-468.03</v>
      </c>
      <c r="H62" s="18">
        <v>-625.32000000000005</v>
      </c>
      <c r="I62" s="18">
        <v>-389.78</v>
      </c>
      <c r="J62" s="18">
        <v>-861.96</v>
      </c>
      <c r="K62" s="18">
        <v>-493.06</v>
      </c>
      <c r="L62" s="18">
        <v>-712.66</v>
      </c>
      <c r="M62" s="18">
        <v>-587.63</v>
      </c>
      <c r="N62" s="18">
        <v>0</v>
      </c>
      <c r="O62" s="18">
        <v>-556.74</v>
      </c>
      <c r="P62" s="17"/>
      <c r="Q62" s="19">
        <f t="shared" si="4"/>
        <v>-6059.14</v>
      </c>
    </row>
    <row r="63" spans="1:19">
      <c r="A63" s="20" t="s">
        <v>37</v>
      </c>
      <c r="B63" s="20" t="str">
        <f t="shared" si="5"/>
        <v>10 / 15</v>
      </c>
      <c r="D63" s="18">
        <v>96.32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2.86</v>
      </c>
      <c r="N63" s="18">
        <v>0</v>
      </c>
      <c r="O63" s="18">
        <v>660.4</v>
      </c>
      <c r="P63" s="17"/>
      <c r="Q63" s="19">
        <f t="shared" si="4"/>
        <v>759.57999999999993</v>
      </c>
    </row>
    <row r="64" spans="1:19">
      <c r="A64" s="20" t="s">
        <v>38</v>
      </c>
      <c r="B64" s="20" t="str">
        <f t="shared" si="5"/>
        <v>10 / 15</v>
      </c>
      <c r="D64" s="18">
        <v>0</v>
      </c>
      <c r="E64" s="18">
        <v>0</v>
      </c>
      <c r="F64" s="18">
        <v>0</v>
      </c>
      <c r="G64" s="18">
        <v>-40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/>
      <c r="Q64" s="19">
        <f t="shared" si="4"/>
        <v>-40</v>
      </c>
    </row>
    <row r="65" spans="1:19">
      <c r="A65" s="20" t="s">
        <v>39</v>
      </c>
      <c r="B65" s="20" t="str">
        <f t="shared" si="5"/>
        <v>10 / 15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-56.160000000000011</v>
      </c>
      <c r="K65" s="18">
        <v>-78.47</v>
      </c>
      <c r="L65" s="18">
        <v>-67.669999999999987</v>
      </c>
      <c r="M65" s="18">
        <v>-75.63</v>
      </c>
      <c r="N65" s="18">
        <v>-76.23</v>
      </c>
      <c r="O65" s="18">
        <v>-63.329999999999991</v>
      </c>
      <c r="P65" s="17"/>
      <c r="Q65" s="19">
        <f t="shared" si="4"/>
        <v>-417.48999999999995</v>
      </c>
    </row>
    <row r="66" spans="1:19">
      <c r="A66" s="20" t="s">
        <v>40</v>
      </c>
      <c r="B66" s="20" t="str">
        <f t="shared" si="5"/>
        <v>10 / 15</v>
      </c>
      <c r="D66" s="18">
        <v>-40.75</v>
      </c>
      <c r="E66" s="18">
        <v>0</v>
      </c>
      <c r="F66" s="18">
        <v>-11.7</v>
      </c>
      <c r="G66" s="18">
        <v>-11.7</v>
      </c>
      <c r="H66" s="18">
        <v>-11.7</v>
      </c>
      <c r="I66" s="18">
        <v>-35.15</v>
      </c>
      <c r="J66" s="18">
        <v>0</v>
      </c>
      <c r="K66" s="18">
        <v>0</v>
      </c>
      <c r="L66" s="18">
        <v>-23.4</v>
      </c>
      <c r="M66" s="18">
        <v>0</v>
      </c>
      <c r="N66" s="18">
        <v>0</v>
      </c>
      <c r="O66" s="18">
        <v>0</v>
      </c>
      <c r="P66" s="17"/>
      <c r="Q66" s="19">
        <f t="shared" si="4"/>
        <v>-134.4</v>
      </c>
    </row>
    <row r="67" spans="1:19">
      <c r="A67" s="20" t="s">
        <v>56</v>
      </c>
      <c r="B67" s="20" t="str">
        <f t="shared" si="5"/>
        <v>10 / 15</v>
      </c>
      <c r="D67" s="18">
        <v>-10</v>
      </c>
      <c r="E67" s="18">
        <v>-10</v>
      </c>
      <c r="F67" s="18">
        <v>-10</v>
      </c>
      <c r="G67" s="18">
        <v>-10</v>
      </c>
      <c r="H67" s="18">
        <v>-10</v>
      </c>
      <c r="I67" s="18">
        <v>-10</v>
      </c>
      <c r="J67" s="18">
        <v>-10</v>
      </c>
      <c r="K67" s="18">
        <v>-10</v>
      </c>
      <c r="L67" s="18">
        <v>-10</v>
      </c>
      <c r="M67" s="18">
        <v>-10</v>
      </c>
      <c r="N67" s="18">
        <v>-10</v>
      </c>
      <c r="O67" s="18">
        <v>-10</v>
      </c>
      <c r="P67" s="17"/>
      <c r="Q67" s="19">
        <f t="shared" si="4"/>
        <v>-120</v>
      </c>
    </row>
    <row r="68" spans="1:19">
      <c r="A68" s="20" t="s">
        <v>42</v>
      </c>
      <c r="B68" s="20" t="str">
        <f t="shared" si="5"/>
        <v>10 / 15</v>
      </c>
      <c r="D68" s="18">
        <v>0</v>
      </c>
      <c r="E68" s="18">
        <v>0</v>
      </c>
      <c r="F68" s="18">
        <v>0</v>
      </c>
      <c r="G68" s="18">
        <v>334.90999999999997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7"/>
      <c r="Q68" s="19">
        <f>SUM(D68:P68)</f>
        <v>334.90999999999997</v>
      </c>
    </row>
    <row r="69" spans="1:19">
      <c r="A69" s="20" t="s">
        <v>57</v>
      </c>
      <c r="B69" s="20" t="str">
        <f t="shared" si="5"/>
        <v>10 / 15</v>
      </c>
      <c r="D69" s="18">
        <v>-268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7"/>
      <c r="Q69" s="19">
        <f>SUM(D69:P69)</f>
        <v>-268</v>
      </c>
    </row>
    <row r="70" spans="1:19">
      <c r="A70" s="20" t="s">
        <v>46</v>
      </c>
      <c r="B70" s="20" t="str">
        <f>+B55</f>
        <v>10 / 15</v>
      </c>
      <c r="C70" s="17" t="s">
        <v>47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-180</v>
      </c>
      <c r="L70" s="18">
        <v>0</v>
      </c>
      <c r="M70" s="18">
        <v>0</v>
      </c>
      <c r="N70" s="18">
        <v>0</v>
      </c>
      <c r="O70" s="18">
        <v>0</v>
      </c>
      <c r="P70" s="17"/>
      <c r="Q70" s="19">
        <f t="shared" si="4"/>
        <v>-180</v>
      </c>
    </row>
    <row r="71" spans="1:19">
      <c r="C71" s="17" t="s">
        <v>51</v>
      </c>
      <c r="D71" s="18">
        <f>-SUM(D44:D45)</f>
        <v>-47436.240000000027</v>
      </c>
      <c r="E71" s="18">
        <f t="shared" ref="E71:O71" si="6">-SUM(E44:E45)</f>
        <v>-48760.820000000022</v>
      </c>
      <c r="F71" s="18">
        <f t="shared" si="6"/>
        <v>-48170.290000000015</v>
      </c>
      <c r="G71" s="18">
        <f t="shared" si="6"/>
        <v>-49354.900000000009</v>
      </c>
      <c r="H71" s="18">
        <f t="shared" si="6"/>
        <v>-50054.860000000015</v>
      </c>
      <c r="I71" s="18">
        <f t="shared" si="6"/>
        <v>-54201.350000000035</v>
      </c>
      <c r="J71" s="18">
        <f t="shared" si="6"/>
        <v>-47403.790000000015</v>
      </c>
      <c r="K71" s="18">
        <f t="shared" si="6"/>
        <v>-51480.60000000002</v>
      </c>
      <c r="L71" s="18">
        <f>-SUM(L44:L45)</f>
        <v>-53436.080000000024</v>
      </c>
      <c r="M71" s="18">
        <f t="shared" si="6"/>
        <v>-53157.360000000015</v>
      </c>
      <c r="N71" s="18">
        <f t="shared" si="6"/>
        <v>-51177.690000000024</v>
      </c>
      <c r="O71" s="18">
        <f t="shared" si="6"/>
        <v>-51718.920000000006</v>
      </c>
      <c r="P71" s="17"/>
      <c r="Q71" s="19">
        <f>SUM(D71:P71)</f>
        <v>-606352.90000000026</v>
      </c>
      <c r="S71" s="28"/>
    </row>
    <row r="72" spans="1:19">
      <c r="A72" s="22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4">
        <f t="shared" si="4"/>
        <v>0</v>
      </c>
    </row>
    <row r="73" spans="1:19">
      <c r="A73" s="25" t="s">
        <v>48</v>
      </c>
      <c r="D73" s="26">
        <f>SUM(D42:D72)</f>
        <v>95727.260000000038</v>
      </c>
      <c r="E73" s="26">
        <f t="shared" ref="E73:N73" si="7">SUM(E42:E72)</f>
        <v>93976.780000000042</v>
      </c>
      <c r="F73" s="26">
        <f t="shared" si="7"/>
        <v>95363.530000000028</v>
      </c>
      <c r="G73" s="26">
        <f t="shared" si="7"/>
        <v>96519.020000000033</v>
      </c>
      <c r="H73" s="26">
        <f t="shared" si="7"/>
        <v>117378.73000000013</v>
      </c>
      <c r="I73" s="26">
        <f t="shared" si="7"/>
        <v>111517.52000000008</v>
      </c>
      <c r="J73" s="26">
        <f t="shared" si="7"/>
        <v>99345.690000000031</v>
      </c>
      <c r="K73" s="26">
        <f t="shared" si="7"/>
        <v>108027.04</v>
      </c>
      <c r="L73" s="26">
        <f t="shared" si="7"/>
        <v>90802.65</v>
      </c>
      <c r="M73" s="26">
        <f t="shared" si="7"/>
        <v>105234.23000000004</v>
      </c>
      <c r="N73" s="26">
        <f t="shared" si="7"/>
        <v>104059.13999999998</v>
      </c>
      <c r="O73" s="26">
        <f>SUM(O42:O72)</f>
        <v>24462.720000000008</v>
      </c>
      <c r="P73" s="17"/>
      <c r="Q73" s="27">
        <f t="shared" si="4"/>
        <v>1142414.3100000003</v>
      </c>
    </row>
    <row r="74" spans="1:19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25"/>
    </row>
    <row r="75" spans="1:19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25"/>
    </row>
    <row r="76" spans="1:19">
      <c r="A76" s="412" t="s">
        <v>58</v>
      </c>
      <c r="B76" s="412"/>
      <c r="C76" s="412"/>
      <c r="D76" s="412"/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</row>
    <row r="77" spans="1:19">
      <c r="A77" s="15" t="s">
        <v>10</v>
      </c>
      <c r="B77" s="16">
        <v>20</v>
      </c>
      <c r="C77" s="17" t="s">
        <v>59</v>
      </c>
      <c r="D77" s="18">
        <v>40552.600000000006</v>
      </c>
      <c r="E77" s="18">
        <v>39098.750000000007</v>
      </c>
      <c r="F77" s="18">
        <v>45122.239999999998</v>
      </c>
      <c r="G77" s="18">
        <v>46684.000000000015</v>
      </c>
      <c r="H77" s="18">
        <v>49249.579999999994</v>
      </c>
      <c r="I77" s="18">
        <v>52196.870000000017</v>
      </c>
      <c r="J77" s="18">
        <v>50063.080000000016</v>
      </c>
      <c r="K77" s="18">
        <v>59433.970000000008</v>
      </c>
      <c r="L77" s="18">
        <v>44267.45</v>
      </c>
      <c r="M77" s="18">
        <v>51562.26</v>
      </c>
      <c r="N77" s="18">
        <v>53710.22</v>
      </c>
      <c r="O77" s="18">
        <v>43118.339999999989</v>
      </c>
      <c r="P77" s="17"/>
      <c r="Q77" s="19">
        <f>SUM(D77:P77)</f>
        <v>575059.3600000001</v>
      </c>
    </row>
    <row r="78" spans="1:19">
      <c r="A78" s="15" t="s">
        <v>10</v>
      </c>
      <c r="B78" s="16">
        <v>25</v>
      </c>
      <c r="C78" s="17" t="s">
        <v>59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7"/>
      <c r="Q78" s="19">
        <f>SUM(D78:P78)</f>
        <v>0</v>
      </c>
    </row>
    <row r="79" spans="1:19">
      <c r="A79" s="15"/>
      <c r="B79" s="15"/>
      <c r="C79" s="15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7"/>
      <c r="Q79" s="19"/>
    </row>
    <row r="80" spans="1:19">
      <c r="A80" s="20" t="s">
        <v>53</v>
      </c>
      <c r="B80" s="20" t="str">
        <f>+B77&amp;" / "&amp;B78</f>
        <v>20 / 25</v>
      </c>
      <c r="C80" s="17" t="s">
        <v>60</v>
      </c>
      <c r="D80" s="18">
        <v>-23559.98</v>
      </c>
      <c r="E80" s="18">
        <v>-23745.699999999997</v>
      </c>
      <c r="F80" s="18">
        <v>-27675.73</v>
      </c>
      <c r="G80" s="18">
        <v>-28650.199999999997</v>
      </c>
      <c r="H80" s="18">
        <v>-28208.73</v>
      </c>
      <c r="I80" s="18">
        <v>-33903.219999999994</v>
      </c>
      <c r="J80" s="18">
        <v>-29521.01</v>
      </c>
      <c r="K80" s="18">
        <v>-36399.83</v>
      </c>
      <c r="L80" s="18">
        <v>-25841.26</v>
      </c>
      <c r="M80" s="18">
        <v>-30240.410000000003</v>
      </c>
      <c r="N80" s="18">
        <v>-33029.86</v>
      </c>
      <c r="O80" s="18">
        <v>-26954.32</v>
      </c>
      <c r="P80" s="17"/>
      <c r="Q80" s="19">
        <f>SUM(D80:P80)</f>
        <v>-347730.25000000006</v>
      </c>
      <c r="S80" s="28"/>
    </row>
    <row r="81" spans="1:23">
      <c r="A81" s="15" t="s">
        <v>61</v>
      </c>
      <c r="B81" s="20" t="str">
        <f>+B84</f>
        <v>20 / 25</v>
      </c>
      <c r="C81" s="17" t="s">
        <v>62</v>
      </c>
      <c r="D81" s="18">
        <v>-781.3</v>
      </c>
      <c r="E81" s="18">
        <v>0</v>
      </c>
      <c r="F81" s="18">
        <v>-648.49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7"/>
      <c r="Q81" s="19">
        <f>SUM(D81:P81)</f>
        <v>-1429.79</v>
      </c>
    </row>
    <row r="82" spans="1:23">
      <c r="A82" s="29" t="s">
        <v>63</v>
      </c>
      <c r="P82" s="17"/>
      <c r="Q82" s="19"/>
    </row>
    <row r="83" spans="1:23">
      <c r="A83" s="20" t="s">
        <v>12</v>
      </c>
      <c r="B83" s="20" t="str">
        <f>+B77&amp;" / "&amp;B78</f>
        <v>20 / 25</v>
      </c>
      <c r="C83" s="17" t="s">
        <v>13</v>
      </c>
      <c r="D83" s="18">
        <v>-1615.5</v>
      </c>
      <c r="E83" s="18">
        <v>-1405.6100000000001</v>
      </c>
      <c r="F83" s="18">
        <v>-1591.99</v>
      </c>
      <c r="G83" s="18">
        <v>-1508.29</v>
      </c>
      <c r="H83" s="18">
        <v>-1692.8999999999999</v>
      </c>
      <c r="I83" s="18">
        <v>-1566.9500000000003</v>
      </c>
      <c r="J83" s="18">
        <v>-1808.4399999999998</v>
      </c>
      <c r="K83" s="18">
        <v>-1753.5700000000002</v>
      </c>
      <c r="L83" s="18">
        <v>-1635.49</v>
      </c>
      <c r="M83" s="18">
        <v>-1806.0399999999997</v>
      </c>
      <c r="N83" s="18">
        <v>-1855.24</v>
      </c>
      <c r="O83" s="18">
        <v>-1610.06</v>
      </c>
      <c r="P83" s="17"/>
      <c r="Q83" s="19">
        <f>SUM(D83:P83)</f>
        <v>-19850.080000000002</v>
      </c>
    </row>
    <row r="84" spans="1:23">
      <c r="A84" s="20" t="s">
        <v>14</v>
      </c>
      <c r="B84" s="20" t="str">
        <f>+B83</f>
        <v>20 / 25</v>
      </c>
      <c r="C84" s="17" t="s">
        <v>15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7"/>
      <c r="Q84" s="19">
        <f t="shared" ref="Q84:Q102" si="8">SUM(D84:P84)</f>
        <v>0</v>
      </c>
    </row>
    <row r="85" spans="1:23">
      <c r="A85" s="20" t="s">
        <v>16</v>
      </c>
      <c r="B85" s="20" t="str">
        <f>+B81</f>
        <v>20 / 25</v>
      </c>
      <c r="C85" s="17" t="s">
        <v>17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7"/>
      <c r="Q85" s="19">
        <f t="shared" si="8"/>
        <v>0</v>
      </c>
      <c r="S85" s="409" t="s">
        <v>18</v>
      </c>
    </row>
    <row r="86" spans="1:23">
      <c r="A86" s="20" t="s">
        <v>19</v>
      </c>
      <c r="B86" s="20" t="str">
        <f>+B85</f>
        <v>20 / 25</v>
      </c>
      <c r="C86" s="17" t="s">
        <v>17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7"/>
      <c r="Q86" s="19">
        <f t="shared" si="8"/>
        <v>0</v>
      </c>
      <c r="S86" s="409"/>
      <c r="V86" s="30"/>
      <c r="W86" s="30"/>
    </row>
    <row r="87" spans="1:23">
      <c r="A87" s="20" t="s">
        <v>20</v>
      </c>
      <c r="B87" s="20" t="str">
        <f>+B85</f>
        <v>20 / 25</v>
      </c>
      <c r="C87" s="17" t="s">
        <v>21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7"/>
      <c r="Q87" s="19">
        <f>SUM(D87:P87)</f>
        <v>0</v>
      </c>
      <c r="S87" s="409"/>
      <c r="V87" s="30"/>
      <c r="W87" s="30"/>
    </row>
    <row r="88" spans="1:23">
      <c r="A88" s="20" t="s">
        <v>22</v>
      </c>
      <c r="B88" s="20" t="str">
        <f>+B87</f>
        <v>20 / 25</v>
      </c>
      <c r="C88" s="17" t="s">
        <v>23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7"/>
      <c r="Q88" s="19">
        <f t="shared" si="8"/>
        <v>0</v>
      </c>
      <c r="S88" s="409"/>
      <c r="V88" s="30"/>
      <c r="W88" s="30"/>
    </row>
    <row r="89" spans="1:23">
      <c r="A89" s="20" t="s">
        <v>24</v>
      </c>
      <c r="B89" s="20" t="str">
        <f t="shared" ref="B89:B100" si="9">+B88</f>
        <v>20 / 25</v>
      </c>
      <c r="C89" s="17" t="s">
        <v>25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7"/>
      <c r="Q89" s="19">
        <f t="shared" si="8"/>
        <v>0</v>
      </c>
      <c r="S89" s="409"/>
      <c r="V89" s="30"/>
      <c r="W89" s="30"/>
    </row>
    <row r="90" spans="1:23">
      <c r="A90" s="20" t="s">
        <v>26</v>
      </c>
      <c r="B90" s="20" t="str">
        <f t="shared" si="9"/>
        <v>20 / 25</v>
      </c>
      <c r="C90" s="17" t="s">
        <v>27</v>
      </c>
      <c r="D90" s="18">
        <v>0</v>
      </c>
      <c r="E90" s="18">
        <v>-18.75</v>
      </c>
      <c r="F90" s="18">
        <v>0</v>
      </c>
      <c r="G90" s="18">
        <v>-150</v>
      </c>
      <c r="H90" s="18">
        <v>0</v>
      </c>
      <c r="I90" s="18">
        <v>0</v>
      </c>
      <c r="J90" s="18">
        <v>-125.25</v>
      </c>
      <c r="K90" s="18">
        <v>-50.25</v>
      </c>
      <c r="L90" s="18">
        <v>0</v>
      </c>
      <c r="M90" s="18">
        <v>0</v>
      </c>
      <c r="N90" s="18">
        <v>-18.75</v>
      </c>
      <c r="O90" s="18">
        <v>-24.75</v>
      </c>
      <c r="P90" s="17"/>
      <c r="Q90" s="19">
        <f t="shared" si="8"/>
        <v>-387.75</v>
      </c>
      <c r="S90" s="409"/>
      <c r="V90" s="30"/>
      <c r="W90" s="30"/>
    </row>
    <row r="91" spans="1:23">
      <c r="A91" s="20" t="s">
        <v>28</v>
      </c>
      <c r="B91" s="20" t="str">
        <f t="shared" si="9"/>
        <v>20 / 25</v>
      </c>
      <c r="C91" s="17" t="s">
        <v>29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7"/>
      <c r="Q91" s="19">
        <f t="shared" si="8"/>
        <v>0</v>
      </c>
      <c r="V91" s="30"/>
      <c r="W91" s="30"/>
    </row>
    <row r="92" spans="1:23">
      <c r="A92" s="20" t="s">
        <v>44</v>
      </c>
      <c r="B92" s="20" t="str">
        <f t="shared" si="9"/>
        <v>20 / 25</v>
      </c>
      <c r="C92" s="17" t="s">
        <v>45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7"/>
      <c r="Q92" s="19">
        <f t="shared" si="8"/>
        <v>0</v>
      </c>
      <c r="V92" s="30"/>
      <c r="W92" s="30"/>
    </row>
    <row r="93" spans="1:23">
      <c r="A93" s="20" t="s">
        <v>43</v>
      </c>
      <c r="B93" s="20" t="str">
        <f t="shared" si="9"/>
        <v>20 / 25</v>
      </c>
      <c r="D93" s="18">
        <v>-642.59999999999991</v>
      </c>
      <c r="E93" s="18">
        <v>-367.2</v>
      </c>
      <c r="F93" s="18">
        <v>-734.4</v>
      </c>
      <c r="G93" s="18">
        <v>-1193.3999999999999</v>
      </c>
      <c r="H93" s="18">
        <v>-1652.3999999999999</v>
      </c>
      <c r="I93" s="18">
        <v>-801.19999999999993</v>
      </c>
      <c r="J93" s="18">
        <v>-1652.3999999999996</v>
      </c>
      <c r="K93" s="18">
        <v>-1514.6999999999998</v>
      </c>
      <c r="L93" s="18">
        <v>-917.99999999999989</v>
      </c>
      <c r="M93" s="18">
        <v>-1745.08</v>
      </c>
      <c r="N93" s="18">
        <v>-642.59999999999991</v>
      </c>
      <c r="O93" s="18">
        <v>-183.6</v>
      </c>
      <c r="P93" s="17"/>
      <c r="Q93" s="19">
        <f t="shared" si="8"/>
        <v>-12047.58</v>
      </c>
      <c r="V93" s="30"/>
      <c r="W93" s="30"/>
    </row>
    <row r="94" spans="1:23">
      <c r="A94" s="20" t="s">
        <v>64</v>
      </c>
      <c r="B94" s="20" t="str">
        <f t="shared" si="9"/>
        <v>20 / 25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17.220000000000006</v>
      </c>
      <c r="L94" s="18">
        <v>0</v>
      </c>
      <c r="M94" s="18">
        <v>0</v>
      </c>
      <c r="N94" s="18">
        <v>-91.8</v>
      </c>
      <c r="O94" s="18">
        <v>0</v>
      </c>
      <c r="P94" s="17"/>
      <c r="Q94" s="19">
        <f t="shared" si="8"/>
        <v>-74.579999999999984</v>
      </c>
      <c r="V94" s="30"/>
      <c r="W94" s="30"/>
    </row>
    <row r="95" spans="1:23">
      <c r="A95" s="20" t="s">
        <v>65</v>
      </c>
      <c r="B95" s="20" t="str">
        <f t="shared" si="9"/>
        <v>20 / 25</v>
      </c>
      <c r="D95" s="18">
        <v>-2891.7000000000003</v>
      </c>
      <c r="E95" s="18">
        <v>-2426.5800000000004</v>
      </c>
      <c r="F95" s="18">
        <v>-2597.94</v>
      </c>
      <c r="G95" s="18">
        <v>-2671.3800000000006</v>
      </c>
      <c r="H95" s="18">
        <v>-2754.0000000000005</v>
      </c>
      <c r="I95" s="18">
        <v>-2604.06</v>
      </c>
      <c r="J95" s="18">
        <v>-2582.6400000000003</v>
      </c>
      <c r="K95" s="18">
        <v>-2705.0400000000004</v>
      </c>
      <c r="L95" s="18">
        <v>-2845.8000000000006</v>
      </c>
      <c r="M95" s="18">
        <v>-2913.1200000000003</v>
      </c>
      <c r="N95" s="18">
        <v>-2604.0600000000004</v>
      </c>
      <c r="O95" s="18">
        <v>-2613.2400000000002</v>
      </c>
      <c r="P95" s="17"/>
      <c r="Q95" s="19">
        <f>SUM(D95:P95)</f>
        <v>-32209.560000000005</v>
      </c>
      <c r="V95" s="30"/>
      <c r="W95" s="30"/>
    </row>
    <row r="96" spans="1:23">
      <c r="A96" s="20" t="s">
        <v>54</v>
      </c>
      <c r="B96" s="20" t="str">
        <f t="shared" si="9"/>
        <v>20 / 25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7"/>
      <c r="Q96" s="19">
        <f>SUM(D96:P96)</f>
        <v>0</v>
      </c>
      <c r="V96" s="30"/>
      <c r="W96" s="30"/>
    </row>
    <row r="97" spans="1:24">
      <c r="A97" s="20" t="s">
        <v>55</v>
      </c>
      <c r="B97" s="20" t="str">
        <f t="shared" si="9"/>
        <v>20 / 25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7"/>
      <c r="Q97" s="19">
        <f>SUM(D97:P97)</f>
        <v>0</v>
      </c>
      <c r="V97" s="30"/>
      <c r="W97" s="30"/>
    </row>
    <row r="98" spans="1:24">
      <c r="A98" s="20" t="s">
        <v>66</v>
      </c>
      <c r="B98" s="20" t="str">
        <f>+B94</f>
        <v>20 / 25</v>
      </c>
      <c r="D98" s="18">
        <v>0</v>
      </c>
      <c r="E98" s="18">
        <v>0</v>
      </c>
      <c r="F98" s="18">
        <v>-222.2</v>
      </c>
      <c r="G98" s="18">
        <v>-111.1</v>
      </c>
      <c r="H98" s="18">
        <v>-333.29999999999995</v>
      </c>
      <c r="I98" s="18">
        <v>0</v>
      </c>
      <c r="J98" s="18">
        <v>0</v>
      </c>
      <c r="K98" s="18">
        <v>-111.1</v>
      </c>
      <c r="L98" s="18">
        <v>0</v>
      </c>
      <c r="M98" s="18">
        <v>111.1</v>
      </c>
      <c r="N98" s="18">
        <v>0</v>
      </c>
      <c r="O98" s="18">
        <v>0</v>
      </c>
      <c r="P98" s="17"/>
      <c r="Q98" s="19">
        <f>SUM(D98:P98)</f>
        <v>-666.59999999999991</v>
      </c>
      <c r="V98" s="30"/>
      <c r="W98" s="30"/>
    </row>
    <row r="99" spans="1:24">
      <c r="A99" s="20" t="s">
        <v>40</v>
      </c>
      <c r="B99" s="20" t="str">
        <f t="shared" si="9"/>
        <v>20 / 25</v>
      </c>
      <c r="D99" s="18">
        <v>0</v>
      </c>
      <c r="E99" s="18">
        <v>0</v>
      </c>
      <c r="F99" s="18">
        <v>0</v>
      </c>
      <c r="G99" s="18">
        <v>0</v>
      </c>
      <c r="H99" s="18">
        <v>-23.45</v>
      </c>
      <c r="I99" s="18">
        <v>-23.45</v>
      </c>
      <c r="J99" s="18">
        <v>0</v>
      </c>
      <c r="K99" s="18">
        <v>-70.349999999999994</v>
      </c>
      <c r="L99" s="18">
        <v>0</v>
      </c>
      <c r="M99" s="18">
        <v>-46.9</v>
      </c>
      <c r="N99" s="18">
        <v>-45.459999999999994</v>
      </c>
      <c r="O99" s="18">
        <v>-46.9</v>
      </c>
      <c r="P99" s="17"/>
      <c r="Q99" s="19">
        <f t="shared" si="8"/>
        <v>-256.51</v>
      </c>
      <c r="V99" s="30"/>
      <c r="W99" s="30"/>
    </row>
    <row r="100" spans="1:24">
      <c r="A100" s="20" t="s">
        <v>37</v>
      </c>
      <c r="B100" s="20" t="str">
        <f t="shared" si="9"/>
        <v>20 / 25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0.01</v>
      </c>
      <c r="N100" s="18">
        <v>0</v>
      </c>
      <c r="O100" s="18">
        <v>0</v>
      </c>
      <c r="P100" s="17"/>
      <c r="Q100" s="19">
        <f t="shared" si="8"/>
        <v>0.01</v>
      </c>
      <c r="V100" s="30"/>
      <c r="W100" s="30"/>
    </row>
    <row r="101" spans="1:24">
      <c r="A101" s="20" t="s">
        <v>46</v>
      </c>
      <c r="B101" s="20" t="str">
        <f>+B92</f>
        <v>20 / 25</v>
      </c>
      <c r="C101" s="17" t="s">
        <v>47</v>
      </c>
      <c r="D101" s="18">
        <v>0</v>
      </c>
      <c r="E101" s="18">
        <v>0</v>
      </c>
      <c r="F101" s="18">
        <v>0</v>
      </c>
      <c r="G101" s="18">
        <v>-160</v>
      </c>
      <c r="H101" s="18">
        <v>0</v>
      </c>
      <c r="I101" s="18">
        <v>0</v>
      </c>
      <c r="J101" s="18">
        <v>0</v>
      </c>
      <c r="K101" s="18">
        <v>-150</v>
      </c>
      <c r="L101" s="18">
        <v>-80</v>
      </c>
      <c r="M101" s="18">
        <v>0</v>
      </c>
      <c r="N101" s="18">
        <v>0</v>
      </c>
      <c r="O101" s="18">
        <v>0</v>
      </c>
      <c r="P101" s="17"/>
      <c r="Q101" s="19">
        <f t="shared" si="8"/>
        <v>-390</v>
      </c>
      <c r="V101" s="30"/>
      <c r="W101" s="30"/>
    </row>
    <row r="102" spans="1:24">
      <c r="A102" s="22"/>
      <c r="B102" s="22"/>
      <c r="C102" s="23"/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3"/>
      <c r="Q102" s="31">
        <f t="shared" si="8"/>
        <v>0</v>
      </c>
      <c r="V102" s="30"/>
      <c r="W102" s="30"/>
    </row>
    <row r="103" spans="1:24">
      <c r="A103" s="25" t="s">
        <v>48</v>
      </c>
      <c r="D103" s="26">
        <f t="shared" ref="D103:N103" si="10">SUM(D77:D102)</f>
        <v>11061.520000000006</v>
      </c>
      <c r="E103" s="26">
        <f t="shared" si="10"/>
        <v>11134.910000000009</v>
      </c>
      <c r="F103" s="26">
        <f t="shared" si="10"/>
        <v>11651.489999999996</v>
      </c>
      <c r="G103" s="26">
        <f t="shared" si="10"/>
        <v>12239.630000000016</v>
      </c>
      <c r="H103" s="26">
        <f t="shared" si="10"/>
        <v>14584.799999999992</v>
      </c>
      <c r="I103" s="26">
        <f t="shared" si="10"/>
        <v>13297.990000000022</v>
      </c>
      <c r="J103" s="26">
        <f t="shared" si="10"/>
        <v>14373.340000000018</v>
      </c>
      <c r="K103" s="26">
        <f t="shared" si="10"/>
        <v>16696.350000000009</v>
      </c>
      <c r="L103" s="26">
        <f t="shared" si="10"/>
        <v>12946.899999999996</v>
      </c>
      <c r="M103" s="26">
        <f t="shared" si="10"/>
        <v>14921.819999999996</v>
      </c>
      <c r="N103" s="26">
        <f t="shared" si="10"/>
        <v>15422.45</v>
      </c>
      <c r="O103" s="26">
        <f>SUM(O77:O102)</f>
        <v>11685.46999999999</v>
      </c>
      <c r="P103" s="17"/>
      <c r="Q103" s="27">
        <f>SUM(D103:P103)</f>
        <v>160016.67000000007</v>
      </c>
      <c r="S103" s="28">
        <f>SUM(Q83:Q101)</f>
        <v>-65882.650000000009</v>
      </c>
      <c r="V103" s="30"/>
      <c r="W103" s="30"/>
    </row>
    <row r="104" spans="1:24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17"/>
      <c r="Q104" s="25"/>
      <c r="V104" s="30"/>
      <c r="W104" s="30"/>
    </row>
    <row r="105" spans="1:24">
      <c r="A105" s="17" t="s">
        <v>67</v>
      </c>
      <c r="D105" s="33">
        <f>'Disposal Summary'!F17</f>
        <v>172.18000000000004</v>
      </c>
      <c r="E105" s="33">
        <f>'Disposal Summary'!G17</f>
        <v>169.78</v>
      </c>
      <c r="F105" s="33">
        <f>'Disposal Summary'!H17</f>
        <v>214.98000000000002</v>
      </c>
      <c r="G105" s="33">
        <f>'Disposal Summary'!I17</f>
        <v>202.52</v>
      </c>
      <c r="H105" s="33">
        <f>'Disposal Summary'!J17</f>
        <v>214.59</v>
      </c>
      <c r="I105" s="33">
        <f>'Disposal Summary'!K17</f>
        <v>256.15999999999997</v>
      </c>
      <c r="J105" s="33">
        <f>'Disposal Summary'!L17</f>
        <v>239.22000000000003</v>
      </c>
      <c r="K105" s="33">
        <f>'Disposal Summary'!M17</f>
        <v>274.70999999999998</v>
      </c>
      <c r="L105" s="33">
        <f>'Disposal Summary'!N17</f>
        <v>201.47000000000003</v>
      </c>
      <c r="M105" s="33">
        <f>'Disposal Summary'!O17</f>
        <v>216.63</v>
      </c>
      <c r="N105" s="33">
        <f>'Disposal Summary'!P17</f>
        <v>217.42</v>
      </c>
      <c r="O105" s="33">
        <f>'Disposal Summary'!Q17</f>
        <v>190.89999999999995</v>
      </c>
      <c r="P105" s="17"/>
      <c r="Q105" s="19">
        <f>SUM(D105:P105)</f>
        <v>2570.5600000000004</v>
      </c>
      <c r="V105" s="30"/>
      <c r="W105" s="30"/>
    </row>
    <row r="106" spans="1:24">
      <c r="A106" s="34">
        <v>134.59</v>
      </c>
      <c r="B106" s="17" t="s">
        <v>68</v>
      </c>
      <c r="D106" s="35">
        <f>+D105*$A$106</f>
        <v>23173.706200000004</v>
      </c>
      <c r="E106" s="35">
        <f t="shared" ref="E106:N106" si="11">+E105*$A$106</f>
        <v>22850.690200000001</v>
      </c>
      <c r="F106" s="35">
        <f t="shared" si="11"/>
        <v>28934.158200000002</v>
      </c>
      <c r="G106" s="35">
        <f t="shared" si="11"/>
        <v>27257.166800000003</v>
      </c>
      <c r="H106" s="35">
        <f t="shared" si="11"/>
        <v>28881.668100000003</v>
      </c>
      <c r="I106" s="35">
        <f t="shared" si="11"/>
        <v>34476.574399999998</v>
      </c>
      <c r="J106" s="35">
        <f t="shared" si="11"/>
        <v>32196.619800000004</v>
      </c>
      <c r="K106" s="35">
        <f t="shared" si="11"/>
        <v>36973.2189</v>
      </c>
      <c r="L106" s="35">
        <f t="shared" si="11"/>
        <v>27115.847300000005</v>
      </c>
      <c r="M106" s="35">
        <f t="shared" si="11"/>
        <v>29156.2317</v>
      </c>
      <c r="N106" s="35">
        <f t="shared" si="11"/>
        <v>29262.557799999999</v>
      </c>
      <c r="O106" s="35">
        <f>+O105*$A$106</f>
        <v>25693.230999999992</v>
      </c>
      <c r="P106" s="17"/>
      <c r="Q106" s="19">
        <f>SUM(D106:P106)</f>
        <v>345971.6704</v>
      </c>
      <c r="V106" s="30"/>
      <c r="W106" s="30"/>
    </row>
    <row r="107" spans="1:24" s="41" customFormat="1">
      <c r="A107" s="15" t="s">
        <v>1</v>
      </c>
      <c r="B107" s="15"/>
      <c r="C107" s="36"/>
      <c r="D107" s="37">
        <f t="shared" ref="D107:O107" si="12">+-D106/D80-1</f>
        <v>-1.6395336498587709E-2</v>
      </c>
      <c r="E107" s="37">
        <f t="shared" si="12"/>
        <v>-3.7691447293615066E-2</v>
      </c>
      <c r="F107" s="37">
        <f t="shared" si="12"/>
        <v>4.5470460941771096E-2</v>
      </c>
      <c r="G107" s="37">
        <f t="shared" si="12"/>
        <v>-4.8622110840412791E-2</v>
      </c>
      <c r="H107" s="37">
        <f t="shared" si="12"/>
        <v>2.3855668085730919E-2</v>
      </c>
      <c r="I107" s="37">
        <f t="shared" si="12"/>
        <v>1.6911502801209011E-2</v>
      </c>
      <c r="J107" s="37">
        <f t="shared" si="12"/>
        <v>9.0634087383866913E-2</v>
      </c>
      <c r="K107" s="37">
        <f t="shared" si="12"/>
        <v>1.5752515877134554E-2</v>
      </c>
      <c r="L107" s="37">
        <f t="shared" si="12"/>
        <v>4.9323728796506261E-2</v>
      </c>
      <c r="M107" s="37">
        <f t="shared" si="12"/>
        <v>-3.5851970922352039E-2</v>
      </c>
      <c r="N107" s="37">
        <f t="shared" si="12"/>
        <v>-0.11405746800016714</v>
      </c>
      <c r="O107" s="37">
        <f t="shared" si="12"/>
        <v>-4.6786155243389804E-2</v>
      </c>
      <c r="P107" s="38"/>
      <c r="Q107" s="37">
        <f>+-Q106/Q80-1</f>
        <v>-5.0573097968901193E-3</v>
      </c>
      <c r="R107" s="39"/>
      <c r="S107" s="40"/>
      <c r="U107" s="3"/>
      <c r="V107" s="30"/>
      <c r="W107" s="30"/>
      <c r="X107" s="3"/>
    </row>
    <row r="108" spans="1:24" ht="15.75" thickBot="1">
      <c r="V108" s="30"/>
      <c r="W108" s="30"/>
    </row>
    <row r="109" spans="1:24">
      <c r="A109" s="43" t="s">
        <v>69</v>
      </c>
      <c r="B109" s="44"/>
      <c r="C109" s="45"/>
      <c r="D109" s="46" t="s">
        <v>11</v>
      </c>
      <c r="E109" s="410" t="s">
        <v>70</v>
      </c>
      <c r="F109" s="410"/>
      <c r="G109" s="44"/>
      <c r="H109" s="46" t="s">
        <v>71</v>
      </c>
      <c r="I109" s="410" t="s">
        <v>70</v>
      </c>
      <c r="J109" s="410"/>
      <c r="K109" s="410"/>
      <c r="L109" s="410"/>
      <c r="M109" s="46" t="s">
        <v>72</v>
      </c>
      <c r="N109" s="410" t="s">
        <v>70</v>
      </c>
      <c r="O109" s="411"/>
      <c r="Q109" s="20"/>
      <c r="R109" s="42"/>
      <c r="V109" s="30"/>
      <c r="W109" s="30"/>
    </row>
    <row r="110" spans="1:24" s="9" customFormat="1">
      <c r="A110" s="47" t="s">
        <v>73</v>
      </c>
      <c r="B110" s="48" t="s">
        <v>74</v>
      </c>
      <c r="C110" s="49"/>
      <c r="D110" s="48" t="s">
        <v>5</v>
      </c>
      <c r="E110" s="48">
        <f>+B10</f>
        <v>30</v>
      </c>
      <c r="F110" s="48">
        <f>+B11</f>
        <v>35</v>
      </c>
      <c r="G110" s="48"/>
      <c r="H110" s="48" t="s">
        <v>5</v>
      </c>
      <c r="I110" s="48">
        <f>+B42</f>
        <v>10</v>
      </c>
      <c r="J110" s="48">
        <f>+B43</f>
        <v>15</v>
      </c>
      <c r="K110" s="48">
        <f>+B44</f>
        <v>70</v>
      </c>
      <c r="L110" s="48">
        <f>+B45</f>
        <v>75</v>
      </c>
      <c r="M110" s="48" t="s">
        <v>75</v>
      </c>
      <c r="N110" s="48">
        <f>+B77</f>
        <v>20</v>
      </c>
      <c r="O110" s="50">
        <f>+B78</f>
        <v>25</v>
      </c>
      <c r="P110" s="42"/>
      <c r="Q110" s="42"/>
      <c r="R110" s="42"/>
      <c r="S110" s="10"/>
      <c r="X110" s="3"/>
    </row>
    <row r="111" spans="1:24">
      <c r="A111" s="51">
        <v>0.17</v>
      </c>
      <c r="B111" s="52" t="s">
        <v>76</v>
      </c>
      <c r="C111" s="53"/>
      <c r="D111" s="54"/>
      <c r="E111" s="55">
        <v>0</v>
      </c>
      <c r="F111" s="55">
        <v>0</v>
      </c>
      <c r="G111" s="52"/>
      <c r="H111" s="54" t="s">
        <v>77</v>
      </c>
      <c r="I111" s="55">
        <v>0</v>
      </c>
      <c r="J111" s="55">
        <v>0</v>
      </c>
      <c r="K111" s="55">
        <v>49.919999999999987</v>
      </c>
      <c r="L111" s="55">
        <v>0</v>
      </c>
      <c r="M111" s="52"/>
      <c r="N111" s="55">
        <v>0</v>
      </c>
      <c r="O111" s="56">
        <v>0</v>
      </c>
      <c r="Q111" s="20"/>
      <c r="R111" s="42"/>
      <c r="V111" s="30"/>
      <c r="W111" s="30"/>
    </row>
    <row r="112" spans="1:24">
      <c r="A112" s="51">
        <v>0</v>
      </c>
      <c r="B112" s="52" t="s">
        <v>78</v>
      </c>
      <c r="C112" s="53"/>
      <c r="D112" s="54"/>
      <c r="E112" s="55">
        <v>0</v>
      </c>
      <c r="F112" s="55">
        <v>0</v>
      </c>
      <c r="G112" s="52"/>
      <c r="H112" s="54" t="s">
        <v>77</v>
      </c>
      <c r="I112" s="55">
        <v>0</v>
      </c>
      <c r="J112" s="55">
        <v>0</v>
      </c>
      <c r="K112" s="55">
        <v>0</v>
      </c>
      <c r="L112" s="55">
        <v>0</v>
      </c>
      <c r="M112" s="52"/>
      <c r="N112" s="55">
        <v>0</v>
      </c>
      <c r="O112" s="56">
        <v>0</v>
      </c>
      <c r="Q112" s="20"/>
      <c r="R112" s="42"/>
      <c r="V112" s="30"/>
      <c r="W112" s="30"/>
    </row>
    <row r="113" spans="1:23">
      <c r="A113" s="51">
        <v>7.0000000000000007E-2</v>
      </c>
      <c r="B113" s="52" t="s">
        <v>79</v>
      </c>
      <c r="C113" s="53"/>
      <c r="D113" s="54"/>
      <c r="E113" s="55">
        <v>0</v>
      </c>
      <c r="F113" s="55">
        <v>0</v>
      </c>
      <c r="G113" s="52"/>
      <c r="H113" s="54" t="s">
        <v>77</v>
      </c>
      <c r="I113" s="55">
        <v>0</v>
      </c>
      <c r="J113" s="55">
        <v>0</v>
      </c>
      <c r="K113" s="55">
        <v>0</v>
      </c>
      <c r="L113" s="55">
        <v>0</v>
      </c>
      <c r="M113" s="52"/>
      <c r="N113" s="55">
        <v>0</v>
      </c>
      <c r="O113" s="56">
        <v>0</v>
      </c>
      <c r="Q113" s="20"/>
      <c r="R113" s="42"/>
      <c r="V113" s="30"/>
      <c r="W113" s="30"/>
    </row>
    <row r="114" spans="1:23">
      <c r="A114" s="51">
        <v>0.1</v>
      </c>
      <c r="B114" s="52" t="s">
        <v>79</v>
      </c>
      <c r="C114" s="53"/>
      <c r="D114" s="54" t="s">
        <v>80</v>
      </c>
      <c r="E114" s="55">
        <v>11494.660000000002</v>
      </c>
      <c r="F114" s="55">
        <v>0</v>
      </c>
      <c r="G114" s="52"/>
      <c r="H114" s="54" t="s">
        <v>77</v>
      </c>
      <c r="I114" s="55">
        <v>0</v>
      </c>
      <c r="J114" s="55">
        <v>0</v>
      </c>
      <c r="K114" s="55">
        <v>0</v>
      </c>
      <c r="L114" s="55">
        <v>0</v>
      </c>
      <c r="M114" s="52"/>
      <c r="N114" s="55">
        <v>0</v>
      </c>
      <c r="O114" s="56">
        <v>0</v>
      </c>
      <c r="Q114" s="20"/>
      <c r="R114" s="42"/>
      <c r="V114" s="30"/>
      <c r="W114" s="30"/>
    </row>
    <row r="115" spans="1:23">
      <c r="A115" s="51">
        <v>0.16</v>
      </c>
      <c r="B115" s="52" t="s">
        <v>79</v>
      </c>
      <c r="C115" s="53"/>
      <c r="D115" s="54" t="s">
        <v>81</v>
      </c>
      <c r="E115" s="55">
        <v>107759.70999999998</v>
      </c>
      <c r="F115" s="55">
        <v>6.04</v>
      </c>
      <c r="G115" s="52"/>
      <c r="H115" s="54" t="s">
        <v>77</v>
      </c>
      <c r="I115" s="55">
        <v>916.0999999999998</v>
      </c>
      <c r="J115" s="55">
        <v>0</v>
      </c>
      <c r="K115" s="55">
        <v>0</v>
      </c>
      <c r="L115" s="55">
        <v>0</v>
      </c>
      <c r="M115" s="52"/>
      <c r="N115" s="55">
        <v>0</v>
      </c>
      <c r="O115" s="56">
        <v>0</v>
      </c>
      <c r="Q115" s="20"/>
      <c r="R115" s="42"/>
      <c r="V115" s="30"/>
      <c r="W115" s="30"/>
    </row>
    <row r="116" spans="1:23">
      <c r="A116" s="51">
        <v>0.24</v>
      </c>
      <c r="B116" s="52" t="s">
        <v>79</v>
      </c>
      <c r="C116" s="53"/>
      <c r="D116" s="54"/>
      <c r="E116" s="55">
        <v>0</v>
      </c>
      <c r="F116" s="55">
        <v>0</v>
      </c>
      <c r="G116" s="52"/>
      <c r="H116" s="54" t="s">
        <v>77</v>
      </c>
      <c r="I116" s="55">
        <v>0</v>
      </c>
      <c r="J116" s="55">
        <v>0</v>
      </c>
      <c r="K116" s="55">
        <v>0</v>
      </c>
      <c r="L116" s="55">
        <v>0</v>
      </c>
      <c r="M116" s="52"/>
      <c r="N116" s="55">
        <v>0</v>
      </c>
      <c r="O116" s="56">
        <v>0</v>
      </c>
      <c r="Q116" s="20"/>
      <c r="R116" s="42"/>
      <c r="V116" s="30"/>
      <c r="W116" s="30"/>
    </row>
    <row r="117" spans="1:23">
      <c r="A117" s="51">
        <v>0.3</v>
      </c>
      <c r="B117" s="52" t="s">
        <v>79</v>
      </c>
      <c r="C117" s="53"/>
      <c r="D117" s="54" t="s">
        <v>82</v>
      </c>
      <c r="E117" s="55">
        <v>88468.4</v>
      </c>
      <c r="F117" s="55">
        <v>0</v>
      </c>
      <c r="G117" s="52"/>
      <c r="H117" s="54" t="s">
        <v>77</v>
      </c>
      <c r="I117" s="55">
        <v>1709.04</v>
      </c>
      <c r="J117" s="55">
        <v>0</v>
      </c>
      <c r="K117" s="55">
        <v>0</v>
      </c>
      <c r="L117" s="55">
        <v>0</v>
      </c>
      <c r="M117" s="52"/>
      <c r="N117" s="55">
        <v>0</v>
      </c>
      <c r="O117" s="56">
        <v>0</v>
      </c>
      <c r="Q117" s="20"/>
      <c r="R117" s="42"/>
      <c r="V117" s="30"/>
      <c r="W117" s="30"/>
    </row>
    <row r="118" spans="1:23">
      <c r="A118" s="51">
        <v>0.45</v>
      </c>
      <c r="B118" s="52" t="s">
        <v>79</v>
      </c>
      <c r="C118" s="53"/>
      <c r="D118" s="54" t="s">
        <v>83</v>
      </c>
      <c r="E118" s="55">
        <v>25579.170000000002</v>
      </c>
      <c r="F118" s="55">
        <v>0</v>
      </c>
      <c r="G118" s="52"/>
      <c r="H118" s="54" t="s">
        <v>77</v>
      </c>
      <c r="I118" s="55">
        <v>1132.5299999999991</v>
      </c>
      <c r="J118" s="55">
        <v>0</v>
      </c>
      <c r="K118" s="55">
        <v>0</v>
      </c>
      <c r="L118" s="55">
        <v>0</v>
      </c>
      <c r="M118" s="52"/>
      <c r="N118" s="55">
        <v>18.36</v>
      </c>
      <c r="O118" s="56">
        <v>0</v>
      </c>
      <c r="Q118" s="20"/>
      <c r="R118" s="42"/>
      <c r="V118" s="30"/>
      <c r="W118" s="30"/>
    </row>
    <row r="119" spans="1:23">
      <c r="A119" s="51">
        <v>0.48</v>
      </c>
      <c r="B119" s="52" t="s">
        <v>79</v>
      </c>
      <c r="C119" s="53"/>
      <c r="D119" s="54"/>
      <c r="E119" s="55">
        <v>0</v>
      </c>
      <c r="F119" s="55">
        <v>0</v>
      </c>
      <c r="G119" s="57"/>
      <c r="H119" s="54" t="s">
        <v>77</v>
      </c>
      <c r="I119" s="55">
        <v>40.660000000000004</v>
      </c>
      <c r="J119" s="55">
        <v>0</v>
      </c>
      <c r="K119" s="55">
        <v>0</v>
      </c>
      <c r="L119" s="55">
        <v>0</v>
      </c>
      <c r="M119" s="52"/>
      <c r="N119" s="55">
        <v>0</v>
      </c>
      <c r="O119" s="56">
        <v>0</v>
      </c>
      <c r="Q119" s="20"/>
      <c r="R119" s="42"/>
      <c r="V119" s="30"/>
      <c r="W119" s="30"/>
    </row>
    <row r="120" spans="1:23">
      <c r="A120" s="51">
        <v>0.05</v>
      </c>
      <c r="B120" s="52" t="s">
        <v>84</v>
      </c>
      <c r="C120" s="53"/>
      <c r="D120" s="54"/>
      <c r="E120" s="55">
        <v>0</v>
      </c>
      <c r="F120" s="55">
        <v>0</v>
      </c>
      <c r="G120" s="52"/>
      <c r="H120" s="54" t="s">
        <v>77</v>
      </c>
      <c r="I120" s="55">
        <v>0</v>
      </c>
      <c r="J120" s="55">
        <v>0</v>
      </c>
      <c r="K120" s="55">
        <v>0</v>
      </c>
      <c r="L120" s="55">
        <v>0</v>
      </c>
      <c r="M120" s="52"/>
      <c r="N120" s="55">
        <v>0</v>
      </c>
      <c r="O120" s="56">
        <v>0</v>
      </c>
      <c r="Q120" s="20"/>
      <c r="R120" s="42"/>
    </row>
    <row r="121" spans="1:23">
      <c r="A121" s="51">
        <v>0.1</v>
      </c>
      <c r="B121" s="52" t="s">
        <v>84</v>
      </c>
      <c r="C121" s="53"/>
      <c r="D121" s="54" t="s">
        <v>80</v>
      </c>
      <c r="E121" s="55">
        <v>528.73</v>
      </c>
      <c r="F121" s="55">
        <v>0</v>
      </c>
      <c r="G121" s="52"/>
      <c r="H121" s="54" t="s">
        <v>77</v>
      </c>
      <c r="I121" s="55">
        <v>0</v>
      </c>
      <c r="J121" s="55">
        <v>0</v>
      </c>
      <c r="K121" s="55">
        <v>0</v>
      </c>
      <c r="L121" s="55">
        <v>0</v>
      </c>
      <c r="M121" s="52"/>
      <c r="N121" s="55">
        <v>0</v>
      </c>
      <c r="O121" s="56">
        <v>0</v>
      </c>
      <c r="Q121" s="20"/>
      <c r="R121" s="42"/>
    </row>
    <row r="122" spans="1:23">
      <c r="A122" s="51">
        <v>0.16</v>
      </c>
      <c r="B122" s="52" t="s">
        <v>84</v>
      </c>
      <c r="C122" s="53"/>
      <c r="D122" s="54" t="s">
        <v>81</v>
      </c>
      <c r="E122" s="55">
        <v>2005.6899999999994</v>
      </c>
      <c r="F122" s="55">
        <v>0</v>
      </c>
      <c r="G122" s="52"/>
      <c r="H122" s="54" t="s">
        <v>77</v>
      </c>
      <c r="I122" s="55">
        <v>15.239999999999997</v>
      </c>
      <c r="J122" s="55">
        <v>0</v>
      </c>
      <c r="K122" s="55">
        <v>0</v>
      </c>
      <c r="L122" s="55">
        <v>0</v>
      </c>
      <c r="M122" s="52"/>
      <c r="N122" s="55">
        <v>0</v>
      </c>
      <c r="O122" s="56">
        <v>0</v>
      </c>
      <c r="Q122" s="20"/>
      <c r="R122" s="42"/>
    </row>
    <row r="123" spans="1:23">
      <c r="A123" s="51">
        <v>0.25</v>
      </c>
      <c r="B123" s="52" t="s">
        <v>84</v>
      </c>
      <c r="C123" s="53"/>
      <c r="D123" s="54"/>
      <c r="E123" s="55">
        <v>0</v>
      </c>
      <c r="F123" s="55">
        <v>0</v>
      </c>
      <c r="G123" s="52"/>
      <c r="H123" s="54" t="s">
        <v>77</v>
      </c>
      <c r="I123" s="55">
        <v>0</v>
      </c>
      <c r="J123" s="55">
        <v>0</v>
      </c>
      <c r="K123" s="55">
        <v>0</v>
      </c>
      <c r="L123" s="55">
        <v>0</v>
      </c>
      <c r="M123" s="52"/>
      <c r="N123" s="55">
        <v>0</v>
      </c>
      <c r="O123" s="56">
        <v>0</v>
      </c>
      <c r="Q123" s="20"/>
      <c r="R123" s="42"/>
    </row>
    <row r="124" spans="1:23">
      <c r="A124" s="51">
        <v>1</v>
      </c>
      <c r="B124" s="52" t="s">
        <v>85</v>
      </c>
      <c r="C124" s="53"/>
      <c r="D124" s="53"/>
      <c r="E124" s="55"/>
      <c r="F124" s="55">
        <v>0</v>
      </c>
      <c r="G124" s="52"/>
      <c r="H124" s="54" t="s">
        <v>77</v>
      </c>
      <c r="I124" s="55">
        <v>11213.190000000002</v>
      </c>
      <c r="J124" s="55">
        <v>0</v>
      </c>
      <c r="K124" s="55">
        <v>0</v>
      </c>
      <c r="L124" s="55">
        <v>0</v>
      </c>
      <c r="M124" s="52"/>
      <c r="N124" s="55">
        <v>0</v>
      </c>
      <c r="O124" s="56">
        <v>0</v>
      </c>
      <c r="Q124" s="20"/>
      <c r="R124" s="42"/>
    </row>
    <row r="125" spans="1:23">
      <c r="A125" s="51">
        <v>1.5</v>
      </c>
      <c r="B125" s="52" t="s">
        <v>85</v>
      </c>
      <c r="C125" s="53"/>
      <c r="D125" s="53"/>
      <c r="E125" s="55"/>
      <c r="F125" s="55">
        <v>0</v>
      </c>
      <c r="G125" s="52"/>
      <c r="H125" s="54" t="s">
        <v>77</v>
      </c>
      <c r="I125" s="55">
        <v>2985.9799999999982</v>
      </c>
      <c r="J125" s="55">
        <v>0</v>
      </c>
      <c r="K125" s="55">
        <v>0</v>
      </c>
      <c r="L125" s="55">
        <v>0</v>
      </c>
      <c r="M125" s="52"/>
      <c r="N125" s="55">
        <v>0</v>
      </c>
      <c r="O125" s="56">
        <v>0</v>
      </c>
      <c r="Q125" s="20"/>
      <c r="R125" s="42"/>
    </row>
    <row r="126" spans="1:23">
      <c r="A126" s="51">
        <v>2</v>
      </c>
      <c r="B126" s="52" t="s">
        <v>85</v>
      </c>
      <c r="C126" s="53"/>
      <c r="D126" s="53"/>
      <c r="E126" s="55"/>
      <c r="F126" s="55">
        <v>0</v>
      </c>
      <c r="G126" s="52"/>
      <c r="H126" s="54" t="s">
        <v>77</v>
      </c>
      <c r="I126" s="55">
        <v>24274.27</v>
      </c>
      <c r="J126" s="55">
        <v>0</v>
      </c>
      <c r="K126" s="55">
        <v>0</v>
      </c>
      <c r="L126" s="55">
        <v>0</v>
      </c>
      <c r="M126" s="52"/>
      <c r="N126" s="55">
        <v>146.28</v>
      </c>
      <c r="O126" s="56">
        <v>0</v>
      </c>
      <c r="Q126" s="20"/>
      <c r="R126" s="42"/>
      <c r="V126" s="30"/>
      <c r="W126" s="30"/>
    </row>
    <row r="127" spans="1:23">
      <c r="A127" s="51">
        <v>3</v>
      </c>
      <c r="B127" s="52" t="s">
        <v>85</v>
      </c>
      <c r="C127" s="53"/>
      <c r="D127" s="53"/>
      <c r="E127" s="55"/>
      <c r="F127" s="55">
        <v>0</v>
      </c>
      <c r="G127" s="52"/>
      <c r="H127" s="54" t="s">
        <v>77</v>
      </c>
      <c r="I127" s="55">
        <v>9312.8699999999972</v>
      </c>
      <c r="J127" s="55">
        <v>15.21</v>
      </c>
      <c r="K127" s="55">
        <v>0</v>
      </c>
      <c r="L127" s="55">
        <v>0</v>
      </c>
      <c r="M127" s="52"/>
      <c r="N127" s="55">
        <v>0</v>
      </c>
      <c r="O127" s="56">
        <v>0</v>
      </c>
      <c r="Q127" s="20"/>
      <c r="R127" s="42"/>
      <c r="V127" s="30"/>
      <c r="W127" s="30"/>
    </row>
    <row r="128" spans="1:23">
      <c r="A128" s="51">
        <v>4</v>
      </c>
      <c r="B128" s="52" t="s">
        <v>85</v>
      </c>
      <c r="C128" s="53"/>
      <c r="D128" s="53"/>
      <c r="E128" s="55"/>
      <c r="F128" s="55">
        <v>0</v>
      </c>
      <c r="G128" s="52"/>
      <c r="H128" s="54" t="s">
        <v>77</v>
      </c>
      <c r="I128" s="55">
        <v>11293.809999999994</v>
      </c>
      <c r="J128" s="55">
        <v>0</v>
      </c>
      <c r="K128" s="55">
        <v>0</v>
      </c>
      <c r="L128" s="55">
        <v>0</v>
      </c>
      <c r="M128" s="52"/>
      <c r="N128" s="55">
        <v>0</v>
      </c>
      <c r="O128" s="56">
        <v>0</v>
      </c>
      <c r="Q128" s="20"/>
      <c r="R128" s="42"/>
      <c r="V128" s="30"/>
      <c r="W128" s="30"/>
    </row>
    <row r="129" spans="1:23">
      <c r="A129" s="51">
        <v>6</v>
      </c>
      <c r="B129" s="52" t="s">
        <v>85</v>
      </c>
      <c r="C129" s="53"/>
      <c r="D129" s="53"/>
      <c r="E129" s="55">
        <v>0</v>
      </c>
      <c r="F129" s="55">
        <v>0</v>
      </c>
      <c r="G129" s="52"/>
      <c r="H129" s="54" t="s">
        <v>77</v>
      </c>
      <c r="I129" s="55">
        <v>11436.750000000002</v>
      </c>
      <c r="J129" s="55">
        <v>0</v>
      </c>
      <c r="K129" s="55">
        <v>0</v>
      </c>
      <c r="L129" s="55">
        <v>0</v>
      </c>
      <c r="M129" s="52"/>
      <c r="N129" s="55">
        <v>0</v>
      </c>
      <c r="O129" s="56">
        <v>0</v>
      </c>
      <c r="Q129" s="20"/>
      <c r="R129" s="42"/>
    </row>
    <row r="130" spans="1:23">
      <c r="A130" s="51">
        <v>8</v>
      </c>
      <c r="B130" s="52" t="s">
        <v>85</v>
      </c>
      <c r="C130" s="53"/>
      <c r="D130" s="53"/>
      <c r="E130" s="55">
        <v>0</v>
      </c>
      <c r="F130" s="55">
        <v>0</v>
      </c>
      <c r="G130" s="52"/>
      <c r="H130" s="54" t="s">
        <v>77</v>
      </c>
      <c r="I130" s="55">
        <v>8136.63</v>
      </c>
      <c r="J130" s="55">
        <v>0</v>
      </c>
      <c r="K130" s="55">
        <v>0</v>
      </c>
      <c r="L130" s="55">
        <v>0</v>
      </c>
      <c r="M130" s="52"/>
      <c r="N130" s="55">
        <v>0</v>
      </c>
      <c r="O130" s="56">
        <v>0</v>
      </c>
      <c r="Q130" s="20"/>
      <c r="R130" s="42"/>
      <c r="V130" s="30"/>
      <c r="W130" s="30"/>
    </row>
    <row r="131" spans="1:23">
      <c r="A131" s="51">
        <v>1</v>
      </c>
      <c r="B131" s="52" t="s">
        <v>86</v>
      </c>
      <c r="C131" s="53"/>
      <c r="D131" s="53"/>
      <c r="E131" s="55">
        <v>0</v>
      </c>
      <c r="F131" s="55">
        <v>0</v>
      </c>
      <c r="G131" s="52"/>
      <c r="H131" s="54" t="s">
        <v>77</v>
      </c>
      <c r="I131" s="58">
        <v>0</v>
      </c>
      <c r="J131" s="58">
        <v>0</v>
      </c>
      <c r="K131" s="58">
        <v>0</v>
      </c>
      <c r="L131" s="58">
        <v>0</v>
      </c>
      <c r="M131" s="59" t="s">
        <v>87</v>
      </c>
      <c r="N131" s="58">
        <v>0</v>
      </c>
      <c r="O131" s="60">
        <v>0</v>
      </c>
      <c r="Q131" s="20"/>
      <c r="R131" s="42"/>
    </row>
    <row r="132" spans="1:23">
      <c r="A132" s="51">
        <v>1.5</v>
      </c>
      <c r="B132" s="52" t="s">
        <v>86</v>
      </c>
      <c r="C132" s="53"/>
      <c r="D132" s="53"/>
      <c r="E132" s="55">
        <v>0</v>
      </c>
      <c r="F132" s="55">
        <v>0</v>
      </c>
      <c r="G132" s="52"/>
      <c r="H132" s="54" t="s">
        <v>77</v>
      </c>
      <c r="I132" s="58">
        <v>0</v>
      </c>
      <c r="J132" s="58">
        <v>0</v>
      </c>
      <c r="K132" s="58">
        <v>0</v>
      </c>
      <c r="L132" s="58">
        <v>0</v>
      </c>
      <c r="M132" s="54" t="s">
        <v>87</v>
      </c>
      <c r="N132" s="58">
        <v>0</v>
      </c>
      <c r="O132" s="60">
        <v>0</v>
      </c>
      <c r="Q132" s="20"/>
      <c r="R132" s="42"/>
      <c r="V132" s="30"/>
      <c r="W132" s="30"/>
    </row>
    <row r="133" spans="1:23">
      <c r="A133" s="51">
        <v>2</v>
      </c>
      <c r="B133" s="52" t="s">
        <v>86</v>
      </c>
      <c r="C133" s="53"/>
      <c r="D133" s="53"/>
      <c r="E133" s="55">
        <v>0</v>
      </c>
      <c r="F133" s="55">
        <v>0</v>
      </c>
      <c r="G133" s="52"/>
      <c r="H133" s="54" t="s">
        <v>77</v>
      </c>
      <c r="I133" s="58">
        <v>0</v>
      </c>
      <c r="J133" s="58">
        <v>0</v>
      </c>
      <c r="K133" s="58">
        <v>0</v>
      </c>
      <c r="L133" s="58">
        <v>0</v>
      </c>
      <c r="M133" s="54" t="s">
        <v>87</v>
      </c>
      <c r="N133" s="58">
        <v>0</v>
      </c>
      <c r="O133" s="60">
        <v>0</v>
      </c>
      <c r="Q133" s="20"/>
      <c r="R133" s="42"/>
      <c r="V133" s="30"/>
      <c r="W133" s="30"/>
    </row>
    <row r="134" spans="1:23">
      <c r="A134" s="51">
        <v>3</v>
      </c>
      <c r="B134" s="52" t="s">
        <v>86</v>
      </c>
      <c r="C134" s="53"/>
      <c r="D134" s="53"/>
      <c r="E134" s="55">
        <v>0</v>
      </c>
      <c r="F134" s="55">
        <v>0</v>
      </c>
      <c r="G134" s="52"/>
      <c r="H134" s="54" t="s">
        <v>77</v>
      </c>
      <c r="I134" s="58">
        <v>0</v>
      </c>
      <c r="J134" s="58">
        <v>0</v>
      </c>
      <c r="K134" s="58">
        <v>0</v>
      </c>
      <c r="L134" s="58">
        <v>0</v>
      </c>
      <c r="M134" s="54" t="s">
        <v>87</v>
      </c>
      <c r="N134" s="58">
        <v>0</v>
      </c>
      <c r="O134" s="60">
        <v>0</v>
      </c>
      <c r="Q134" s="20"/>
      <c r="R134" s="42"/>
    </row>
    <row r="135" spans="1:23">
      <c r="A135" s="51">
        <v>4</v>
      </c>
      <c r="B135" s="52" t="s">
        <v>86</v>
      </c>
      <c r="C135" s="53"/>
      <c r="D135" s="53"/>
      <c r="E135" s="55">
        <v>0</v>
      </c>
      <c r="F135" s="55">
        <v>0</v>
      </c>
      <c r="G135" s="52"/>
      <c r="H135" s="54" t="s">
        <v>77</v>
      </c>
      <c r="I135" s="58">
        <v>0</v>
      </c>
      <c r="J135" s="58">
        <v>0</v>
      </c>
      <c r="K135" s="58">
        <v>0</v>
      </c>
      <c r="L135" s="58">
        <v>0</v>
      </c>
      <c r="M135" s="54" t="s">
        <v>87</v>
      </c>
      <c r="N135" s="58">
        <v>0</v>
      </c>
      <c r="O135" s="60">
        <v>0</v>
      </c>
      <c r="Q135" s="20"/>
      <c r="R135" s="42"/>
      <c r="V135" s="30"/>
      <c r="W135" s="30"/>
    </row>
    <row r="136" spans="1:23">
      <c r="A136" s="51">
        <v>6</v>
      </c>
      <c r="B136" s="52" t="s">
        <v>86</v>
      </c>
      <c r="C136" s="53"/>
      <c r="D136" s="53"/>
      <c r="E136" s="55">
        <v>0</v>
      </c>
      <c r="F136" s="55">
        <v>0</v>
      </c>
      <c r="G136" s="52"/>
      <c r="H136" s="54" t="s">
        <v>77</v>
      </c>
      <c r="I136" s="58">
        <v>0</v>
      </c>
      <c r="J136" s="58">
        <v>0</v>
      </c>
      <c r="K136" s="58">
        <v>0</v>
      </c>
      <c r="L136" s="58">
        <v>0</v>
      </c>
      <c r="M136" s="54" t="s">
        <v>87</v>
      </c>
      <c r="N136" s="58">
        <v>0</v>
      </c>
      <c r="O136" s="60">
        <v>0</v>
      </c>
      <c r="Q136" s="20"/>
      <c r="R136" s="42"/>
      <c r="V136" s="30"/>
      <c r="W136" s="30"/>
    </row>
    <row r="137" spans="1:23">
      <c r="A137" s="51">
        <v>8</v>
      </c>
      <c r="B137" s="52" t="s">
        <v>86</v>
      </c>
      <c r="C137" s="53"/>
      <c r="D137" s="53"/>
      <c r="E137" s="55">
        <v>0</v>
      </c>
      <c r="F137" s="55">
        <v>0</v>
      </c>
      <c r="G137" s="52"/>
      <c r="H137" s="54" t="s">
        <v>77</v>
      </c>
      <c r="I137" s="58">
        <v>0</v>
      </c>
      <c r="J137" s="58">
        <v>0</v>
      </c>
      <c r="K137" s="58">
        <v>0</v>
      </c>
      <c r="L137" s="58">
        <v>0</v>
      </c>
      <c r="M137" s="54" t="s">
        <v>87</v>
      </c>
      <c r="N137" s="58">
        <v>0</v>
      </c>
      <c r="O137" s="60">
        <v>0</v>
      </c>
      <c r="Q137" s="20"/>
      <c r="R137" s="42"/>
      <c r="V137" s="30"/>
      <c r="W137" s="30"/>
    </row>
    <row r="138" spans="1:23">
      <c r="A138" s="51">
        <v>10</v>
      </c>
      <c r="B138" s="52" t="s">
        <v>61</v>
      </c>
      <c r="C138" s="53"/>
      <c r="D138" s="53"/>
      <c r="E138" s="55">
        <v>0</v>
      </c>
      <c r="F138" s="55">
        <v>0</v>
      </c>
      <c r="G138" s="52"/>
      <c r="H138" s="54" t="s">
        <v>77</v>
      </c>
      <c r="I138" s="58">
        <v>0</v>
      </c>
      <c r="J138" s="58">
        <v>0</v>
      </c>
      <c r="K138" s="58">
        <v>0</v>
      </c>
      <c r="L138" s="58">
        <v>0</v>
      </c>
      <c r="M138" s="54" t="s">
        <v>87</v>
      </c>
      <c r="N138" s="58">
        <v>0</v>
      </c>
      <c r="O138" s="60">
        <v>0</v>
      </c>
      <c r="Q138" s="20"/>
      <c r="R138" s="42"/>
      <c r="V138" s="30"/>
      <c r="W138" s="30"/>
    </row>
    <row r="139" spans="1:23">
      <c r="A139" s="51">
        <v>12</v>
      </c>
      <c r="B139" s="52" t="s">
        <v>61</v>
      </c>
      <c r="C139" s="53"/>
      <c r="D139" s="53"/>
      <c r="E139" s="55">
        <v>0</v>
      </c>
      <c r="F139" s="55">
        <v>0</v>
      </c>
      <c r="G139" s="52"/>
      <c r="H139" s="54" t="s">
        <v>77</v>
      </c>
      <c r="I139" s="58">
        <v>0</v>
      </c>
      <c r="J139" s="58">
        <v>0</v>
      </c>
      <c r="K139" s="58">
        <v>0</v>
      </c>
      <c r="L139" s="58">
        <v>0</v>
      </c>
      <c r="M139" s="54" t="s">
        <v>87</v>
      </c>
      <c r="N139" s="58">
        <v>0</v>
      </c>
      <c r="O139" s="60">
        <v>0</v>
      </c>
      <c r="Q139" s="20"/>
      <c r="R139" s="42"/>
      <c r="V139" s="30"/>
      <c r="W139" s="30"/>
    </row>
    <row r="140" spans="1:23">
      <c r="A140" s="51">
        <v>15</v>
      </c>
      <c r="B140" s="52" t="s">
        <v>61</v>
      </c>
      <c r="C140" s="53"/>
      <c r="D140" s="53"/>
      <c r="E140" s="55">
        <v>0</v>
      </c>
      <c r="F140" s="55">
        <v>0</v>
      </c>
      <c r="G140" s="52"/>
      <c r="H140" s="54" t="s">
        <v>77</v>
      </c>
      <c r="I140" s="58">
        <v>0</v>
      </c>
      <c r="J140" s="58">
        <v>0</v>
      </c>
      <c r="K140" s="58">
        <v>0</v>
      </c>
      <c r="L140" s="58">
        <v>0</v>
      </c>
      <c r="M140" s="54" t="s">
        <v>87</v>
      </c>
      <c r="N140" s="58">
        <v>0</v>
      </c>
      <c r="O140" s="60">
        <v>0</v>
      </c>
      <c r="Q140" s="20"/>
      <c r="R140" s="42"/>
      <c r="V140" s="30"/>
      <c r="W140" s="30"/>
    </row>
    <row r="141" spans="1:23">
      <c r="A141" s="51">
        <v>20</v>
      </c>
      <c r="B141" s="52" t="s">
        <v>61</v>
      </c>
      <c r="C141" s="53"/>
      <c r="D141" s="53"/>
      <c r="E141" s="55">
        <v>0</v>
      </c>
      <c r="F141" s="55">
        <v>0</v>
      </c>
      <c r="G141" s="52"/>
      <c r="H141" s="54" t="s">
        <v>77</v>
      </c>
      <c r="I141" s="58">
        <v>0</v>
      </c>
      <c r="J141" s="58">
        <v>0</v>
      </c>
      <c r="K141" s="58">
        <v>0</v>
      </c>
      <c r="L141" s="58">
        <v>0</v>
      </c>
      <c r="M141" s="54" t="s">
        <v>87</v>
      </c>
      <c r="N141" s="58">
        <v>0</v>
      </c>
      <c r="O141" s="60">
        <v>0</v>
      </c>
      <c r="Q141" s="20"/>
      <c r="R141" s="42"/>
      <c r="V141" s="30"/>
      <c r="W141" s="30"/>
    </row>
    <row r="142" spans="1:23">
      <c r="A142" s="51">
        <v>25</v>
      </c>
      <c r="B142" s="52" t="s">
        <v>61</v>
      </c>
      <c r="C142" s="53"/>
      <c r="D142" s="53"/>
      <c r="E142" s="55">
        <v>0</v>
      </c>
      <c r="F142" s="55">
        <v>0</v>
      </c>
      <c r="G142" s="52"/>
      <c r="H142" s="54" t="s">
        <v>77</v>
      </c>
      <c r="I142" s="58">
        <v>0</v>
      </c>
      <c r="J142" s="58">
        <v>0</v>
      </c>
      <c r="K142" s="58">
        <v>0</v>
      </c>
      <c r="L142" s="58">
        <v>0</v>
      </c>
      <c r="M142" s="54" t="s">
        <v>87</v>
      </c>
      <c r="N142" s="58">
        <v>0</v>
      </c>
      <c r="O142" s="60">
        <v>0</v>
      </c>
      <c r="Q142" s="20"/>
      <c r="R142" s="42"/>
      <c r="V142" s="30"/>
      <c r="W142" s="30"/>
    </row>
    <row r="143" spans="1:23">
      <c r="A143" s="51">
        <v>30</v>
      </c>
      <c r="B143" s="52" t="s">
        <v>61</v>
      </c>
      <c r="C143" s="53"/>
      <c r="D143" s="53"/>
      <c r="E143" s="55">
        <v>0</v>
      </c>
      <c r="F143" s="55">
        <v>0</v>
      </c>
      <c r="G143" s="52"/>
      <c r="H143" s="54" t="s">
        <v>77</v>
      </c>
      <c r="I143" s="58">
        <v>0</v>
      </c>
      <c r="J143" s="58">
        <v>0</v>
      </c>
      <c r="K143" s="58">
        <v>0</v>
      </c>
      <c r="L143" s="58">
        <v>0</v>
      </c>
      <c r="M143" s="54" t="s">
        <v>87</v>
      </c>
      <c r="N143" s="58">
        <v>0</v>
      </c>
      <c r="O143" s="60">
        <v>0</v>
      </c>
      <c r="Q143" s="20"/>
      <c r="R143" s="42"/>
      <c r="V143" s="30"/>
      <c r="W143" s="30"/>
    </row>
    <row r="144" spans="1:23">
      <c r="A144" s="51">
        <v>40</v>
      </c>
      <c r="B144" s="52" t="s">
        <v>61</v>
      </c>
      <c r="C144" s="53"/>
      <c r="D144" s="53"/>
      <c r="E144" s="55">
        <v>0</v>
      </c>
      <c r="F144" s="55">
        <v>0</v>
      </c>
      <c r="G144" s="52"/>
      <c r="H144" s="54" t="s">
        <v>77</v>
      </c>
      <c r="I144" s="58">
        <v>0</v>
      </c>
      <c r="J144" s="58">
        <v>0</v>
      </c>
      <c r="K144" s="58">
        <v>0</v>
      </c>
      <c r="L144" s="58">
        <v>0</v>
      </c>
      <c r="M144" s="54" t="s">
        <v>87</v>
      </c>
      <c r="N144" s="58">
        <v>0</v>
      </c>
      <c r="O144" s="60">
        <v>0</v>
      </c>
      <c r="Q144" s="20"/>
      <c r="R144" s="42"/>
      <c r="V144" s="30"/>
      <c r="W144" s="30"/>
    </row>
    <row r="145" spans="1:23">
      <c r="A145" s="51">
        <v>0.16</v>
      </c>
      <c r="B145" s="52" t="s">
        <v>88</v>
      </c>
      <c r="C145" s="53"/>
      <c r="D145" s="61" t="s">
        <v>89</v>
      </c>
      <c r="E145" s="55">
        <v>0</v>
      </c>
      <c r="F145" s="55">
        <v>0</v>
      </c>
      <c r="G145" s="52"/>
      <c r="H145" s="54" t="s">
        <v>77</v>
      </c>
      <c r="I145" s="58">
        <v>0</v>
      </c>
      <c r="J145" s="58">
        <v>0</v>
      </c>
      <c r="K145" s="58">
        <v>0</v>
      </c>
      <c r="L145" s="58">
        <v>0</v>
      </c>
      <c r="M145" s="54" t="s">
        <v>87</v>
      </c>
      <c r="N145" s="58">
        <v>0</v>
      </c>
      <c r="O145" s="60">
        <v>0</v>
      </c>
      <c r="Q145" s="20"/>
      <c r="R145" s="42"/>
      <c r="V145" s="30"/>
      <c r="W145" s="30"/>
    </row>
    <row r="146" spans="1:23">
      <c r="A146" s="51">
        <v>0.3</v>
      </c>
      <c r="B146" s="52" t="s">
        <v>88</v>
      </c>
      <c r="C146" s="53"/>
      <c r="D146" s="61" t="s">
        <v>89</v>
      </c>
      <c r="E146" s="55">
        <v>0</v>
      </c>
      <c r="F146" s="55">
        <v>0</v>
      </c>
      <c r="G146" s="52"/>
      <c r="H146" s="54" t="s">
        <v>77</v>
      </c>
      <c r="I146" s="58">
        <v>0</v>
      </c>
      <c r="J146" s="58">
        <v>0</v>
      </c>
      <c r="K146" s="58">
        <v>0</v>
      </c>
      <c r="L146" s="58">
        <v>0</v>
      </c>
      <c r="M146" s="54" t="s">
        <v>87</v>
      </c>
      <c r="N146" s="58">
        <v>0</v>
      </c>
      <c r="O146" s="60">
        <v>0</v>
      </c>
      <c r="Q146" s="20"/>
      <c r="R146" s="42"/>
      <c r="V146" s="30"/>
      <c r="W146" s="30"/>
    </row>
    <row r="147" spans="1:23">
      <c r="A147" s="51">
        <v>0.45</v>
      </c>
      <c r="B147" s="52" t="s">
        <v>88</v>
      </c>
      <c r="C147" s="53"/>
      <c r="D147" s="61" t="s">
        <v>89</v>
      </c>
      <c r="E147" s="55">
        <v>0</v>
      </c>
      <c r="F147" s="55">
        <v>0</v>
      </c>
      <c r="G147" s="52"/>
      <c r="H147" s="54" t="s">
        <v>77</v>
      </c>
      <c r="I147" s="58">
        <v>0</v>
      </c>
      <c r="J147" s="58">
        <v>0</v>
      </c>
      <c r="K147" s="58">
        <v>0</v>
      </c>
      <c r="L147" s="58">
        <v>0</v>
      </c>
      <c r="M147" s="54" t="s">
        <v>87</v>
      </c>
      <c r="N147" s="58">
        <v>0</v>
      </c>
      <c r="O147" s="60">
        <v>0</v>
      </c>
      <c r="Q147" s="20"/>
      <c r="R147" s="42"/>
    </row>
    <row r="148" spans="1:23">
      <c r="A148" s="51">
        <v>0.48</v>
      </c>
      <c r="B148" s="52" t="s">
        <v>88</v>
      </c>
      <c r="C148" s="53"/>
      <c r="D148" s="61" t="s">
        <v>89</v>
      </c>
      <c r="E148" s="55">
        <v>0</v>
      </c>
      <c r="F148" s="55">
        <v>0</v>
      </c>
      <c r="G148" s="52"/>
      <c r="H148" s="54" t="s">
        <v>77</v>
      </c>
      <c r="I148" s="58">
        <v>0</v>
      </c>
      <c r="J148" s="58">
        <v>0</v>
      </c>
      <c r="K148" s="58">
        <v>0</v>
      </c>
      <c r="L148" s="58">
        <v>0</v>
      </c>
      <c r="M148" s="54" t="s">
        <v>87</v>
      </c>
      <c r="N148" s="58">
        <v>0</v>
      </c>
      <c r="O148" s="60">
        <v>0</v>
      </c>
      <c r="Q148" s="20"/>
      <c r="R148" s="42"/>
      <c r="V148" s="30"/>
      <c r="W148" s="30"/>
    </row>
    <row r="149" spans="1:23">
      <c r="A149" s="51">
        <v>3</v>
      </c>
      <c r="B149" s="52" t="s">
        <v>90</v>
      </c>
      <c r="C149" s="53"/>
      <c r="D149" s="53"/>
      <c r="E149" s="55">
        <v>0</v>
      </c>
      <c r="F149" s="55">
        <v>0</v>
      </c>
      <c r="G149" s="52"/>
      <c r="H149" s="54" t="s">
        <v>77</v>
      </c>
      <c r="I149" s="55">
        <v>0</v>
      </c>
      <c r="J149" s="55">
        <v>0</v>
      </c>
      <c r="K149" s="55">
        <v>0</v>
      </c>
      <c r="L149" s="55">
        <v>0</v>
      </c>
      <c r="M149" s="52"/>
      <c r="N149" s="55">
        <v>0</v>
      </c>
      <c r="O149" s="56">
        <v>0</v>
      </c>
      <c r="Q149" s="20"/>
      <c r="R149" s="42"/>
      <c r="V149" s="30"/>
      <c r="W149" s="30"/>
    </row>
    <row r="150" spans="1:23">
      <c r="A150" s="51">
        <v>10</v>
      </c>
      <c r="B150" s="52" t="s">
        <v>91</v>
      </c>
      <c r="C150" s="53"/>
      <c r="D150" s="53"/>
      <c r="E150" s="55">
        <v>0</v>
      </c>
      <c r="F150" s="55">
        <v>0</v>
      </c>
      <c r="G150" s="52"/>
      <c r="H150" s="54" t="s">
        <v>77</v>
      </c>
      <c r="I150" s="55">
        <v>0</v>
      </c>
      <c r="J150" s="55">
        <v>0</v>
      </c>
      <c r="K150" s="55">
        <v>0</v>
      </c>
      <c r="L150" s="55">
        <v>0</v>
      </c>
      <c r="M150" s="52"/>
      <c r="N150" s="55">
        <v>2186.9800000000005</v>
      </c>
      <c r="O150" s="56">
        <v>0</v>
      </c>
      <c r="Q150" s="20"/>
      <c r="R150" s="42"/>
    </row>
    <row r="151" spans="1:23">
      <c r="A151" s="51">
        <v>15</v>
      </c>
      <c r="B151" s="52" t="s">
        <v>91</v>
      </c>
      <c r="C151" s="53"/>
      <c r="D151" s="53"/>
      <c r="E151" s="55">
        <v>0</v>
      </c>
      <c r="F151" s="55">
        <v>0</v>
      </c>
      <c r="G151" s="52"/>
      <c r="H151" s="54" t="s">
        <v>77</v>
      </c>
      <c r="I151" s="55">
        <v>0</v>
      </c>
      <c r="J151" s="55">
        <v>0</v>
      </c>
      <c r="K151" s="55">
        <v>0</v>
      </c>
      <c r="L151" s="55">
        <v>0</v>
      </c>
      <c r="M151" s="52"/>
      <c r="N151" s="55">
        <v>58.95</v>
      </c>
      <c r="O151" s="56">
        <v>0</v>
      </c>
      <c r="Q151" s="20"/>
      <c r="R151" s="42"/>
    </row>
    <row r="152" spans="1:23">
      <c r="A152" s="51">
        <v>20</v>
      </c>
      <c r="B152" s="52" t="s">
        <v>91</v>
      </c>
      <c r="C152" s="53"/>
      <c r="D152" s="53"/>
      <c r="E152" s="55">
        <v>0</v>
      </c>
      <c r="F152" s="55">
        <v>0</v>
      </c>
      <c r="G152" s="52"/>
      <c r="H152" s="54" t="s">
        <v>77</v>
      </c>
      <c r="I152" s="55">
        <v>0</v>
      </c>
      <c r="J152" s="55">
        <v>0</v>
      </c>
      <c r="K152" s="55">
        <v>14.88</v>
      </c>
      <c r="L152" s="55">
        <v>0</v>
      </c>
      <c r="M152" s="52"/>
      <c r="N152" s="55">
        <v>8467.67</v>
      </c>
      <c r="O152" s="56">
        <v>0</v>
      </c>
      <c r="Q152" s="20"/>
      <c r="R152" s="42"/>
    </row>
    <row r="153" spans="1:23">
      <c r="A153" s="51">
        <v>25</v>
      </c>
      <c r="B153" s="52" t="s">
        <v>91</v>
      </c>
      <c r="C153" s="53"/>
      <c r="D153" s="53"/>
      <c r="E153" s="55">
        <v>0</v>
      </c>
      <c r="F153" s="55">
        <v>0</v>
      </c>
      <c r="G153" s="52"/>
      <c r="H153" s="54" t="s">
        <v>77</v>
      </c>
      <c r="I153" s="55">
        <v>0</v>
      </c>
      <c r="J153" s="55">
        <v>0</v>
      </c>
      <c r="K153" s="55">
        <v>0</v>
      </c>
      <c r="L153" s="55">
        <v>0</v>
      </c>
      <c r="M153" s="52"/>
      <c r="N153" s="55">
        <v>3244.360000000001</v>
      </c>
      <c r="O153" s="56">
        <v>0</v>
      </c>
      <c r="Q153" s="20"/>
      <c r="R153" s="42"/>
    </row>
    <row r="154" spans="1:23">
      <c r="A154" s="51">
        <v>30</v>
      </c>
      <c r="B154" s="52" t="s">
        <v>91</v>
      </c>
      <c r="C154" s="53"/>
      <c r="D154" s="53"/>
      <c r="E154" s="55">
        <v>0</v>
      </c>
      <c r="F154" s="55">
        <v>0</v>
      </c>
      <c r="G154" s="52"/>
      <c r="H154" s="54" t="s">
        <v>77</v>
      </c>
      <c r="I154" s="55">
        <v>0</v>
      </c>
      <c r="J154" s="55">
        <v>0</v>
      </c>
      <c r="K154" s="55">
        <v>94.32</v>
      </c>
      <c r="L154" s="55">
        <v>0</v>
      </c>
      <c r="M154" s="52"/>
      <c r="N154" s="55">
        <v>11194.929999999998</v>
      </c>
      <c r="O154" s="56">
        <v>0</v>
      </c>
      <c r="Q154" s="20"/>
      <c r="R154" s="42"/>
    </row>
    <row r="155" spans="1:23">
      <c r="A155" s="51">
        <v>35</v>
      </c>
      <c r="B155" s="52" t="s">
        <v>91</v>
      </c>
      <c r="C155" s="53"/>
      <c r="D155" s="53"/>
      <c r="E155" s="55">
        <v>0</v>
      </c>
      <c r="F155" s="55">
        <v>0</v>
      </c>
      <c r="G155" s="52"/>
      <c r="H155" s="54" t="s">
        <v>77</v>
      </c>
      <c r="I155" s="55">
        <v>0</v>
      </c>
      <c r="J155" s="55">
        <v>0</v>
      </c>
      <c r="K155" s="55">
        <v>0</v>
      </c>
      <c r="L155" s="55">
        <v>0</v>
      </c>
      <c r="M155" s="52"/>
      <c r="N155" s="55">
        <v>0</v>
      </c>
      <c r="O155" s="56">
        <v>0</v>
      </c>
      <c r="Q155" s="20"/>
      <c r="R155" s="42"/>
    </row>
    <row r="156" spans="1:23">
      <c r="A156" s="51">
        <v>40</v>
      </c>
      <c r="B156" s="52" t="s">
        <v>91</v>
      </c>
      <c r="C156" s="53"/>
      <c r="D156" s="53"/>
      <c r="E156" s="55">
        <v>0</v>
      </c>
      <c r="F156" s="55">
        <v>0</v>
      </c>
      <c r="G156" s="52"/>
      <c r="H156" s="54" t="s">
        <v>77</v>
      </c>
      <c r="I156" s="55">
        <v>0</v>
      </c>
      <c r="J156" s="55">
        <v>0</v>
      </c>
      <c r="K156" s="55">
        <v>0</v>
      </c>
      <c r="L156" s="55">
        <v>0</v>
      </c>
      <c r="M156" s="52"/>
      <c r="N156" s="55">
        <v>6363.9900000000007</v>
      </c>
      <c r="O156" s="56">
        <v>0</v>
      </c>
      <c r="Q156" s="20"/>
      <c r="R156" s="42"/>
    </row>
    <row r="157" spans="1:23">
      <c r="A157" s="51">
        <v>2</v>
      </c>
      <c r="B157" s="52" t="s">
        <v>92</v>
      </c>
      <c r="C157" s="53"/>
      <c r="D157" s="61"/>
      <c r="E157" s="55">
        <v>459.30000000000018</v>
      </c>
      <c r="F157" s="55">
        <v>0</v>
      </c>
      <c r="G157" s="52"/>
      <c r="H157" s="54" t="s">
        <v>77</v>
      </c>
      <c r="I157" s="55">
        <v>0</v>
      </c>
      <c r="J157" s="55">
        <v>0</v>
      </c>
      <c r="K157" s="55">
        <v>0</v>
      </c>
      <c r="L157" s="55">
        <v>0</v>
      </c>
      <c r="M157" s="52"/>
      <c r="N157" s="55">
        <v>0</v>
      </c>
      <c r="O157" s="56">
        <v>0</v>
      </c>
      <c r="Q157" s="20"/>
      <c r="R157" s="42"/>
    </row>
    <row r="158" spans="1:23">
      <c r="A158" s="51">
        <v>7.0000000000000007E-2</v>
      </c>
      <c r="B158" s="52" t="s">
        <v>93</v>
      </c>
      <c r="C158" s="53"/>
      <c r="D158" s="54" t="s">
        <v>94</v>
      </c>
      <c r="E158" s="55">
        <v>217.73000000000002</v>
      </c>
      <c r="F158" s="55">
        <v>0</v>
      </c>
      <c r="G158" s="52"/>
      <c r="H158" s="54" t="s">
        <v>77</v>
      </c>
      <c r="I158" s="55">
        <v>0</v>
      </c>
      <c r="J158" s="55">
        <v>0</v>
      </c>
      <c r="K158" s="55">
        <v>0</v>
      </c>
      <c r="L158" s="55">
        <v>0</v>
      </c>
      <c r="M158" s="52"/>
      <c r="N158" s="55">
        <v>0</v>
      </c>
      <c r="O158" s="56">
        <v>0</v>
      </c>
      <c r="Q158" s="20"/>
      <c r="R158" s="42"/>
    </row>
    <row r="159" spans="1:23">
      <c r="A159" s="51">
        <v>0.16</v>
      </c>
      <c r="B159" s="52" t="s">
        <v>93</v>
      </c>
      <c r="C159" s="53"/>
      <c r="D159" s="54" t="s">
        <v>94</v>
      </c>
      <c r="E159" s="55">
        <v>188954.31000000003</v>
      </c>
      <c r="F159" s="55">
        <v>0</v>
      </c>
      <c r="G159" s="52"/>
      <c r="H159" s="54" t="s">
        <v>77</v>
      </c>
      <c r="I159" s="55">
        <v>0</v>
      </c>
      <c r="J159" s="55">
        <v>0</v>
      </c>
      <c r="K159" s="55">
        <v>0</v>
      </c>
      <c r="L159" s="55">
        <v>0</v>
      </c>
      <c r="M159" s="52"/>
      <c r="N159" s="55">
        <v>0</v>
      </c>
      <c r="O159" s="56">
        <v>0</v>
      </c>
      <c r="Q159" s="20"/>
      <c r="R159" s="42"/>
    </row>
    <row r="160" spans="1:23">
      <c r="A160" s="51">
        <v>0.3</v>
      </c>
      <c r="B160" s="52" t="s">
        <v>93</v>
      </c>
      <c r="C160" s="53"/>
      <c r="D160" s="54" t="s">
        <v>94</v>
      </c>
      <c r="E160" s="55">
        <v>0</v>
      </c>
      <c r="F160" s="55">
        <v>0</v>
      </c>
      <c r="G160" s="52"/>
      <c r="H160" s="54" t="s">
        <v>77</v>
      </c>
      <c r="I160" s="55">
        <v>0</v>
      </c>
      <c r="J160" s="55">
        <v>0</v>
      </c>
      <c r="K160" s="55">
        <v>0</v>
      </c>
      <c r="L160" s="55">
        <v>0</v>
      </c>
      <c r="M160" s="52"/>
      <c r="N160" s="55">
        <v>0</v>
      </c>
      <c r="O160" s="56">
        <v>0</v>
      </c>
      <c r="Q160" s="20"/>
      <c r="R160" s="42"/>
    </row>
    <row r="161" spans="1:18">
      <c r="A161" s="51">
        <v>0.45</v>
      </c>
      <c r="B161" s="52" t="s">
        <v>93</v>
      </c>
      <c r="C161" s="53"/>
      <c r="D161" s="54" t="s">
        <v>94</v>
      </c>
      <c r="E161" s="55">
        <v>188954.31000000003</v>
      </c>
      <c r="F161" s="55"/>
      <c r="G161" s="52"/>
      <c r="H161" s="54" t="s">
        <v>77</v>
      </c>
      <c r="I161" s="55">
        <v>367.1999999999997</v>
      </c>
      <c r="J161" s="55">
        <v>0</v>
      </c>
      <c r="K161" s="55">
        <v>84.38000000000001</v>
      </c>
      <c r="L161" s="55">
        <v>0</v>
      </c>
      <c r="M161" s="52"/>
      <c r="N161" s="55">
        <v>0</v>
      </c>
      <c r="O161" s="56">
        <v>0</v>
      </c>
      <c r="Q161" s="20"/>
      <c r="R161" s="42"/>
    </row>
    <row r="162" spans="1:18" ht="15.75" thickBot="1">
      <c r="A162" s="62">
        <v>0.45</v>
      </c>
      <c r="B162" s="63" t="s">
        <v>95</v>
      </c>
      <c r="C162" s="64"/>
      <c r="D162" s="65" t="s">
        <v>94</v>
      </c>
      <c r="E162" s="66">
        <v>0</v>
      </c>
      <c r="F162" s="66"/>
      <c r="G162" s="63"/>
      <c r="H162" s="65" t="s">
        <v>77</v>
      </c>
      <c r="I162" s="66">
        <v>0</v>
      </c>
      <c r="J162" s="66">
        <v>0</v>
      </c>
      <c r="K162" s="66">
        <v>6.6700000000000008</v>
      </c>
      <c r="L162" s="66">
        <v>0</v>
      </c>
      <c r="M162" s="63"/>
      <c r="N162" s="66">
        <v>0</v>
      </c>
      <c r="O162" s="67">
        <v>0</v>
      </c>
      <c r="Q162" s="20"/>
      <c r="R162" s="42"/>
    </row>
    <row r="163" spans="1:18" ht="15.75" thickBot="1">
      <c r="C163" s="20"/>
    </row>
    <row r="164" spans="1:18">
      <c r="A164" s="43" t="s">
        <v>96</v>
      </c>
      <c r="B164" s="44"/>
      <c r="C164" s="45"/>
      <c r="D164" s="45"/>
      <c r="E164" s="45"/>
      <c r="F164" s="45"/>
      <c r="G164" s="45"/>
      <c r="H164" s="46" t="s">
        <v>71</v>
      </c>
      <c r="I164" s="410" t="s">
        <v>70</v>
      </c>
      <c r="J164" s="410"/>
      <c r="K164" s="410"/>
      <c r="L164" s="410"/>
      <c r="M164" s="46" t="s">
        <v>72</v>
      </c>
      <c r="N164" s="410" t="s">
        <v>70</v>
      </c>
      <c r="O164" s="411"/>
    </row>
    <row r="165" spans="1:18">
      <c r="A165" s="47" t="s">
        <v>73</v>
      </c>
      <c r="B165" s="48" t="s">
        <v>74</v>
      </c>
      <c r="C165" s="49"/>
      <c r="D165" s="49"/>
      <c r="E165" s="49"/>
      <c r="F165" s="49"/>
      <c r="G165" s="49"/>
      <c r="H165" s="48" t="s">
        <v>5</v>
      </c>
      <c r="I165" s="48">
        <f>+I110</f>
        <v>10</v>
      </c>
      <c r="J165" s="48">
        <f>+J110</f>
        <v>15</v>
      </c>
      <c r="K165" s="48">
        <f>+K110</f>
        <v>70</v>
      </c>
      <c r="L165" s="48">
        <f>+L110</f>
        <v>75</v>
      </c>
      <c r="M165" s="48" t="s">
        <v>75</v>
      </c>
      <c r="N165" s="48">
        <f>+N110</f>
        <v>20</v>
      </c>
      <c r="O165" s="50">
        <f>+O110</f>
        <v>25</v>
      </c>
    </row>
    <row r="166" spans="1:18">
      <c r="A166" s="51">
        <v>0.17</v>
      </c>
      <c r="B166" s="52" t="s">
        <v>76</v>
      </c>
      <c r="C166" s="53"/>
      <c r="D166" s="53"/>
      <c r="E166" s="53"/>
      <c r="F166" s="53"/>
      <c r="G166" s="53"/>
      <c r="H166" s="54" t="s">
        <v>43</v>
      </c>
      <c r="I166" s="55">
        <v>0</v>
      </c>
      <c r="J166" s="55">
        <v>0</v>
      </c>
      <c r="K166" s="55">
        <v>0</v>
      </c>
      <c r="L166" s="55">
        <v>0</v>
      </c>
      <c r="M166" s="52"/>
      <c r="N166" s="55">
        <v>0</v>
      </c>
      <c r="O166" s="56">
        <v>0</v>
      </c>
    </row>
    <row r="167" spans="1:18">
      <c r="A167" s="51">
        <v>0</v>
      </c>
      <c r="B167" s="52" t="s">
        <v>78</v>
      </c>
      <c r="C167" s="53"/>
      <c r="D167" s="53"/>
      <c r="E167" s="53"/>
      <c r="F167" s="53"/>
      <c r="G167" s="53"/>
      <c r="H167" s="54" t="s">
        <v>43</v>
      </c>
      <c r="I167" s="55">
        <v>0</v>
      </c>
      <c r="J167" s="55">
        <v>0</v>
      </c>
      <c r="K167" s="55">
        <v>0</v>
      </c>
      <c r="L167" s="55">
        <v>0</v>
      </c>
      <c r="M167" s="52"/>
      <c r="N167" s="55">
        <v>0</v>
      </c>
      <c r="O167" s="56">
        <v>0</v>
      </c>
    </row>
    <row r="168" spans="1:18">
      <c r="A168" s="51">
        <v>7.0000000000000007E-2</v>
      </c>
      <c r="B168" s="52" t="s">
        <v>79</v>
      </c>
      <c r="C168" s="53"/>
      <c r="D168" s="53"/>
      <c r="E168" s="53"/>
      <c r="F168" s="53"/>
      <c r="G168" s="53"/>
      <c r="H168" s="54" t="s">
        <v>43</v>
      </c>
      <c r="I168" s="55">
        <v>0</v>
      </c>
      <c r="J168" s="55">
        <v>0</v>
      </c>
      <c r="K168" s="55">
        <v>0</v>
      </c>
      <c r="L168" s="55">
        <v>0</v>
      </c>
      <c r="M168" s="52"/>
      <c r="N168" s="55">
        <v>0</v>
      </c>
      <c r="O168" s="56">
        <v>0</v>
      </c>
    </row>
    <row r="169" spans="1:18">
      <c r="A169" s="51">
        <v>0.1</v>
      </c>
      <c r="B169" s="52" t="s">
        <v>79</v>
      </c>
      <c r="C169" s="53"/>
      <c r="D169" s="53"/>
      <c r="E169" s="53"/>
      <c r="F169" s="53"/>
      <c r="G169" s="53"/>
      <c r="H169" s="54" t="s">
        <v>43</v>
      </c>
      <c r="I169" s="55">
        <v>0</v>
      </c>
      <c r="J169" s="55">
        <v>0</v>
      </c>
      <c r="K169" s="55">
        <v>0</v>
      </c>
      <c r="L169" s="55">
        <v>0</v>
      </c>
      <c r="M169" s="52"/>
      <c r="N169" s="55">
        <v>0</v>
      </c>
      <c r="O169" s="56">
        <v>0</v>
      </c>
    </row>
    <row r="170" spans="1:18">
      <c r="A170" s="51">
        <v>0.16</v>
      </c>
      <c r="B170" s="52" t="s">
        <v>79</v>
      </c>
      <c r="C170" s="53"/>
      <c r="D170" s="53"/>
      <c r="E170" s="53"/>
      <c r="F170" s="53"/>
      <c r="G170" s="53"/>
      <c r="H170" s="54" t="s">
        <v>43</v>
      </c>
      <c r="I170" s="55">
        <v>16</v>
      </c>
      <c r="J170" s="55">
        <v>0</v>
      </c>
      <c r="K170" s="55">
        <v>0</v>
      </c>
      <c r="L170" s="55">
        <v>0</v>
      </c>
      <c r="M170" s="52"/>
      <c r="N170" s="55">
        <v>0</v>
      </c>
      <c r="O170" s="56">
        <v>0</v>
      </c>
    </row>
    <row r="171" spans="1:18">
      <c r="A171" s="51">
        <v>0.24</v>
      </c>
      <c r="B171" s="52" t="s">
        <v>79</v>
      </c>
      <c r="C171" s="53"/>
      <c r="D171" s="53"/>
      <c r="E171" s="53"/>
      <c r="F171" s="53"/>
      <c r="G171" s="53"/>
      <c r="H171" s="54" t="s">
        <v>43</v>
      </c>
      <c r="I171" s="55">
        <v>0</v>
      </c>
      <c r="J171" s="55">
        <v>0</v>
      </c>
      <c r="K171" s="55">
        <v>0</v>
      </c>
      <c r="L171" s="55">
        <v>0</v>
      </c>
      <c r="M171" s="52"/>
      <c r="N171" s="55">
        <v>0</v>
      </c>
      <c r="O171" s="56">
        <v>0</v>
      </c>
    </row>
    <row r="172" spans="1:18">
      <c r="A172" s="51">
        <v>0.3</v>
      </c>
      <c r="B172" s="52" t="s">
        <v>79</v>
      </c>
      <c r="C172" s="53"/>
      <c r="D172" s="53"/>
      <c r="E172" s="53"/>
      <c r="F172" s="53"/>
      <c r="G172" s="53"/>
      <c r="H172" s="54" t="s">
        <v>43</v>
      </c>
      <c r="I172" s="55">
        <v>32</v>
      </c>
      <c r="J172" s="55">
        <v>0</v>
      </c>
      <c r="K172" s="55">
        <v>0</v>
      </c>
      <c r="L172" s="55">
        <v>0</v>
      </c>
      <c r="M172" s="52"/>
      <c r="N172" s="55">
        <v>0</v>
      </c>
      <c r="O172" s="56">
        <v>0</v>
      </c>
    </row>
    <row r="173" spans="1:18">
      <c r="A173" s="51">
        <v>0.45</v>
      </c>
      <c r="B173" s="52" t="s">
        <v>79</v>
      </c>
      <c r="C173" s="53"/>
      <c r="D173" s="53"/>
      <c r="E173" s="53"/>
      <c r="F173" s="53"/>
      <c r="G173" s="53"/>
      <c r="H173" s="54" t="s">
        <v>43</v>
      </c>
      <c r="I173" s="55">
        <v>0</v>
      </c>
      <c r="J173" s="55">
        <v>0</v>
      </c>
      <c r="K173" s="55">
        <v>0</v>
      </c>
      <c r="L173" s="55">
        <v>0</v>
      </c>
      <c r="M173" s="52"/>
      <c r="N173" s="55">
        <v>0</v>
      </c>
      <c r="O173" s="56">
        <v>0</v>
      </c>
    </row>
    <row r="174" spans="1:18">
      <c r="A174" s="51">
        <v>0.48</v>
      </c>
      <c r="B174" s="52" t="s">
        <v>79</v>
      </c>
      <c r="C174" s="53"/>
      <c r="D174" s="53"/>
      <c r="E174" s="53"/>
      <c r="F174" s="53"/>
      <c r="G174" s="53"/>
      <c r="H174" s="54" t="s">
        <v>43</v>
      </c>
      <c r="I174" s="55">
        <v>0</v>
      </c>
      <c r="J174" s="55">
        <v>0</v>
      </c>
      <c r="K174" s="55">
        <v>0</v>
      </c>
      <c r="L174" s="55">
        <v>0</v>
      </c>
      <c r="M174" s="52"/>
      <c r="N174" s="55">
        <v>0</v>
      </c>
      <c r="O174" s="56">
        <v>0</v>
      </c>
    </row>
    <row r="175" spans="1:18">
      <c r="A175" s="51">
        <v>0.05</v>
      </c>
      <c r="B175" s="52" t="s">
        <v>84</v>
      </c>
      <c r="C175" s="53"/>
      <c r="D175" s="53"/>
      <c r="E175" s="53"/>
      <c r="F175" s="53"/>
      <c r="G175" s="53"/>
      <c r="H175" s="54" t="s">
        <v>43</v>
      </c>
      <c r="I175" s="55">
        <v>0</v>
      </c>
      <c r="J175" s="55">
        <v>0</v>
      </c>
      <c r="K175" s="55">
        <v>0</v>
      </c>
      <c r="L175" s="55">
        <v>0</v>
      </c>
      <c r="M175" s="52"/>
      <c r="N175" s="55">
        <v>0</v>
      </c>
      <c r="O175" s="56">
        <v>0</v>
      </c>
    </row>
    <row r="176" spans="1:18">
      <c r="A176" s="51">
        <v>0.1</v>
      </c>
      <c r="B176" s="52" t="s">
        <v>84</v>
      </c>
      <c r="C176" s="53"/>
      <c r="D176" s="53"/>
      <c r="E176" s="53"/>
      <c r="F176" s="53"/>
      <c r="G176" s="53"/>
      <c r="H176" s="54" t="s">
        <v>43</v>
      </c>
      <c r="I176" s="55">
        <v>0</v>
      </c>
      <c r="J176" s="55">
        <v>0</v>
      </c>
      <c r="K176" s="55">
        <v>0</v>
      </c>
      <c r="L176" s="55">
        <v>0</v>
      </c>
      <c r="M176" s="52"/>
      <c r="N176" s="55">
        <v>0</v>
      </c>
      <c r="O176" s="56">
        <v>0</v>
      </c>
    </row>
    <row r="177" spans="1:15">
      <c r="A177" s="51">
        <v>0.16</v>
      </c>
      <c r="B177" s="52" t="s">
        <v>84</v>
      </c>
      <c r="C177" s="53"/>
      <c r="D177" s="53"/>
      <c r="E177" s="53"/>
      <c r="F177" s="53"/>
      <c r="G177" s="53"/>
      <c r="H177" s="54" t="s">
        <v>43</v>
      </c>
      <c r="I177" s="55">
        <v>0</v>
      </c>
      <c r="J177" s="55">
        <v>0</v>
      </c>
      <c r="K177" s="55">
        <v>0</v>
      </c>
      <c r="L177" s="55">
        <v>0</v>
      </c>
      <c r="M177" s="52"/>
      <c r="N177" s="55">
        <v>0</v>
      </c>
      <c r="O177" s="56">
        <v>0</v>
      </c>
    </row>
    <row r="178" spans="1:15">
      <c r="A178" s="51">
        <v>0.25</v>
      </c>
      <c r="B178" s="52" t="s">
        <v>84</v>
      </c>
      <c r="C178" s="53"/>
      <c r="D178" s="53"/>
      <c r="E178" s="53"/>
      <c r="F178" s="53"/>
      <c r="G178" s="53"/>
      <c r="H178" s="54" t="s">
        <v>43</v>
      </c>
      <c r="I178" s="55">
        <v>0</v>
      </c>
      <c r="J178" s="55">
        <v>0</v>
      </c>
      <c r="K178" s="55">
        <v>0</v>
      </c>
      <c r="L178" s="55">
        <v>0</v>
      </c>
      <c r="M178" s="52"/>
      <c r="N178" s="55">
        <v>0</v>
      </c>
      <c r="O178" s="56">
        <v>0</v>
      </c>
    </row>
    <row r="179" spans="1:15">
      <c r="A179" s="51">
        <v>1</v>
      </c>
      <c r="B179" s="52" t="s">
        <v>85</v>
      </c>
      <c r="C179" s="53"/>
      <c r="D179" s="53"/>
      <c r="E179" s="53"/>
      <c r="F179" s="53"/>
      <c r="G179" s="53"/>
      <c r="H179" s="54" t="s">
        <v>43</v>
      </c>
      <c r="I179" s="55">
        <v>48</v>
      </c>
      <c r="J179" s="55">
        <v>0</v>
      </c>
      <c r="K179" s="55">
        <v>0</v>
      </c>
      <c r="L179" s="55">
        <v>0</v>
      </c>
      <c r="M179" s="52"/>
      <c r="N179" s="55">
        <v>0</v>
      </c>
      <c r="O179" s="56">
        <v>0</v>
      </c>
    </row>
    <row r="180" spans="1:15">
      <c r="A180" s="51">
        <v>1.5</v>
      </c>
      <c r="B180" s="52" t="s">
        <v>85</v>
      </c>
      <c r="C180" s="53"/>
      <c r="D180" s="53"/>
      <c r="E180" s="53"/>
      <c r="F180" s="53"/>
      <c r="G180" s="53"/>
      <c r="H180" s="54" t="s">
        <v>43</v>
      </c>
      <c r="I180" s="55">
        <v>0</v>
      </c>
      <c r="J180" s="55">
        <v>0</v>
      </c>
      <c r="K180" s="55">
        <v>0</v>
      </c>
      <c r="L180" s="55">
        <v>0</v>
      </c>
      <c r="M180" s="52"/>
      <c r="N180" s="55">
        <v>0</v>
      </c>
      <c r="O180" s="56">
        <v>0</v>
      </c>
    </row>
    <row r="181" spans="1:15">
      <c r="A181" s="51">
        <v>2</v>
      </c>
      <c r="B181" s="52" t="s">
        <v>85</v>
      </c>
      <c r="C181" s="53"/>
      <c r="D181" s="53"/>
      <c r="E181" s="53"/>
      <c r="F181" s="53"/>
      <c r="G181" s="53"/>
      <c r="H181" s="54" t="s">
        <v>43</v>
      </c>
      <c r="I181" s="55">
        <v>168.8</v>
      </c>
      <c r="J181" s="55">
        <v>0</v>
      </c>
      <c r="K181" s="55">
        <v>0</v>
      </c>
      <c r="L181" s="55">
        <v>0</v>
      </c>
      <c r="M181" s="52"/>
      <c r="N181" s="55">
        <v>0</v>
      </c>
      <c r="O181" s="56">
        <v>0</v>
      </c>
    </row>
    <row r="182" spans="1:15">
      <c r="A182" s="51">
        <v>3</v>
      </c>
      <c r="B182" s="52" t="s">
        <v>85</v>
      </c>
      <c r="C182" s="53"/>
      <c r="D182" s="53"/>
      <c r="E182" s="53"/>
      <c r="F182" s="53"/>
      <c r="G182" s="53"/>
      <c r="H182" s="54" t="s">
        <v>43</v>
      </c>
      <c r="I182" s="55">
        <v>463.2</v>
      </c>
      <c r="J182" s="55">
        <v>0</v>
      </c>
      <c r="K182" s="55">
        <v>0</v>
      </c>
      <c r="L182" s="55">
        <v>0</v>
      </c>
      <c r="M182" s="52"/>
      <c r="N182" s="55">
        <v>0</v>
      </c>
      <c r="O182" s="56">
        <v>0</v>
      </c>
    </row>
    <row r="183" spans="1:15">
      <c r="A183" s="51">
        <v>4</v>
      </c>
      <c r="B183" s="52" t="s">
        <v>85</v>
      </c>
      <c r="C183" s="53"/>
      <c r="D183" s="53"/>
      <c r="E183" s="53"/>
      <c r="F183" s="53"/>
      <c r="G183" s="53"/>
      <c r="H183" s="54" t="s">
        <v>43</v>
      </c>
      <c r="I183" s="55">
        <v>432.65000000000003</v>
      </c>
      <c r="J183" s="55">
        <v>0</v>
      </c>
      <c r="K183" s="55">
        <v>0</v>
      </c>
      <c r="L183" s="55">
        <v>0</v>
      </c>
      <c r="M183" s="52"/>
      <c r="N183" s="55">
        <v>0</v>
      </c>
      <c r="O183" s="56">
        <v>0</v>
      </c>
    </row>
    <row r="184" spans="1:15">
      <c r="A184" s="51">
        <v>6</v>
      </c>
      <c r="B184" s="52" t="s">
        <v>85</v>
      </c>
      <c r="C184" s="53"/>
      <c r="D184" s="53"/>
      <c r="E184" s="53"/>
      <c r="F184" s="53"/>
      <c r="G184" s="53"/>
      <c r="H184" s="54" t="s">
        <v>43</v>
      </c>
      <c r="I184" s="55">
        <v>629.99999999999989</v>
      </c>
      <c r="J184" s="55">
        <v>0</v>
      </c>
      <c r="K184" s="55">
        <v>0</v>
      </c>
      <c r="L184" s="55">
        <v>0</v>
      </c>
      <c r="M184" s="52"/>
      <c r="N184" s="55">
        <v>0</v>
      </c>
      <c r="O184" s="56">
        <v>0</v>
      </c>
    </row>
    <row r="185" spans="1:15">
      <c r="A185" s="51">
        <v>8</v>
      </c>
      <c r="B185" s="52" t="s">
        <v>85</v>
      </c>
      <c r="C185" s="53"/>
      <c r="D185" s="53"/>
      <c r="E185" s="53"/>
      <c r="F185" s="53"/>
      <c r="G185" s="53"/>
      <c r="H185" s="54" t="s">
        <v>43</v>
      </c>
      <c r="I185" s="55">
        <v>961.5999999999998</v>
      </c>
      <c r="J185" s="55">
        <v>0</v>
      </c>
      <c r="K185" s="55">
        <v>0</v>
      </c>
      <c r="L185" s="55">
        <v>0</v>
      </c>
      <c r="M185" s="52"/>
      <c r="N185" s="55">
        <v>0</v>
      </c>
      <c r="O185" s="56">
        <v>0</v>
      </c>
    </row>
    <row r="186" spans="1:15">
      <c r="A186" s="51">
        <v>1</v>
      </c>
      <c r="B186" s="52" t="s">
        <v>86</v>
      </c>
      <c r="C186" s="53"/>
      <c r="D186" s="53"/>
      <c r="E186" s="53"/>
      <c r="F186" s="53"/>
      <c r="G186" s="53"/>
      <c r="H186" s="54" t="s">
        <v>43</v>
      </c>
      <c r="I186" s="58">
        <v>0</v>
      </c>
      <c r="J186" s="58">
        <v>0</v>
      </c>
      <c r="K186" s="58">
        <v>0</v>
      </c>
      <c r="L186" s="58">
        <v>0</v>
      </c>
      <c r="M186" s="59" t="s">
        <v>87</v>
      </c>
      <c r="N186" s="58">
        <v>0</v>
      </c>
      <c r="O186" s="60">
        <v>0</v>
      </c>
    </row>
    <row r="187" spans="1:15">
      <c r="A187" s="51">
        <v>1.5</v>
      </c>
      <c r="B187" s="52" t="s">
        <v>86</v>
      </c>
      <c r="C187" s="53"/>
      <c r="D187" s="53"/>
      <c r="E187" s="53"/>
      <c r="F187" s="53"/>
      <c r="G187" s="53"/>
      <c r="H187" s="54" t="s">
        <v>43</v>
      </c>
      <c r="I187" s="58">
        <v>0</v>
      </c>
      <c r="J187" s="58">
        <v>0</v>
      </c>
      <c r="K187" s="58">
        <v>0</v>
      </c>
      <c r="L187" s="58">
        <v>0</v>
      </c>
      <c r="M187" s="54" t="s">
        <v>87</v>
      </c>
      <c r="N187" s="58">
        <v>0</v>
      </c>
      <c r="O187" s="60">
        <v>0</v>
      </c>
    </row>
    <row r="188" spans="1:15">
      <c r="A188" s="51">
        <v>2</v>
      </c>
      <c r="B188" s="52" t="s">
        <v>86</v>
      </c>
      <c r="C188" s="53"/>
      <c r="D188" s="53"/>
      <c r="E188" s="53"/>
      <c r="F188" s="53"/>
      <c r="G188" s="53"/>
      <c r="H188" s="54" t="s">
        <v>43</v>
      </c>
      <c r="I188" s="58">
        <v>0</v>
      </c>
      <c r="J188" s="58">
        <v>0</v>
      </c>
      <c r="K188" s="58">
        <v>0</v>
      </c>
      <c r="L188" s="58">
        <v>0</v>
      </c>
      <c r="M188" s="54" t="s">
        <v>87</v>
      </c>
      <c r="N188" s="58">
        <v>0</v>
      </c>
      <c r="O188" s="60">
        <v>0</v>
      </c>
    </row>
    <row r="189" spans="1:15">
      <c r="A189" s="51">
        <v>3</v>
      </c>
      <c r="B189" s="52" t="s">
        <v>86</v>
      </c>
      <c r="C189" s="53"/>
      <c r="D189" s="53"/>
      <c r="E189" s="53"/>
      <c r="F189" s="53"/>
      <c r="G189" s="53"/>
      <c r="H189" s="54" t="s">
        <v>43</v>
      </c>
      <c r="I189" s="58">
        <v>0</v>
      </c>
      <c r="J189" s="58">
        <v>0</v>
      </c>
      <c r="K189" s="58">
        <v>0</v>
      </c>
      <c r="L189" s="58">
        <v>0</v>
      </c>
      <c r="M189" s="54" t="s">
        <v>87</v>
      </c>
      <c r="N189" s="58">
        <v>0</v>
      </c>
      <c r="O189" s="60">
        <v>0</v>
      </c>
    </row>
    <row r="190" spans="1:15">
      <c r="A190" s="51">
        <v>4</v>
      </c>
      <c r="B190" s="52" t="s">
        <v>86</v>
      </c>
      <c r="C190" s="53"/>
      <c r="D190" s="53"/>
      <c r="E190" s="53"/>
      <c r="F190" s="53"/>
      <c r="G190" s="53"/>
      <c r="H190" s="54" t="s">
        <v>43</v>
      </c>
      <c r="I190" s="58">
        <v>0</v>
      </c>
      <c r="J190" s="58">
        <v>0</v>
      </c>
      <c r="K190" s="58">
        <v>0</v>
      </c>
      <c r="L190" s="58">
        <v>0</v>
      </c>
      <c r="M190" s="54" t="s">
        <v>87</v>
      </c>
      <c r="N190" s="58">
        <v>0</v>
      </c>
      <c r="O190" s="60">
        <v>0</v>
      </c>
    </row>
    <row r="191" spans="1:15">
      <c r="A191" s="51">
        <v>6</v>
      </c>
      <c r="B191" s="52" t="s">
        <v>86</v>
      </c>
      <c r="C191" s="53"/>
      <c r="D191" s="53"/>
      <c r="E191" s="53"/>
      <c r="F191" s="53"/>
      <c r="G191" s="53"/>
      <c r="H191" s="54" t="s">
        <v>43</v>
      </c>
      <c r="I191" s="58">
        <v>0</v>
      </c>
      <c r="J191" s="58">
        <v>0</v>
      </c>
      <c r="K191" s="58">
        <v>0</v>
      </c>
      <c r="L191" s="58">
        <v>0</v>
      </c>
      <c r="M191" s="54" t="s">
        <v>87</v>
      </c>
      <c r="N191" s="58">
        <v>0</v>
      </c>
      <c r="O191" s="60">
        <v>0</v>
      </c>
    </row>
    <row r="192" spans="1:15">
      <c r="A192" s="51">
        <v>8</v>
      </c>
      <c r="B192" s="52" t="s">
        <v>86</v>
      </c>
      <c r="C192" s="53"/>
      <c r="D192" s="53"/>
      <c r="E192" s="53"/>
      <c r="F192" s="53"/>
      <c r="G192" s="53"/>
      <c r="H192" s="54" t="s">
        <v>43</v>
      </c>
      <c r="I192" s="58">
        <v>0</v>
      </c>
      <c r="J192" s="58">
        <v>0</v>
      </c>
      <c r="K192" s="58">
        <v>0</v>
      </c>
      <c r="L192" s="58">
        <v>0</v>
      </c>
      <c r="M192" s="54" t="s">
        <v>87</v>
      </c>
      <c r="N192" s="58">
        <v>0</v>
      </c>
      <c r="O192" s="60">
        <v>0</v>
      </c>
    </row>
    <row r="193" spans="1:15">
      <c r="A193" s="51">
        <v>10</v>
      </c>
      <c r="B193" s="52" t="s">
        <v>61</v>
      </c>
      <c r="C193" s="53"/>
      <c r="D193" s="53"/>
      <c r="E193" s="53"/>
      <c r="F193" s="53"/>
      <c r="G193" s="53"/>
      <c r="H193" s="54" t="s">
        <v>43</v>
      </c>
      <c r="I193" s="58">
        <v>0</v>
      </c>
      <c r="J193" s="58">
        <v>0</v>
      </c>
      <c r="K193" s="58">
        <v>0</v>
      </c>
      <c r="L193" s="58">
        <v>0</v>
      </c>
      <c r="M193" s="54" t="s">
        <v>87</v>
      </c>
      <c r="N193" s="58">
        <v>0</v>
      </c>
      <c r="O193" s="60">
        <v>0</v>
      </c>
    </row>
    <row r="194" spans="1:15">
      <c r="A194" s="51">
        <v>12</v>
      </c>
      <c r="B194" s="52" t="s">
        <v>61</v>
      </c>
      <c r="C194" s="53"/>
      <c r="D194" s="53"/>
      <c r="E194" s="53"/>
      <c r="F194" s="53"/>
      <c r="G194" s="53"/>
      <c r="H194" s="54" t="s">
        <v>43</v>
      </c>
      <c r="I194" s="58">
        <v>0</v>
      </c>
      <c r="J194" s="58">
        <v>0</v>
      </c>
      <c r="K194" s="58">
        <v>0</v>
      </c>
      <c r="L194" s="58">
        <v>0</v>
      </c>
      <c r="M194" s="54" t="s">
        <v>87</v>
      </c>
      <c r="N194" s="58">
        <v>0</v>
      </c>
      <c r="O194" s="60">
        <v>0</v>
      </c>
    </row>
    <row r="195" spans="1:15">
      <c r="A195" s="51">
        <v>15</v>
      </c>
      <c r="B195" s="52" t="s">
        <v>61</v>
      </c>
      <c r="C195" s="53"/>
      <c r="D195" s="53"/>
      <c r="E195" s="53"/>
      <c r="F195" s="53"/>
      <c r="G195" s="53"/>
      <c r="H195" s="54" t="s">
        <v>43</v>
      </c>
      <c r="I195" s="58">
        <v>0</v>
      </c>
      <c r="J195" s="58">
        <v>0</v>
      </c>
      <c r="K195" s="58">
        <v>0</v>
      </c>
      <c r="L195" s="58">
        <v>0</v>
      </c>
      <c r="M195" s="54" t="s">
        <v>87</v>
      </c>
      <c r="N195" s="58">
        <v>0</v>
      </c>
      <c r="O195" s="60">
        <v>0</v>
      </c>
    </row>
    <row r="196" spans="1:15">
      <c r="A196" s="51">
        <v>20</v>
      </c>
      <c r="B196" s="52" t="s">
        <v>61</v>
      </c>
      <c r="C196" s="53"/>
      <c r="D196" s="53"/>
      <c r="E196" s="53"/>
      <c r="F196" s="53"/>
      <c r="G196" s="53"/>
      <c r="H196" s="54" t="s">
        <v>43</v>
      </c>
      <c r="I196" s="58">
        <v>0</v>
      </c>
      <c r="J196" s="58">
        <v>0</v>
      </c>
      <c r="K196" s="58">
        <v>0</v>
      </c>
      <c r="L196" s="58">
        <v>0</v>
      </c>
      <c r="M196" s="54" t="s">
        <v>87</v>
      </c>
      <c r="N196" s="58">
        <v>0</v>
      </c>
      <c r="O196" s="60">
        <v>0</v>
      </c>
    </row>
    <row r="197" spans="1:15">
      <c r="A197" s="51">
        <v>25</v>
      </c>
      <c r="B197" s="52" t="s">
        <v>61</v>
      </c>
      <c r="C197" s="53"/>
      <c r="D197" s="53"/>
      <c r="E197" s="53"/>
      <c r="F197" s="53"/>
      <c r="G197" s="53"/>
      <c r="H197" s="54" t="s">
        <v>43</v>
      </c>
      <c r="I197" s="58">
        <v>0</v>
      </c>
      <c r="J197" s="58">
        <v>0</v>
      </c>
      <c r="K197" s="58">
        <v>0</v>
      </c>
      <c r="L197" s="58">
        <v>0</v>
      </c>
      <c r="M197" s="54" t="s">
        <v>87</v>
      </c>
      <c r="N197" s="58">
        <v>0</v>
      </c>
      <c r="O197" s="60">
        <v>0</v>
      </c>
    </row>
    <row r="198" spans="1:15">
      <c r="A198" s="51">
        <v>30</v>
      </c>
      <c r="B198" s="52" t="s">
        <v>61</v>
      </c>
      <c r="C198" s="53"/>
      <c r="D198" s="53"/>
      <c r="E198" s="53"/>
      <c r="F198" s="53"/>
      <c r="G198" s="53"/>
      <c r="H198" s="54" t="s">
        <v>43</v>
      </c>
      <c r="I198" s="58">
        <v>0</v>
      </c>
      <c r="J198" s="58">
        <v>0</v>
      </c>
      <c r="K198" s="58">
        <v>0</v>
      </c>
      <c r="L198" s="58">
        <v>0</v>
      </c>
      <c r="M198" s="54" t="s">
        <v>87</v>
      </c>
      <c r="N198" s="58">
        <v>0</v>
      </c>
      <c r="O198" s="60">
        <v>0</v>
      </c>
    </row>
    <row r="199" spans="1:15">
      <c r="A199" s="51">
        <v>40</v>
      </c>
      <c r="B199" s="52" t="s">
        <v>61</v>
      </c>
      <c r="C199" s="53"/>
      <c r="D199" s="53"/>
      <c r="E199" s="53"/>
      <c r="F199" s="53"/>
      <c r="G199" s="53"/>
      <c r="H199" s="54" t="s">
        <v>43</v>
      </c>
      <c r="I199" s="58">
        <v>0</v>
      </c>
      <c r="J199" s="58">
        <v>0</v>
      </c>
      <c r="K199" s="58">
        <v>0</v>
      </c>
      <c r="L199" s="58">
        <v>0</v>
      </c>
      <c r="M199" s="54" t="s">
        <v>87</v>
      </c>
      <c r="N199" s="58">
        <v>0</v>
      </c>
      <c r="O199" s="60">
        <v>0</v>
      </c>
    </row>
    <row r="200" spans="1:15">
      <c r="A200" s="51">
        <v>0.16</v>
      </c>
      <c r="B200" s="52" t="s">
        <v>88</v>
      </c>
      <c r="C200" s="53"/>
      <c r="D200" s="53"/>
      <c r="E200" s="53"/>
      <c r="F200" s="53"/>
      <c r="G200" s="53"/>
      <c r="H200" s="54" t="s">
        <v>43</v>
      </c>
      <c r="I200" s="58">
        <v>0</v>
      </c>
      <c r="J200" s="58">
        <v>0</v>
      </c>
      <c r="K200" s="58">
        <v>0</v>
      </c>
      <c r="L200" s="58">
        <v>0</v>
      </c>
      <c r="M200" s="54" t="s">
        <v>87</v>
      </c>
      <c r="N200" s="58">
        <v>0</v>
      </c>
      <c r="O200" s="60">
        <v>0</v>
      </c>
    </row>
    <row r="201" spans="1:15">
      <c r="A201" s="51">
        <v>0.3</v>
      </c>
      <c r="B201" s="52" t="s">
        <v>88</v>
      </c>
      <c r="C201" s="53"/>
      <c r="D201" s="53"/>
      <c r="E201" s="53"/>
      <c r="F201" s="53"/>
      <c r="G201" s="53"/>
      <c r="H201" s="54" t="s">
        <v>43</v>
      </c>
      <c r="I201" s="58">
        <v>0</v>
      </c>
      <c r="J201" s="58">
        <v>0</v>
      </c>
      <c r="K201" s="58">
        <v>0</v>
      </c>
      <c r="L201" s="58">
        <v>0</v>
      </c>
      <c r="M201" s="54" t="s">
        <v>87</v>
      </c>
      <c r="N201" s="58">
        <v>0</v>
      </c>
      <c r="O201" s="60">
        <v>0</v>
      </c>
    </row>
    <row r="202" spans="1:15">
      <c r="A202" s="51">
        <v>0.45</v>
      </c>
      <c r="B202" s="52" t="s">
        <v>88</v>
      </c>
      <c r="C202" s="53"/>
      <c r="D202" s="53"/>
      <c r="E202" s="53"/>
      <c r="F202" s="53"/>
      <c r="G202" s="53"/>
      <c r="H202" s="54" t="s">
        <v>43</v>
      </c>
      <c r="I202" s="58">
        <v>0</v>
      </c>
      <c r="J202" s="58">
        <v>0</v>
      </c>
      <c r="K202" s="58">
        <v>16</v>
      </c>
      <c r="L202" s="58">
        <v>0</v>
      </c>
      <c r="M202" s="54" t="s">
        <v>87</v>
      </c>
      <c r="N202" s="58">
        <v>0</v>
      </c>
      <c r="O202" s="60">
        <v>0</v>
      </c>
    </row>
    <row r="203" spans="1:15">
      <c r="A203" s="51">
        <v>0.48</v>
      </c>
      <c r="B203" s="52" t="s">
        <v>88</v>
      </c>
      <c r="C203" s="53"/>
      <c r="D203" s="53"/>
      <c r="E203" s="53"/>
      <c r="F203" s="53"/>
      <c r="G203" s="53"/>
      <c r="H203" s="54" t="s">
        <v>43</v>
      </c>
      <c r="I203" s="58">
        <v>0</v>
      </c>
      <c r="J203" s="58">
        <v>0</v>
      </c>
      <c r="K203" s="58">
        <v>0</v>
      </c>
      <c r="L203" s="58">
        <v>0</v>
      </c>
      <c r="M203" s="54" t="s">
        <v>87</v>
      </c>
      <c r="N203" s="58">
        <v>0</v>
      </c>
      <c r="O203" s="60">
        <v>0</v>
      </c>
    </row>
    <row r="204" spans="1:15">
      <c r="A204" s="51">
        <v>3</v>
      </c>
      <c r="B204" s="52" t="s">
        <v>90</v>
      </c>
      <c r="C204" s="53"/>
      <c r="D204" s="53"/>
      <c r="E204" s="53"/>
      <c r="F204" s="53"/>
      <c r="G204" s="53"/>
      <c r="H204" s="54" t="s">
        <v>43</v>
      </c>
      <c r="I204" s="55">
        <v>0</v>
      </c>
      <c r="J204" s="55">
        <v>0</v>
      </c>
      <c r="K204" s="55">
        <v>0</v>
      </c>
      <c r="L204" s="55">
        <v>0</v>
      </c>
      <c r="M204" s="52"/>
      <c r="N204" s="55">
        <v>0</v>
      </c>
      <c r="O204" s="56">
        <v>0</v>
      </c>
    </row>
    <row r="205" spans="1:15">
      <c r="A205" s="51">
        <v>10</v>
      </c>
      <c r="B205" s="52" t="s">
        <v>91</v>
      </c>
      <c r="C205" s="53"/>
      <c r="D205" s="53"/>
      <c r="E205" s="53"/>
      <c r="F205" s="53"/>
      <c r="G205" s="53"/>
      <c r="H205" s="54" t="s">
        <v>43</v>
      </c>
      <c r="I205" s="55">
        <v>0</v>
      </c>
      <c r="J205" s="55">
        <v>0</v>
      </c>
      <c r="K205" s="55">
        <v>0</v>
      </c>
      <c r="L205" s="55">
        <v>0</v>
      </c>
      <c r="M205" s="52"/>
      <c r="N205" s="55">
        <v>459</v>
      </c>
      <c r="O205" s="56">
        <v>0</v>
      </c>
    </row>
    <row r="206" spans="1:15">
      <c r="A206" s="51">
        <v>15</v>
      </c>
      <c r="B206" s="52" t="s">
        <v>91</v>
      </c>
      <c r="C206" s="53"/>
      <c r="D206" s="53"/>
      <c r="E206" s="53"/>
      <c r="F206" s="53"/>
      <c r="G206" s="53"/>
      <c r="H206" s="54" t="s">
        <v>43</v>
      </c>
      <c r="I206" s="55">
        <v>0</v>
      </c>
      <c r="J206" s="55">
        <v>0</v>
      </c>
      <c r="K206" s="55">
        <v>0</v>
      </c>
      <c r="L206" s="55">
        <v>0</v>
      </c>
      <c r="M206" s="52"/>
      <c r="N206" s="55">
        <v>91.8</v>
      </c>
      <c r="O206" s="56">
        <v>0</v>
      </c>
    </row>
    <row r="207" spans="1:15">
      <c r="A207" s="51">
        <v>20</v>
      </c>
      <c r="B207" s="52" t="s">
        <v>91</v>
      </c>
      <c r="C207" s="53"/>
      <c r="D207" s="53"/>
      <c r="E207" s="53"/>
      <c r="F207" s="53"/>
      <c r="G207" s="53"/>
      <c r="H207" s="54" t="s">
        <v>43</v>
      </c>
      <c r="I207" s="55">
        <v>0</v>
      </c>
      <c r="J207" s="55">
        <v>0</v>
      </c>
      <c r="K207" s="55">
        <v>113.71</v>
      </c>
      <c r="L207" s="55">
        <v>0</v>
      </c>
      <c r="M207" s="52"/>
      <c r="N207" s="55">
        <v>4406.4000000000005</v>
      </c>
      <c r="O207" s="56">
        <v>0</v>
      </c>
    </row>
    <row r="208" spans="1:15">
      <c r="A208" s="51">
        <v>25</v>
      </c>
      <c r="B208" s="52" t="s">
        <v>91</v>
      </c>
      <c r="C208" s="53"/>
      <c r="D208" s="53"/>
      <c r="E208" s="53"/>
      <c r="F208" s="53"/>
      <c r="G208" s="53"/>
      <c r="H208" s="54" t="s">
        <v>43</v>
      </c>
      <c r="I208" s="55">
        <v>0</v>
      </c>
      <c r="J208" s="55">
        <v>0</v>
      </c>
      <c r="K208" s="55">
        <v>0</v>
      </c>
      <c r="L208" s="55">
        <v>0</v>
      </c>
      <c r="M208" s="52"/>
      <c r="N208" s="55">
        <v>275.39999999999998</v>
      </c>
      <c r="O208" s="56">
        <v>0</v>
      </c>
    </row>
    <row r="209" spans="1:17">
      <c r="A209" s="51">
        <v>30</v>
      </c>
      <c r="B209" s="52" t="s">
        <v>91</v>
      </c>
      <c r="C209" s="53"/>
      <c r="D209" s="53"/>
      <c r="E209" s="53"/>
      <c r="F209" s="53"/>
      <c r="G209" s="53"/>
      <c r="H209" s="54" t="s">
        <v>43</v>
      </c>
      <c r="I209" s="55">
        <v>91.8</v>
      </c>
      <c r="J209" s="55">
        <v>0</v>
      </c>
      <c r="K209" s="55">
        <v>91.8</v>
      </c>
      <c r="L209" s="55">
        <v>0</v>
      </c>
      <c r="M209" s="52"/>
      <c r="N209" s="55">
        <v>3050.3</v>
      </c>
      <c r="O209" s="56">
        <v>0</v>
      </c>
    </row>
    <row r="210" spans="1:17">
      <c r="A210" s="51">
        <v>35</v>
      </c>
      <c r="B210" s="52" t="s">
        <v>91</v>
      </c>
      <c r="C210" s="53"/>
      <c r="D210" s="53"/>
      <c r="E210" s="53"/>
      <c r="F210" s="53"/>
      <c r="G210" s="53"/>
      <c r="H210" s="54" t="s">
        <v>43</v>
      </c>
      <c r="I210" s="55">
        <v>0</v>
      </c>
      <c r="J210" s="55">
        <v>0</v>
      </c>
      <c r="K210" s="55">
        <v>0</v>
      </c>
      <c r="L210" s="55">
        <v>0</v>
      </c>
      <c r="M210" s="52"/>
      <c r="N210" s="55">
        <v>0</v>
      </c>
      <c r="O210" s="56">
        <v>0</v>
      </c>
    </row>
    <row r="211" spans="1:17">
      <c r="A211" s="51">
        <v>40</v>
      </c>
      <c r="B211" s="52" t="s">
        <v>91</v>
      </c>
      <c r="C211" s="53"/>
      <c r="D211" s="53"/>
      <c r="E211" s="53"/>
      <c r="F211" s="53"/>
      <c r="G211" s="53"/>
      <c r="H211" s="54" t="s">
        <v>43</v>
      </c>
      <c r="I211" s="55">
        <v>0</v>
      </c>
      <c r="J211" s="55">
        <v>0</v>
      </c>
      <c r="K211" s="55">
        <v>0</v>
      </c>
      <c r="L211" s="55">
        <v>0</v>
      </c>
      <c r="M211" s="52"/>
      <c r="N211" s="55">
        <v>3764.6800000000003</v>
      </c>
      <c r="O211" s="56">
        <v>0</v>
      </c>
    </row>
    <row r="212" spans="1:17">
      <c r="A212" s="51">
        <v>2</v>
      </c>
      <c r="B212" s="52" t="s">
        <v>92</v>
      </c>
      <c r="C212" s="53"/>
      <c r="D212" s="53"/>
      <c r="E212" s="53"/>
      <c r="F212" s="53"/>
      <c r="G212" s="53"/>
      <c r="H212" s="54" t="s">
        <v>43</v>
      </c>
      <c r="I212" s="55">
        <v>0</v>
      </c>
      <c r="J212" s="55">
        <v>0</v>
      </c>
      <c r="K212" s="55">
        <v>0</v>
      </c>
      <c r="L212" s="55">
        <v>0</v>
      </c>
      <c r="M212" s="52"/>
      <c r="N212" s="55">
        <v>0</v>
      </c>
      <c r="O212" s="56">
        <v>0</v>
      </c>
    </row>
    <row r="213" spans="1:17">
      <c r="A213" s="51">
        <v>7.0000000000000007E-2</v>
      </c>
      <c r="B213" s="52" t="s">
        <v>93</v>
      </c>
      <c r="C213" s="53"/>
      <c r="D213" s="53"/>
      <c r="E213" s="53"/>
      <c r="F213" s="53"/>
      <c r="G213" s="53"/>
      <c r="H213" s="54" t="s">
        <v>43</v>
      </c>
      <c r="I213" s="55">
        <v>0</v>
      </c>
      <c r="J213" s="55">
        <v>0</v>
      </c>
      <c r="K213" s="55">
        <v>0</v>
      </c>
      <c r="L213" s="55">
        <v>0</v>
      </c>
      <c r="M213" s="52"/>
      <c r="N213" s="55">
        <v>0</v>
      </c>
      <c r="O213" s="56">
        <v>0</v>
      </c>
    </row>
    <row r="214" spans="1:17">
      <c r="A214" s="51">
        <v>0.16</v>
      </c>
      <c r="B214" s="52" t="s">
        <v>93</v>
      </c>
      <c r="C214" s="53"/>
      <c r="D214" s="53"/>
      <c r="E214" s="53"/>
      <c r="F214" s="53"/>
      <c r="G214" s="53"/>
      <c r="H214" s="54" t="s">
        <v>43</v>
      </c>
      <c r="I214" s="55">
        <v>0</v>
      </c>
      <c r="J214" s="55">
        <v>0</v>
      </c>
      <c r="K214" s="55">
        <v>0</v>
      </c>
      <c r="L214" s="55">
        <v>0</v>
      </c>
      <c r="M214" s="52"/>
      <c r="N214" s="55">
        <v>0</v>
      </c>
      <c r="O214" s="56">
        <v>0</v>
      </c>
    </row>
    <row r="215" spans="1:17">
      <c r="A215" s="51">
        <v>0.3</v>
      </c>
      <c r="B215" s="52" t="s">
        <v>93</v>
      </c>
      <c r="C215" s="53"/>
      <c r="D215" s="53"/>
      <c r="E215" s="53"/>
      <c r="F215" s="53"/>
      <c r="G215" s="53"/>
      <c r="H215" s="54" t="s">
        <v>43</v>
      </c>
      <c r="I215" s="55">
        <v>0</v>
      </c>
      <c r="J215" s="55">
        <v>0</v>
      </c>
      <c r="K215" s="55">
        <v>0</v>
      </c>
      <c r="L215" s="55">
        <v>0</v>
      </c>
      <c r="M215" s="52"/>
      <c r="N215" s="55">
        <v>0</v>
      </c>
      <c r="O215" s="56">
        <v>0</v>
      </c>
    </row>
    <row r="216" spans="1:17">
      <c r="A216" s="51">
        <v>0.45</v>
      </c>
      <c r="B216" s="52" t="s">
        <v>93</v>
      </c>
      <c r="C216" s="53"/>
      <c r="D216" s="53"/>
      <c r="E216" s="53"/>
      <c r="F216" s="53"/>
      <c r="G216" s="53"/>
      <c r="H216" s="54" t="s">
        <v>43</v>
      </c>
      <c r="I216" s="55">
        <v>0</v>
      </c>
      <c r="J216" s="55">
        <v>0</v>
      </c>
      <c r="K216" s="55">
        <v>0</v>
      </c>
      <c r="L216" s="55">
        <v>0</v>
      </c>
      <c r="M216" s="52"/>
      <c r="N216" s="55">
        <v>0</v>
      </c>
      <c r="O216" s="56">
        <v>0</v>
      </c>
    </row>
    <row r="217" spans="1:17" ht="15.75" thickBot="1">
      <c r="A217" s="62">
        <v>0.45</v>
      </c>
      <c r="B217" s="63" t="s">
        <v>95</v>
      </c>
      <c r="C217" s="64"/>
      <c r="D217" s="64"/>
      <c r="E217" s="64"/>
      <c r="F217" s="64"/>
      <c r="G217" s="64"/>
      <c r="H217" s="65" t="s">
        <v>43</v>
      </c>
      <c r="I217" s="66">
        <v>0</v>
      </c>
      <c r="J217" s="66">
        <v>0</v>
      </c>
      <c r="K217" s="66">
        <v>0</v>
      </c>
      <c r="L217" s="66">
        <v>0</v>
      </c>
      <c r="M217" s="63"/>
      <c r="N217" s="66">
        <v>0</v>
      </c>
      <c r="O217" s="67">
        <v>0</v>
      </c>
    </row>
    <row r="218" spans="1:17">
      <c r="A218"/>
      <c r="B218"/>
      <c r="C218"/>
    </row>
    <row r="219" spans="1:17">
      <c r="A219" s="408" t="s">
        <v>97</v>
      </c>
      <c r="B219" s="408"/>
      <c r="C219" s="408"/>
    </row>
    <row r="220" spans="1:17" ht="15.75" thickBot="1">
      <c r="A220"/>
      <c r="B220"/>
      <c r="C220" t="s">
        <v>7</v>
      </c>
      <c r="D220" s="8">
        <v>43101</v>
      </c>
      <c r="E220" s="8">
        <f t="shared" ref="E220:O220" si="13">EOMONTH(D220,1)</f>
        <v>43159</v>
      </c>
      <c r="F220" s="8">
        <f t="shared" si="13"/>
        <v>43190</v>
      </c>
      <c r="G220" s="8">
        <f t="shared" si="13"/>
        <v>43220</v>
      </c>
      <c r="H220" s="8">
        <f t="shared" si="13"/>
        <v>43251</v>
      </c>
      <c r="I220" s="8">
        <f t="shared" si="13"/>
        <v>43281</v>
      </c>
      <c r="J220" s="8">
        <f t="shared" si="13"/>
        <v>43312</v>
      </c>
      <c r="K220" s="8">
        <f t="shared" si="13"/>
        <v>43343</v>
      </c>
      <c r="L220" s="8">
        <f t="shared" si="13"/>
        <v>43373</v>
      </c>
      <c r="M220" s="8">
        <f t="shared" si="13"/>
        <v>43404</v>
      </c>
      <c r="N220" s="8">
        <f t="shared" si="13"/>
        <v>43434</v>
      </c>
      <c r="O220" s="8">
        <f t="shared" si="13"/>
        <v>43465</v>
      </c>
      <c r="Q220" s="42" t="s">
        <v>8</v>
      </c>
    </row>
    <row r="221" spans="1:17">
      <c r="A221" s="68"/>
      <c r="B221" s="69"/>
      <c r="C221" s="69" t="s">
        <v>11</v>
      </c>
      <c r="D221" s="70">
        <v>-181109</v>
      </c>
      <c r="E221" s="70">
        <v>-183845</v>
      </c>
      <c r="F221" s="70">
        <v>-181546</v>
      </c>
      <c r="G221" s="70">
        <v>-181022</v>
      </c>
      <c r="H221" s="70">
        <v>-183698</v>
      </c>
      <c r="I221" s="70">
        <v>-184384</v>
      </c>
      <c r="J221" s="70">
        <v>-184669</v>
      </c>
      <c r="K221" s="70">
        <v>-150519</v>
      </c>
      <c r="L221" s="70">
        <v>-151966</v>
      </c>
      <c r="M221" s="70">
        <v>-155157</v>
      </c>
      <c r="N221" s="70">
        <v>-188298</v>
      </c>
      <c r="O221" s="70">
        <v>-194250</v>
      </c>
      <c r="P221" s="70"/>
      <c r="Q221" s="71">
        <f>SUM(D221:O221)</f>
        <v>-2120463</v>
      </c>
    </row>
    <row r="222" spans="1:17">
      <c r="A222" s="72"/>
      <c r="B222" s="73"/>
      <c r="C222" s="73" t="s">
        <v>98</v>
      </c>
      <c r="D222" s="74">
        <v>-197230</v>
      </c>
      <c r="E222" s="74">
        <v>-161636</v>
      </c>
      <c r="F222" s="74">
        <v>-233693</v>
      </c>
      <c r="G222" s="74">
        <v>-230113</v>
      </c>
      <c r="H222" s="74">
        <v>-166724</v>
      </c>
      <c r="I222" s="74">
        <v>-236492</v>
      </c>
      <c r="J222" s="74">
        <v>-231743</v>
      </c>
      <c r="K222" s="74">
        <v>-240261</v>
      </c>
      <c r="L222" s="74">
        <v>-239412</v>
      </c>
      <c r="M222" s="74">
        <v>-240436</v>
      </c>
      <c r="N222" s="74">
        <v>-172073</v>
      </c>
      <c r="O222" s="74">
        <v>-247651</v>
      </c>
      <c r="P222" s="74"/>
      <c r="Q222" s="75">
        <f>SUM(D222:O222)</f>
        <v>-2597464</v>
      </c>
    </row>
    <row r="223" spans="1:17" ht="15.75" thickBot="1">
      <c r="A223" s="76"/>
      <c r="B223" s="77"/>
      <c r="C223" s="77" t="s">
        <v>99</v>
      </c>
      <c r="D223" s="78">
        <v>-205389</v>
      </c>
      <c r="E223" s="78">
        <v>-142824</v>
      </c>
      <c r="F223" s="78">
        <v>-206234</v>
      </c>
      <c r="G223" s="78">
        <v>-203116</v>
      </c>
      <c r="H223" s="78">
        <v>-148050</v>
      </c>
      <c r="I223" s="78">
        <v>-208656</v>
      </c>
      <c r="J223" s="78">
        <v>-204481</v>
      </c>
      <c r="K223" s="78">
        <v>-208287</v>
      </c>
      <c r="L223" s="78">
        <v>-211128</v>
      </c>
      <c r="M223" s="78">
        <v>-211999</v>
      </c>
      <c r="N223" s="78">
        <v>-152683</v>
      </c>
      <c r="O223" s="78">
        <v>-218381</v>
      </c>
      <c r="P223" s="78"/>
      <c r="Q223" s="79">
        <f>SUM(D223:O223)</f>
        <v>-2321228</v>
      </c>
    </row>
    <row r="224" spans="1:17">
      <c r="A224"/>
      <c r="B224"/>
      <c r="C224"/>
    </row>
    <row r="225" spans="1:3">
      <c r="A225"/>
      <c r="B225"/>
      <c r="C225"/>
    </row>
    <row r="226" spans="1:3">
      <c r="A226"/>
      <c r="B226"/>
      <c r="C226"/>
    </row>
    <row r="227" spans="1:3">
      <c r="A227"/>
      <c r="B227"/>
      <c r="C227"/>
    </row>
    <row r="228" spans="1:3">
      <c r="A228"/>
      <c r="B228"/>
      <c r="C228"/>
    </row>
    <row r="229" spans="1:3">
      <c r="A229"/>
      <c r="B229"/>
      <c r="C229"/>
    </row>
    <row r="230" spans="1:3">
      <c r="A230"/>
      <c r="B230"/>
      <c r="C230"/>
    </row>
    <row r="231" spans="1:3">
      <c r="A231"/>
      <c r="B231"/>
      <c r="C231"/>
    </row>
    <row r="232" spans="1:3">
      <c r="A232"/>
      <c r="B232"/>
      <c r="C232"/>
    </row>
    <row r="233" spans="1:3">
      <c r="A233"/>
      <c r="B233"/>
      <c r="C233"/>
    </row>
    <row r="234" spans="1:3">
      <c r="A234"/>
      <c r="B234"/>
      <c r="C234"/>
    </row>
    <row r="235" spans="1:3">
      <c r="A235"/>
      <c r="B235"/>
      <c r="C235"/>
    </row>
    <row r="236" spans="1:3">
      <c r="A236"/>
      <c r="B236"/>
      <c r="C236"/>
    </row>
    <row r="237" spans="1:3">
      <c r="A237"/>
      <c r="B237"/>
      <c r="C237"/>
    </row>
    <row r="238" spans="1:3">
      <c r="A238"/>
      <c r="B238"/>
      <c r="C238"/>
    </row>
    <row r="239" spans="1:3">
      <c r="A239"/>
      <c r="B239"/>
      <c r="C239"/>
    </row>
    <row r="240" spans="1:3">
      <c r="A240"/>
      <c r="B240"/>
      <c r="C240"/>
    </row>
    <row r="241" spans="1:3">
      <c r="A241"/>
      <c r="B241"/>
      <c r="C241"/>
    </row>
    <row r="242" spans="1:3">
      <c r="A242"/>
      <c r="B242"/>
      <c r="C242"/>
    </row>
    <row r="243" spans="1:3">
      <c r="A243"/>
      <c r="B243"/>
      <c r="C243"/>
    </row>
    <row r="244" spans="1:3">
      <c r="A244"/>
      <c r="B244"/>
      <c r="C244"/>
    </row>
    <row r="245" spans="1:3">
      <c r="A245"/>
      <c r="B245"/>
      <c r="C245"/>
    </row>
    <row r="246" spans="1:3">
      <c r="A246"/>
      <c r="B246"/>
      <c r="C246"/>
    </row>
    <row r="247" spans="1:3">
      <c r="A247"/>
      <c r="B247"/>
      <c r="C247"/>
    </row>
    <row r="248" spans="1:3">
      <c r="A248"/>
      <c r="B248"/>
      <c r="C248"/>
    </row>
    <row r="249" spans="1:3">
      <c r="A249"/>
      <c r="B249"/>
      <c r="C249"/>
    </row>
    <row r="250" spans="1:3">
      <c r="A250"/>
      <c r="B250"/>
      <c r="C250"/>
    </row>
    <row r="251" spans="1:3">
      <c r="A251"/>
      <c r="B251"/>
      <c r="C251"/>
    </row>
    <row r="252" spans="1:3">
      <c r="A252"/>
      <c r="B252"/>
      <c r="C252"/>
    </row>
    <row r="253" spans="1:3">
      <c r="A253"/>
      <c r="B253"/>
      <c r="C253"/>
    </row>
    <row r="254" spans="1:3">
      <c r="A254"/>
      <c r="B254"/>
      <c r="C254"/>
    </row>
    <row r="255" spans="1:3">
      <c r="A255"/>
      <c r="B255"/>
      <c r="C255"/>
    </row>
    <row r="256" spans="1:3">
      <c r="A256"/>
      <c r="B256"/>
      <c r="C256"/>
    </row>
    <row r="257" spans="1:3">
      <c r="A257"/>
      <c r="B257"/>
      <c r="C257"/>
    </row>
    <row r="258" spans="1:3">
      <c r="A258"/>
      <c r="B258"/>
      <c r="C258"/>
    </row>
    <row r="259" spans="1:3">
      <c r="A259"/>
      <c r="B259"/>
      <c r="C259"/>
    </row>
    <row r="260" spans="1:3">
      <c r="A260"/>
      <c r="B260"/>
      <c r="C260"/>
    </row>
    <row r="261" spans="1:3">
      <c r="A261"/>
      <c r="B261"/>
      <c r="C261"/>
    </row>
    <row r="262" spans="1:3">
      <c r="A262"/>
      <c r="B262"/>
      <c r="C262"/>
    </row>
    <row r="263" spans="1:3">
      <c r="A263"/>
      <c r="B263"/>
      <c r="C263"/>
    </row>
    <row r="264" spans="1:3">
      <c r="A264"/>
      <c r="B264"/>
      <c r="C264"/>
    </row>
    <row r="265" spans="1:3">
      <c r="A265"/>
      <c r="B265"/>
      <c r="C265"/>
    </row>
    <row r="266" spans="1:3">
      <c r="A266"/>
      <c r="B266"/>
      <c r="C266"/>
    </row>
    <row r="267" spans="1:3">
      <c r="A267"/>
      <c r="B267"/>
      <c r="C267"/>
    </row>
    <row r="268" spans="1:3">
      <c r="A268"/>
      <c r="B268"/>
      <c r="C268"/>
    </row>
    <row r="269" spans="1:3">
      <c r="A269"/>
      <c r="B269"/>
      <c r="C269"/>
    </row>
    <row r="270" spans="1:3">
      <c r="A270"/>
      <c r="B270"/>
      <c r="C270"/>
    </row>
    <row r="271" spans="1:3">
      <c r="A271"/>
      <c r="B271"/>
      <c r="C271"/>
    </row>
    <row r="272" spans="1:3">
      <c r="A272"/>
      <c r="B272"/>
      <c r="C272"/>
    </row>
    <row r="273" spans="1:3">
      <c r="A273"/>
      <c r="B273"/>
      <c r="C273"/>
    </row>
    <row r="274" spans="1:3">
      <c r="A274"/>
      <c r="B274"/>
      <c r="C274"/>
    </row>
    <row r="275" spans="1:3">
      <c r="A275"/>
      <c r="B275"/>
      <c r="C275"/>
    </row>
    <row r="276" spans="1:3">
      <c r="A276"/>
      <c r="B276"/>
      <c r="C276"/>
    </row>
    <row r="277" spans="1:3">
      <c r="A277"/>
      <c r="B277"/>
      <c r="C277"/>
    </row>
    <row r="278" spans="1:3">
      <c r="A278"/>
      <c r="B278"/>
      <c r="C278"/>
    </row>
    <row r="279" spans="1:3">
      <c r="A279"/>
      <c r="B279"/>
      <c r="C279"/>
    </row>
    <row r="280" spans="1:3">
      <c r="A280"/>
      <c r="B280"/>
      <c r="C280"/>
    </row>
    <row r="281" spans="1:3">
      <c r="A281"/>
      <c r="B281"/>
      <c r="C281"/>
    </row>
    <row r="282" spans="1:3">
      <c r="A282"/>
      <c r="B282"/>
      <c r="C282"/>
    </row>
    <row r="283" spans="1:3">
      <c r="A283"/>
      <c r="B283"/>
      <c r="C283"/>
    </row>
    <row r="284" spans="1:3">
      <c r="A284"/>
      <c r="B284"/>
      <c r="C284"/>
    </row>
    <row r="285" spans="1:3">
      <c r="A285"/>
      <c r="B285"/>
      <c r="C285"/>
    </row>
    <row r="286" spans="1:3">
      <c r="A286"/>
      <c r="B286"/>
      <c r="C286"/>
    </row>
    <row r="287" spans="1:3">
      <c r="A287"/>
      <c r="B287"/>
      <c r="C287"/>
    </row>
    <row r="288" spans="1:3">
      <c r="A288"/>
      <c r="B288"/>
      <c r="C288"/>
    </row>
    <row r="289" spans="1:3">
      <c r="A289"/>
      <c r="B289"/>
      <c r="C289"/>
    </row>
    <row r="290" spans="1:3">
      <c r="A290"/>
      <c r="B290"/>
      <c r="C290"/>
    </row>
    <row r="291" spans="1:3">
      <c r="A291"/>
      <c r="B291"/>
      <c r="C291"/>
    </row>
    <row r="292" spans="1:3">
      <c r="A292"/>
      <c r="B292"/>
      <c r="C292"/>
    </row>
    <row r="293" spans="1:3">
      <c r="A293"/>
      <c r="B293"/>
      <c r="C293"/>
    </row>
    <row r="294" spans="1:3">
      <c r="A294"/>
      <c r="B294"/>
      <c r="C294"/>
    </row>
    <row r="295" spans="1:3">
      <c r="A295"/>
      <c r="B295"/>
      <c r="C295"/>
    </row>
    <row r="296" spans="1:3">
      <c r="A296"/>
      <c r="B296"/>
      <c r="C296"/>
    </row>
    <row r="297" spans="1:3">
      <c r="A297"/>
      <c r="B297"/>
      <c r="C297"/>
    </row>
    <row r="298" spans="1:3">
      <c r="A298"/>
      <c r="B298"/>
      <c r="C298"/>
    </row>
    <row r="299" spans="1:3">
      <c r="A299"/>
      <c r="B299"/>
      <c r="C299"/>
    </row>
    <row r="300" spans="1:3">
      <c r="A300"/>
      <c r="B300"/>
      <c r="C300"/>
    </row>
    <row r="301" spans="1:3">
      <c r="A301"/>
      <c r="B301"/>
      <c r="C301"/>
    </row>
    <row r="302" spans="1:3">
      <c r="A302"/>
      <c r="B302"/>
      <c r="C302"/>
    </row>
    <row r="303" spans="1:3">
      <c r="A303"/>
      <c r="B303"/>
      <c r="C303"/>
    </row>
    <row r="304" spans="1:3">
      <c r="A304"/>
      <c r="B304"/>
      <c r="C304"/>
    </row>
    <row r="305" spans="1:3">
      <c r="A305"/>
      <c r="B305"/>
      <c r="C305"/>
    </row>
    <row r="306" spans="1:3">
      <c r="A306"/>
      <c r="B306"/>
      <c r="C306"/>
    </row>
    <row r="307" spans="1:3">
      <c r="A307"/>
      <c r="B307"/>
      <c r="C307"/>
    </row>
    <row r="308" spans="1:3">
      <c r="A308"/>
      <c r="B308"/>
      <c r="C308"/>
    </row>
    <row r="309" spans="1:3">
      <c r="A309"/>
      <c r="B309"/>
      <c r="C309"/>
    </row>
    <row r="310" spans="1:3">
      <c r="A310"/>
      <c r="B310"/>
      <c r="C310"/>
    </row>
    <row r="311" spans="1:3">
      <c r="A311"/>
      <c r="B311"/>
      <c r="C311"/>
    </row>
    <row r="312" spans="1:3">
      <c r="A312"/>
      <c r="B312"/>
      <c r="C312"/>
    </row>
    <row r="313" spans="1:3">
      <c r="A313"/>
      <c r="B313"/>
      <c r="C313"/>
    </row>
    <row r="314" spans="1:3">
      <c r="A314"/>
      <c r="B314"/>
      <c r="C314"/>
    </row>
    <row r="315" spans="1:3">
      <c r="A315"/>
      <c r="B315"/>
      <c r="C315"/>
    </row>
    <row r="316" spans="1:3">
      <c r="A316"/>
      <c r="B316"/>
      <c r="C316"/>
    </row>
    <row r="317" spans="1:3">
      <c r="A317"/>
      <c r="B317"/>
      <c r="C317"/>
    </row>
    <row r="318" spans="1:3">
      <c r="A318"/>
      <c r="B318"/>
      <c r="C318"/>
    </row>
    <row r="319" spans="1:3">
      <c r="A319"/>
      <c r="B319"/>
      <c r="C319"/>
    </row>
    <row r="320" spans="1:3">
      <c r="A320"/>
      <c r="B320"/>
      <c r="C320"/>
    </row>
    <row r="321" spans="1:3">
      <c r="A321"/>
      <c r="B321"/>
      <c r="C321"/>
    </row>
    <row r="322" spans="1:3">
      <c r="A322"/>
      <c r="B322"/>
      <c r="C322"/>
    </row>
    <row r="323" spans="1:3">
      <c r="A323"/>
      <c r="B323"/>
      <c r="C323"/>
    </row>
    <row r="324" spans="1:3">
      <c r="A324"/>
      <c r="B324"/>
      <c r="C324"/>
    </row>
    <row r="325" spans="1:3">
      <c r="A325"/>
      <c r="B325"/>
      <c r="C325"/>
    </row>
    <row r="326" spans="1:3">
      <c r="A326"/>
      <c r="B326"/>
      <c r="C326"/>
    </row>
    <row r="327" spans="1:3">
      <c r="A327"/>
      <c r="B327"/>
      <c r="C327"/>
    </row>
    <row r="328" spans="1:3">
      <c r="A328"/>
      <c r="B328"/>
      <c r="C328"/>
    </row>
    <row r="329" spans="1:3">
      <c r="A329"/>
      <c r="B329"/>
      <c r="C329"/>
    </row>
    <row r="330" spans="1:3">
      <c r="A330"/>
      <c r="B330"/>
      <c r="C330"/>
    </row>
    <row r="331" spans="1:3">
      <c r="A331"/>
      <c r="B331"/>
      <c r="C331"/>
    </row>
    <row r="332" spans="1:3">
      <c r="A332"/>
      <c r="B332"/>
      <c r="C332"/>
    </row>
    <row r="333" spans="1:3">
      <c r="A333"/>
      <c r="B333"/>
      <c r="C333"/>
    </row>
    <row r="334" spans="1:3">
      <c r="A334"/>
      <c r="B334"/>
      <c r="C334"/>
    </row>
    <row r="335" spans="1:3">
      <c r="A335"/>
      <c r="B335"/>
      <c r="C335"/>
    </row>
    <row r="336" spans="1:3">
      <c r="A336"/>
      <c r="B336"/>
      <c r="C336"/>
    </row>
    <row r="337" spans="1:3">
      <c r="A337"/>
      <c r="B337"/>
      <c r="C337"/>
    </row>
    <row r="338" spans="1:3">
      <c r="A338"/>
      <c r="B338"/>
      <c r="C338"/>
    </row>
    <row r="339" spans="1:3">
      <c r="A339"/>
      <c r="B339"/>
      <c r="C339"/>
    </row>
    <row r="340" spans="1:3">
      <c r="A340"/>
      <c r="B340"/>
      <c r="C340"/>
    </row>
    <row r="341" spans="1:3">
      <c r="A341"/>
      <c r="B341"/>
      <c r="C341"/>
    </row>
    <row r="342" spans="1:3">
      <c r="A342"/>
      <c r="B342"/>
      <c r="C342"/>
    </row>
    <row r="343" spans="1:3">
      <c r="A343"/>
      <c r="B343"/>
      <c r="C343"/>
    </row>
    <row r="344" spans="1:3">
      <c r="A344"/>
      <c r="B344"/>
      <c r="C344"/>
    </row>
    <row r="345" spans="1:3">
      <c r="A345"/>
      <c r="B345"/>
      <c r="C345"/>
    </row>
    <row r="346" spans="1:3">
      <c r="A346"/>
      <c r="B346"/>
      <c r="C346"/>
    </row>
    <row r="347" spans="1:3">
      <c r="A347"/>
      <c r="B347"/>
      <c r="C347"/>
    </row>
    <row r="348" spans="1:3">
      <c r="A348"/>
      <c r="B348"/>
      <c r="C348"/>
    </row>
    <row r="349" spans="1:3">
      <c r="A349"/>
      <c r="B349"/>
      <c r="C349"/>
    </row>
    <row r="350" spans="1:3">
      <c r="A350"/>
      <c r="B350"/>
      <c r="C350"/>
    </row>
    <row r="351" spans="1:3">
      <c r="A351"/>
      <c r="B351"/>
      <c r="C351"/>
    </row>
    <row r="352" spans="1:3">
      <c r="A352"/>
      <c r="B352"/>
      <c r="C352"/>
    </row>
    <row r="353" spans="1:3">
      <c r="A353"/>
      <c r="B353"/>
      <c r="C353"/>
    </row>
    <row r="354" spans="1:3">
      <c r="A354"/>
      <c r="B354"/>
      <c r="C354"/>
    </row>
    <row r="355" spans="1:3">
      <c r="A355"/>
      <c r="B355"/>
      <c r="C355"/>
    </row>
    <row r="356" spans="1:3">
      <c r="A356"/>
      <c r="B356"/>
      <c r="C356"/>
    </row>
    <row r="357" spans="1:3">
      <c r="A357"/>
      <c r="B357"/>
      <c r="C357"/>
    </row>
    <row r="358" spans="1:3">
      <c r="A358"/>
      <c r="B358"/>
      <c r="C358"/>
    </row>
    <row r="359" spans="1:3">
      <c r="A359"/>
      <c r="B359"/>
      <c r="C359"/>
    </row>
    <row r="360" spans="1:3">
      <c r="A360"/>
      <c r="B360"/>
      <c r="C360"/>
    </row>
    <row r="361" spans="1:3">
      <c r="A361"/>
      <c r="B361"/>
      <c r="C361"/>
    </row>
    <row r="362" spans="1:3">
      <c r="A362"/>
      <c r="B362"/>
      <c r="C362"/>
    </row>
    <row r="363" spans="1:3">
      <c r="A363"/>
      <c r="B363"/>
      <c r="C363"/>
    </row>
    <row r="364" spans="1:3">
      <c r="A364"/>
      <c r="B364"/>
      <c r="C364"/>
    </row>
    <row r="365" spans="1:3">
      <c r="A365"/>
      <c r="B365"/>
      <c r="C365"/>
    </row>
    <row r="366" spans="1:3">
      <c r="A366"/>
      <c r="B366"/>
      <c r="C366"/>
    </row>
    <row r="367" spans="1:3">
      <c r="A367"/>
      <c r="B367"/>
      <c r="C367"/>
    </row>
    <row r="368" spans="1:3">
      <c r="A368"/>
      <c r="B368"/>
      <c r="C368"/>
    </row>
    <row r="369" spans="1:3">
      <c r="A369"/>
      <c r="B369"/>
      <c r="C369"/>
    </row>
    <row r="370" spans="1:3">
      <c r="A370"/>
      <c r="B370"/>
      <c r="C370"/>
    </row>
    <row r="371" spans="1:3">
      <c r="A371"/>
      <c r="B371"/>
      <c r="C371"/>
    </row>
    <row r="372" spans="1:3">
      <c r="A372"/>
      <c r="B372"/>
      <c r="C372"/>
    </row>
    <row r="373" spans="1:3">
      <c r="A373"/>
      <c r="B373"/>
      <c r="C373"/>
    </row>
    <row r="374" spans="1:3">
      <c r="A374"/>
      <c r="B374"/>
      <c r="C374"/>
    </row>
    <row r="375" spans="1:3">
      <c r="A375"/>
      <c r="B375"/>
      <c r="C375"/>
    </row>
    <row r="376" spans="1:3">
      <c r="A376"/>
      <c r="B376"/>
      <c r="C376"/>
    </row>
    <row r="377" spans="1:3">
      <c r="A377"/>
      <c r="B377"/>
      <c r="C377"/>
    </row>
    <row r="378" spans="1:3">
      <c r="A378"/>
      <c r="B378"/>
      <c r="C378"/>
    </row>
    <row r="379" spans="1:3">
      <c r="A379"/>
      <c r="B379"/>
      <c r="C379"/>
    </row>
    <row r="380" spans="1:3">
      <c r="A380"/>
      <c r="B380"/>
      <c r="C380"/>
    </row>
    <row r="381" spans="1:3">
      <c r="A381"/>
      <c r="B381"/>
      <c r="C381"/>
    </row>
    <row r="382" spans="1:3">
      <c r="A382"/>
      <c r="B382"/>
      <c r="C382"/>
    </row>
    <row r="383" spans="1:3">
      <c r="A383"/>
      <c r="B383"/>
      <c r="C383"/>
    </row>
    <row r="384" spans="1:3">
      <c r="A384"/>
      <c r="B384"/>
      <c r="C384"/>
    </row>
    <row r="385" spans="1:3">
      <c r="A385"/>
      <c r="B385"/>
      <c r="C385"/>
    </row>
    <row r="386" spans="1:3">
      <c r="A386"/>
      <c r="B386"/>
      <c r="C386"/>
    </row>
    <row r="387" spans="1:3">
      <c r="A387"/>
      <c r="B387"/>
      <c r="C387"/>
    </row>
    <row r="388" spans="1:3">
      <c r="A388"/>
      <c r="B388"/>
      <c r="C388"/>
    </row>
    <row r="389" spans="1:3">
      <c r="A389"/>
      <c r="B389"/>
      <c r="C389"/>
    </row>
    <row r="390" spans="1:3">
      <c r="A390"/>
      <c r="B390"/>
      <c r="C390"/>
    </row>
    <row r="391" spans="1:3">
      <c r="A391"/>
      <c r="B391"/>
      <c r="C391"/>
    </row>
    <row r="392" spans="1:3">
      <c r="A392"/>
      <c r="B392"/>
      <c r="C392"/>
    </row>
    <row r="393" spans="1:3">
      <c r="A393"/>
      <c r="B393"/>
      <c r="C393"/>
    </row>
    <row r="394" spans="1:3">
      <c r="A394"/>
      <c r="B394"/>
      <c r="C394"/>
    </row>
    <row r="395" spans="1:3">
      <c r="A395"/>
      <c r="B395"/>
      <c r="C395"/>
    </row>
    <row r="396" spans="1:3">
      <c r="A396"/>
      <c r="B396"/>
      <c r="C396"/>
    </row>
    <row r="397" spans="1:3">
      <c r="A397"/>
      <c r="B397"/>
      <c r="C397"/>
    </row>
    <row r="398" spans="1:3">
      <c r="A398"/>
      <c r="B398"/>
      <c r="C398"/>
    </row>
    <row r="399" spans="1:3">
      <c r="A399"/>
      <c r="B399"/>
      <c r="C399"/>
    </row>
    <row r="400" spans="1:3">
      <c r="A400"/>
      <c r="B400"/>
      <c r="C400"/>
    </row>
    <row r="401" spans="1:3">
      <c r="A401"/>
      <c r="B401"/>
      <c r="C401"/>
    </row>
    <row r="402" spans="1:3">
      <c r="A402"/>
      <c r="B402"/>
      <c r="C402"/>
    </row>
    <row r="403" spans="1:3">
      <c r="A403"/>
      <c r="B403"/>
      <c r="C403"/>
    </row>
    <row r="404" spans="1:3">
      <c r="A404"/>
      <c r="B404"/>
      <c r="C404"/>
    </row>
    <row r="405" spans="1:3">
      <c r="A405"/>
      <c r="B405"/>
      <c r="C405"/>
    </row>
    <row r="406" spans="1:3">
      <c r="A406"/>
      <c r="B406"/>
      <c r="C406"/>
    </row>
    <row r="407" spans="1:3">
      <c r="A407"/>
      <c r="B407"/>
      <c r="C407"/>
    </row>
    <row r="408" spans="1:3">
      <c r="A408"/>
      <c r="B408"/>
      <c r="C408"/>
    </row>
    <row r="409" spans="1:3">
      <c r="A409"/>
      <c r="B409"/>
      <c r="C409"/>
    </row>
    <row r="410" spans="1:3">
      <c r="A410"/>
      <c r="B410"/>
      <c r="C410"/>
    </row>
    <row r="411" spans="1:3">
      <c r="A411"/>
      <c r="B411"/>
      <c r="C411"/>
    </row>
    <row r="412" spans="1:3">
      <c r="A412"/>
      <c r="B412"/>
      <c r="C412"/>
    </row>
    <row r="413" spans="1:3">
      <c r="A413"/>
      <c r="B413"/>
      <c r="C413"/>
    </row>
    <row r="414" spans="1:3">
      <c r="A414"/>
      <c r="B414"/>
      <c r="C414"/>
    </row>
    <row r="415" spans="1:3">
      <c r="A415"/>
      <c r="B415"/>
      <c r="C415"/>
    </row>
    <row r="416" spans="1:3">
      <c r="A416"/>
      <c r="B416"/>
      <c r="C416"/>
    </row>
    <row r="417" spans="1:3">
      <c r="A417"/>
      <c r="B417"/>
      <c r="C417"/>
    </row>
    <row r="418" spans="1:3">
      <c r="A418"/>
      <c r="B418"/>
      <c r="C418"/>
    </row>
    <row r="419" spans="1:3">
      <c r="A419"/>
      <c r="B419"/>
      <c r="C419"/>
    </row>
    <row r="420" spans="1:3">
      <c r="A420"/>
      <c r="B420"/>
      <c r="C420"/>
    </row>
    <row r="421" spans="1:3">
      <c r="A421"/>
      <c r="B421"/>
      <c r="C421"/>
    </row>
    <row r="422" spans="1:3">
      <c r="A422"/>
      <c r="B422"/>
      <c r="C422"/>
    </row>
    <row r="423" spans="1:3">
      <c r="A423"/>
      <c r="B423"/>
      <c r="C423"/>
    </row>
    <row r="424" spans="1:3">
      <c r="A424"/>
      <c r="B424"/>
      <c r="C424"/>
    </row>
    <row r="425" spans="1:3">
      <c r="A425"/>
      <c r="B425"/>
      <c r="C425"/>
    </row>
    <row r="426" spans="1:3">
      <c r="A426"/>
      <c r="B426"/>
      <c r="C426"/>
    </row>
    <row r="427" spans="1:3">
      <c r="A427"/>
      <c r="B427"/>
      <c r="C427"/>
    </row>
    <row r="428" spans="1:3">
      <c r="A428"/>
      <c r="B428"/>
      <c r="C428"/>
    </row>
    <row r="429" spans="1:3">
      <c r="A429"/>
      <c r="B429"/>
      <c r="C429"/>
    </row>
    <row r="430" spans="1:3">
      <c r="A430"/>
      <c r="B430"/>
      <c r="C430"/>
    </row>
    <row r="431" spans="1:3">
      <c r="A431"/>
      <c r="B431"/>
      <c r="C431"/>
    </row>
    <row r="432" spans="1:3">
      <c r="A432"/>
      <c r="B432"/>
      <c r="C432"/>
    </row>
    <row r="433" spans="1:3">
      <c r="A433"/>
      <c r="B433"/>
      <c r="C433"/>
    </row>
    <row r="434" spans="1:3">
      <c r="A434"/>
      <c r="B434"/>
      <c r="C434"/>
    </row>
    <row r="435" spans="1:3">
      <c r="A435"/>
      <c r="B435"/>
      <c r="C435"/>
    </row>
    <row r="436" spans="1:3">
      <c r="A436"/>
      <c r="B436"/>
      <c r="C436"/>
    </row>
    <row r="437" spans="1:3">
      <c r="A437"/>
      <c r="B437"/>
      <c r="C437"/>
    </row>
    <row r="438" spans="1:3">
      <c r="A438"/>
      <c r="B438"/>
      <c r="C438"/>
    </row>
    <row r="439" spans="1:3">
      <c r="A439"/>
      <c r="B439"/>
      <c r="C439"/>
    </row>
    <row r="440" spans="1:3">
      <c r="A440"/>
      <c r="B440"/>
      <c r="C440"/>
    </row>
    <row r="441" spans="1:3">
      <c r="A441"/>
      <c r="B441"/>
      <c r="C441"/>
    </row>
    <row r="442" spans="1:3">
      <c r="A442"/>
      <c r="B442"/>
      <c r="C442"/>
    </row>
    <row r="443" spans="1:3">
      <c r="A443"/>
      <c r="B443"/>
      <c r="C443"/>
    </row>
    <row r="444" spans="1:3">
      <c r="A444"/>
      <c r="B444"/>
      <c r="C444"/>
    </row>
    <row r="445" spans="1:3">
      <c r="A445"/>
      <c r="B445"/>
      <c r="C445"/>
    </row>
    <row r="446" spans="1:3">
      <c r="A446"/>
      <c r="B446"/>
      <c r="C446"/>
    </row>
    <row r="447" spans="1:3">
      <c r="A447"/>
      <c r="B447"/>
      <c r="C447"/>
    </row>
    <row r="448" spans="1:3">
      <c r="A448"/>
      <c r="B448"/>
      <c r="C448"/>
    </row>
    <row r="449" spans="1:3">
      <c r="A449"/>
      <c r="B449"/>
      <c r="C449"/>
    </row>
    <row r="450" spans="1:3">
      <c r="A450"/>
      <c r="B450"/>
      <c r="C450"/>
    </row>
    <row r="451" spans="1:3">
      <c r="A451"/>
      <c r="B451"/>
      <c r="C451"/>
    </row>
    <row r="452" spans="1:3">
      <c r="A452"/>
      <c r="B452"/>
      <c r="C452"/>
    </row>
    <row r="453" spans="1:3">
      <c r="A453"/>
      <c r="B453"/>
      <c r="C453"/>
    </row>
    <row r="454" spans="1:3">
      <c r="A454"/>
      <c r="B454"/>
      <c r="C454"/>
    </row>
    <row r="455" spans="1:3">
      <c r="A455"/>
      <c r="B455"/>
      <c r="C455"/>
    </row>
    <row r="456" spans="1:3">
      <c r="A456"/>
      <c r="B456"/>
      <c r="C456"/>
    </row>
    <row r="457" spans="1:3">
      <c r="A457"/>
      <c r="B457"/>
      <c r="C457"/>
    </row>
    <row r="458" spans="1:3">
      <c r="A458"/>
      <c r="B458"/>
      <c r="C458"/>
    </row>
    <row r="459" spans="1:3">
      <c r="A459"/>
      <c r="B459"/>
      <c r="C459"/>
    </row>
    <row r="460" spans="1:3">
      <c r="A460"/>
      <c r="B460"/>
      <c r="C460"/>
    </row>
    <row r="461" spans="1:3">
      <c r="A461"/>
      <c r="B461"/>
      <c r="C461"/>
    </row>
    <row r="462" spans="1:3">
      <c r="A462"/>
      <c r="B462"/>
      <c r="C462"/>
    </row>
    <row r="463" spans="1:3">
      <c r="A463"/>
      <c r="B463"/>
      <c r="C463"/>
    </row>
    <row r="464" spans="1:3">
      <c r="A464"/>
      <c r="B464"/>
      <c r="C464"/>
    </row>
    <row r="465" spans="1:3">
      <c r="A465"/>
      <c r="B465"/>
      <c r="C465"/>
    </row>
    <row r="466" spans="1:3">
      <c r="A466"/>
      <c r="B466"/>
      <c r="C466"/>
    </row>
    <row r="467" spans="1:3">
      <c r="A467"/>
      <c r="B467"/>
      <c r="C467"/>
    </row>
    <row r="468" spans="1:3">
      <c r="A468"/>
      <c r="B468"/>
      <c r="C468"/>
    </row>
    <row r="469" spans="1:3">
      <c r="A469"/>
      <c r="B469"/>
      <c r="C469"/>
    </row>
    <row r="470" spans="1:3">
      <c r="A470"/>
      <c r="B470"/>
      <c r="C470"/>
    </row>
    <row r="471" spans="1:3">
      <c r="A471"/>
      <c r="B471"/>
      <c r="C471"/>
    </row>
    <row r="472" spans="1:3">
      <c r="A472"/>
      <c r="B472"/>
      <c r="C472"/>
    </row>
    <row r="473" spans="1:3">
      <c r="A473"/>
      <c r="B473"/>
      <c r="C473"/>
    </row>
    <row r="474" spans="1:3">
      <c r="A474"/>
      <c r="B474"/>
      <c r="C474"/>
    </row>
    <row r="475" spans="1:3">
      <c r="A475"/>
      <c r="B475"/>
      <c r="C475"/>
    </row>
    <row r="476" spans="1:3">
      <c r="A476"/>
      <c r="B476"/>
      <c r="C476"/>
    </row>
    <row r="477" spans="1:3">
      <c r="A477"/>
      <c r="B477"/>
      <c r="C477"/>
    </row>
    <row r="478" spans="1:3">
      <c r="A478"/>
      <c r="B478"/>
      <c r="C478"/>
    </row>
    <row r="479" spans="1:3">
      <c r="A479"/>
      <c r="B479"/>
      <c r="C479"/>
    </row>
    <row r="480" spans="1:3">
      <c r="A480"/>
      <c r="B480"/>
      <c r="C480"/>
    </row>
    <row r="481" spans="1:3">
      <c r="A481"/>
      <c r="B481"/>
      <c r="C481"/>
    </row>
    <row r="482" spans="1:3">
      <c r="A482"/>
      <c r="B482"/>
      <c r="C482"/>
    </row>
    <row r="483" spans="1:3">
      <c r="A483"/>
      <c r="B483"/>
      <c r="C483"/>
    </row>
    <row r="484" spans="1:3">
      <c r="A484"/>
      <c r="B484"/>
      <c r="C484"/>
    </row>
    <row r="485" spans="1:3">
      <c r="A485"/>
      <c r="B485"/>
      <c r="C485"/>
    </row>
    <row r="486" spans="1:3">
      <c r="A486"/>
      <c r="B486"/>
      <c r="C486"/>
    </row>
    <row r="487" spans="1:3">
      <c r="A487"/>
      <c r="B487"/>
      <c r="C487"/>
    </row>
    <row r="488" spans="1:3">
      <c r="A488"/>
      <c r="B488"/>
      <c r="C488"/>
    </row>
    <row r="489" spans="1:3">
      <c r="A489"/>
      <c r="B489"/>
      <c r="C489"/>
    </row>
    <row r="490" spans="1:3">
      <c r="A490"/>
      <c r="B490"/>
      <c r="C490"/>
    </row>
    <row r="491" spans="1:3">
      <c r="A491"/>
      <c r="B491"/>
      <c r="C491"/>
    </row>
    <row r="492" spans="1:3">
      <c r="A492"/>
      <c r="B492"/>
      <c r="C492"/>
    </row>
    <row r="493" spans="1:3">
      <c r="A493"/>
      <c r="B493"/>
      <c r="C493"/>
    </row>
    <row r="494" spans="1:3">
      <c r="A494"/>
      <c r="B494"/>
      <c r="C494"/>
    </row>
    <row r="495" spans="1:3">
      <c r="A495"/>
      <c r="B495"/>
      <c r="C495"/>
    </row>
    <row r="496" spans="1:3">
      <c r="A496"/>
      <c r="B496"/>
      <c r="C496"/>
    </row>
    <row r="497" spans="1:3">
      <c r="A497"/>
      <c r="B497"/>
      <c r="C497"/>
    </row>
    <row r="498" spans="1:3">
      <c r="A498"/>
      <c r="B498"/>
      <c r="C498"/>
    </row>
    <row r="499" spans="1:3">
      <c r="A499"/>
      <c r="B499"/>
      <c r="C499"/>
    </row>
    <row r="500" spans="1:3">
      <c r="A500"/>
      <c r="B500"/>
      <c r="C500"/>
    </row>
    <row r="501" spans="1:3">
      <c r="A501"/>
      <c r="B501"/>
      <c r="C501"/>
    </row>
    <row r="502" spans="1:3">
      <c r="A502"/>
      <c r="B502"/>
      <c r="C502"/>
    </row>
    <row r="503" spans="1:3">
      <c r="A503"/>
      <c r="B503"/>
      <c r="C503"/>
    </row>
    <row r="504" spans="1:3">
      <c r="A504"/>
      <c r="B504"/>
      <c r="C504"/>
    </row>
    <row r="505" spans="1:3">
      <c r="A505"/>
      <c r="B505"/>
      <c r="C505"/>
    </row>
    <row r="506" spans="1:3">
      <c r="A506"/>
      <c r="B506"/>
      <c r="C506"/>
    </row>
    <row r="507" spans="1:3">
      <c r="A507"/>
      <c r="B507"/>
      <c r="C507"/>
    </row>
    <row r="508" spans="1:3">
      <c r="A508"/>
      <c r="B508"/>
      <c r="C508"/>
    </row>
    <row r="509" spans="1:3">
      <c r="A509"/>
      <c r="B509"/>
      <c r="C509"/>
    </row>
    <row r="510" spans="1:3">
      <c r="A510"/>
      <c r="B510"/>
      <c r="C510"/>
    </row>
    <row r="511" spans="1:3">
      <c r="A511"/>
      <c r="B511"/>
      <c r="C511"/>
    </row>
    <row r="512" spans="1:3">
      <c r="A512"/>
      <c r="B512"/>
      <c r="C512"/>
    </row>
    <row r="513" spans="1:3">
      <c r="A513"/>
      <c r="B513"/>
      <c r="C513"/>
    </row>
    <row r="514" spans="1:3">
      <c r="A514"/>
      <c r="B514"/>
      <c r="C514"/>
    </row>
    <row r="515" spans="1:3">
      <c r="A515"/>
      <c r="B515"/>
      <c r="C515"/>
    </row>
    <row r="516" spans="1:3">
      <c r="A516"/>
      <c r="B516"/>
      <c r="C516"/>
    </row>
    <row r="517" spans="1:3">
      <c r="A517"/>
      <c r="B517"/>
      <c r="C517"/>
    </row>
    <row r="518" spans="1:3">
      <c r="A518"/>
      <c r="B518"/>
      <c r="C518"/>
    </row>
    <row r="519" spans="1:3">
      <c r="A519"/>
      <c r="B519"/>
      <c r="C519"/>
    </row>
    <row r="520" spans="1:3">
      <c r="A520"/>
      <c r="B520"/>
      <c r="C520"/>
    </row>
    <row r="521" spans="1:3">
      <c r="A521"/>
      <c r="B521"/>
      <c r="C521"/>
    </row>
    <row r="522" spans="1:3">
      <c r="A522"/>
      <c r="B522"/>
      <c r="C522"/>
    </row>
    <row r="523" spans="1:3">
      <c r="A523"/>
      <c r="B523"/>
      <c r="C523"/>
    </row>
    <row r="524" spans="1:3">
      <c r="A524"/>
      <c r="B524"/>
      <c r="C524"/>
    </row>
    <row r="525" spans="1:3">
      <c r="A525"/>
      <c r="B525"/>
      <c r="C525"/>
    </row>
    <row r="526" spans="1:3">
      <c r="A526"/>
      <c r="B526"/>
      <c r="C526"/>
    </row>
    <row r="527" spans="1:3">
      <c r="A527"/>
      <c r="B527"/>
      <c r="C527"/>
    </row>
    <row r="528" spans="1:3">
      <c r="A528"/>
      <c r="B528"/>
      <c r="C528"/>
    </row>
    <row r="529" spans="1:3">
      <c r="A529"/>
      <c r="B529"/>
      <c r="C529"/>
    </row>
    <row r="530" spans="1:3">
      <c r="A530"/>
      <c r="B530"/>
      <c r="C530"/>
    </row>
    <row r="531" spans="1:3">
      <c r="A531"/>
      <c r="B531"/>
      <c r="C531"/>
    </row>
    <row r="532" spans="1:3">
      <c r="A532"/>
      <c r="B532"/>
      <c r="C532"/>
    </row>
    <row r="533" spans="1:3">
      <c r="A533"/>
      <c r="B533"/>
      <c r="C533"/>
    </row>
    <row r="534" spans="1:3">
      <c r="A534"/>
      <c r="B534"/>
      <c r="C534"/>
    </row>
    <row r="535" spans="1:3">
      <c r="A535"/>
      <c r="B535"/>
      <c r="C535"/>
    </row>
    <row r="536" spans="1:3">
      <c r="A536"/>
      <c r="B536"/>
      <c r="C536"/>
    </row>
    <row r="537" spans="1:3">
      <c r="A537"/>
      <c r="B537"/>
      <c r="C537"/>
    </row>
    <row r="538" spans="1:3">
      <c r="A538"/>
      <c r="B538"/>
      <c r="C538"/>
    </row>
    <row r="539" spans="1:3">
      <c r="A539"/>
      <c r="B539"/>
      <c r="C539"/>
    </row>
    <row r="540" spans="1:3">
      <c r="A540"/>
      <c r="B540"/>
      <c r="C540"/>
    </row>
    <row r="541" spans="1:3">
      <c r="A541"/>
      <c r="B541"/>
      <c r="C541"/>
    </row>
    <row r="542" spans="1:3">
      <c r="A542"/>
      <c r="B542"/>
      <c r="C542"/>
    </row>
    <row r="543" spans="1:3">
      <c r="A543"/>
      <c r="B543"/>
      <c r="C543"/>
    </row>
    <row r="544" spans="1:3">
      <c r="A544"/>
      <c r="B544"/>
      <c r="C544"/>
    </row>
    <row r="545" spans="1:3">
      <c r="A545"/>
      <c r="B545"/>
      <c r="C545"/>
    </row>
    <row r="546" spans="1:3">
      <c r="A546"/>
      <c r="B546"/>
      <c r="C546"/>
    </row>
    <row r="547" spans="1:3">
      <c r="A547"/>
      <c r="B547"/>
      <c r="C547"/>
    </row>
    <row r="548" spans="1:3">
      <c r="A548"/>
      <c r="B548"/>
      <c r="C548"/>
    </row>
    <row r="549" spans="1:3">
      <c r="A549"/>
      <c r="B549"/>
      <c r="C549"/>
    </row>
    <row r="550" spans="1:3">
      <c r="A550"/>
      <c r="B550"/>
      <c r="C550"/>
    </row>
    <row r="551" spans="1:3">
      <c r="A551"/>
      <c r="B551"/>
      <c r="C551"/>
    </row>
    <row r="552" spans="1:3">
      <c r="A552"/>
      <c r="B552"/>
      <c r="C552"/>
    </row>
    <row r="553" spans="1:3">
      <c r="A553"/>
      <c r="B553"/>
      <c r="C553"/>
    </row>
    <row r="554" spans="1:3">
      <c r="A554"/>
      <c r="B554"/>
      <c r="C554"/>
    </row>
    <row r="555" spans="1:3">
      <c r="A555"/>
      <c r="B555"/>
      <c r="C555"/>
    </row>
    <row r="556" spans="1:3">
      <c r="A556"/>
      <c r="B556"/>
      <c r="C556"/>
    </row>
    <row r="557" spans="1:3">
      <c r="A557"/>
      <c r="B557"/>
      <c r="C557"/>
    </row>
    <row r="558" spans="1:3">
      <c r="A558"/>
      <c r="B558"/>
      <c r="C558"/>
    </row>
    <row r="559" spans="1:3">
      <c r="A559"/>
      <c r="B559"/>
      <c r="C559"/>
    </row>
    <row r="560" spans="1:3">
      <c r="A560"/>
      <c r="B560"/>
      <c r="C560"/>
    </row>
    <row r="561" spans="1:3">
      <c r="A561"/>
      <c r="B561"/>
      <c r="C561"/>
    </row>
    <row r="562" spans="1:3">
      <c r="A562"/>
      <c r="B562"/>
      <c r="C562"/>
    </row>
    <row r="563" spans="1:3">
      <c r="A563"/>
      <c r="B563"/>
      <c r="C563"/>
    </row>
    <row r="564" spans="1:3">
      <c r="A564"/>
      <c r="B564"/>
      <c r="C564"/>
    </row>
    <row r="565" spans="1:3">
      <c r="A565"/>
      <c r="B565"/>
      <c r="C565"/>
    </row>
    <row r="566" spans="1:3">
      <c r="A566"/>
      <c r="B566"/>
      <c r="C566"/>
    </row>
    <row r="567" spans="1:3">
      <c r="A567"/>
      <c r="B567"/>
      <c r="C567"/>
    </row>
    <row r="568" spans="1:3">
      <c r="A568"/>
      <c r="B568"/>
      <c r="C568"/>
    </row>
    <row r="569" spans="1:3">
      <c r="A569"/>
      <c r="B569"/>
      <c r="C569"/>
    </row>
    <row r="570" spans="1:3">
      <c r="A570"/>
      <c r="B570"/>
      <c r="C570"/>
    </row>
    <row r="571" spans="1:3">
      <c r="A571"/>
      <c r="B571"/>
      <c r="C571"/>
    </row>
    <row r="572" spans="1:3">
      <c r="A572"/>
      <c r="B572"/>
      <c r="C572"/>
    </row>
    <row r="573" spans="1:3">
      <c r="A573"/>
      <c r="B573"/>
      <c r="C573"/>
    </row>
    <row r="574" spans="1:3">
      <c r="A574"/>
      <c r="B574"/>
      <c r="C574"/>
    </row>
    <row r="575" spans="1:3">
      <c r="A575"/>
      <c r="B575"/>
      <c r="C575"/>
    </row>
    <row r="576" spans="1:3">
      <c r="A576"/>
      <c r="B576"/>
      <c r="C576"/>
    </row>
    <row r="577" spans="1:3">
      <c r="A577"/>
      <c r="B577"/>
      <c r="C577"/>
    </row>
    <row r="578" spans="1:3">
      <c r="A578"/>
      <c r="B578"/>
      <c r="C578"/>
    </row>
    <row r="579" spans="1:3">
      <c r="A579"/>
      <c r="B579"/>
      <c r="C579"/>
    </row>
    <row r="580" spans="1:3">
      <c r="A580"/>
      <c r="B580"/>
      <c r="C580"/>
    </row>
    <row r="581" spans="1:3">
      <c r="A581"/>
      <c r="B581"/>
      <c r="C581"/>
    </row>
    <row r="582" spans="1:3">
      <c r="A582"/>
      <c r="B582"/>
      <c r="C582"/>
    </row>
    <row r="583" spans="1:3">
      <c r="A583"/>
      <c r="B583"/>
      <c r="C583"/>
    </row>
    <row r="584" spans="1:3">
      <c r="A584"/>
      <c r="B584"/>
      <c r="C584"/>
    </row>
    <row r="585" spans="1:3">
      <c r="A585"/>
      <c r="B585"/>
      <c r="C585"/>
    </row>
    <row r="586" spans="1:3">
      <c r="A586"/>
      <c r="B586"/>
      <c r="C586"/>
    </row>
    <row r="587" spans="1:3">
      <c r="A587"/>
      <c r="B587"/>
      <c r="C587"/>
    </row>
    <row r="588" spans="1:3">
      <c r="A588"/>
      <c r="B588"/>
      <c r="C588"/>
    </row>
    <row r="589" spans="1:3">
      <c r="A589"/>
      <c r="B589"/>
      <c r="C589"/>
    </row>
    <row r="590" spans="1:3">
      <c r="A590"/>
      <c r="B590"/>
      <c r="C590"/>
    </row>
    <row r="591" spans="1:3">
      <c r="A591"/>
      <c r="B591"/>
      <c r="C591"/>
    </row>
    <row r="592" spans="1:3">
      <c r="A592"/>
      <c r="B592"/>
      <c r="C592"/>
    </row>
    <row r="593" spans="1:3">
      <c r="A593"/>
      <c r="B593"/>
      <c r="C593"/>
    </row>
    <row r="594" spans="1:3">
      <c r="A594"/>
      <c r="B594"/>
      <c r="C594"/>
    </row>
    <row r="595" spans="1:3">
      <c r="A595"/>
      <c r="B595"/>
      <c r="C595"/>
    </row>
    <row r="596" spans="1:3">
      <c r="A596"/>
      <c r="B596"/>
      <c r="C596"/>
    </row>
    <row r="597" spans="1:3">
      <c r="A597"/>
      <c r="B597"/>
      <c r="C597"/>
    </row>
    <row r="598" spans="1:3">
      <c r="A598"/>
      <c r="B598"/>
      <c r="C598"/>
    </row>
    <row r="599" spans="1:3">
      <c r="A599"/>
      <c r="B599"/>
      <c r="C599"/>
    </row>
    <row r="600" spans="1:3">
      <c r="A600"/>
      <c r="B600"/>
      <c r="C600"/>
    </row>
    <row r="601" spans="1:3">
      <c r="A601"/>
      <c r="B601"/>
      <c r="C601"/>
    </row>
    <row r="602" spans="1:3">
      <c r="A602"/>
      <c r="B602"/>
      <c r="C602"/>
    </row>
    <row r="603" spans="1:3">
      <c r="A603"/>
      <c r="B603"/>
      <c r="C603"/>
    </row>
    <row r="604" spans="1:3">
      <c r="A604"/>
      <c r="B604"/>
      <c r="C604"/>
    </row>
    <row r="605" spans="1:3">
      <c r="A605"/>
      <c r="B605"/>
      <c r="C605"/>
    </row>
    <row r="606" spans="1:3">
      <c r="A606"/>
      <c r="B606"/>
      <c r="C606"/>
    </row>
    <row r="607" spans="1:3">
      <c r="A607"/>
      <c r="B607"/>
      <c r="C607"/>
    </row>
    <row r="608" spans="1:3">
      <c r="A608"/>
      <c r="B608"/>
      <c r="C608"/>
    </row>
    <row r="609" spans="1:3">
      <c r="A609"/>
      <c r="B609"/>
      <c r="C609"/>
    </row>
    <row r="610" spans="1:3">
      <c r="A610"/>
      <c r="B610"/>
      <c r="C610"/>
    </row>
    <row r="611" spans="1:3">
      <c r="A611"/>
      <c r="B611"/>
      <c r="C611"/>
    </row>
    <row r="612" spans="1:3">
      <c r="A612"/>
      <c r="B612"/>
      <c r="C612"/>
    </row>
    <row r="613" spans="1:3">
      <c r="A613"/>
      <c r="B613"/>
      <c r="C613"/>
    </row>
    <row r="614" spans="1:3">
      <c r="A614"/>
      <c r="B614"/>
      <c r="C614"/>
    </row>
    <row r="615" spans="1:3">
      <c r="A615"/>
      <c r="B615"/>
      <c r="C615"/>
    </row>
    <row r="616" spans="1:3">
      <c r="A616"/>
      <c r="B616"/>
      <c r="C616"/>
    </row>
    <row r="617" spans="1:3">
      <c r="A617"/>
      <c r="B617"/>
      <c r="C617"/>
    </row>
    <row r="618" spans="1:3">
      <c r="A618"/>
      <c r="B618"/>
      <c r="C618"/>
    </row>
    <row r="619" spans="1:3">
      <c r="A619"/>
      <c r="B619"/>
      <c r="C619"/>
    </row>
    <row r="620" spans="1:3">
      <c r="A620"/>
      <c r="B620"/>
      <c r="C620"/>
    </row>
    <row r="621" spans="1:3">
      <c r="A621"/>
      <c r="B621"/>
      <c r="C621"/>
    </row>
    <row r="622" spans="1:3">
      <c r="A622"/>
      <c r="B622"/>
      <c r="C622"/>
    </row>
    <row r="623" spans="1:3">
      <c r="A623"/>
      <c r="B623"/>
      <c r="C623"/>
    </row>
    <row r="624" spans="1:3">
      <c r="A624"/>
      <c r="B624"/>
      <c r="C624"/>
    </row>
    <row r="625" spans="1:3">
      <c r="A625"/>
      <c r="B625"/>
      <c r="C625"/>
    </row>
    <row r="626" spans="1:3">
      <c r="A626"/>
      <c r="B626"/>
      <c r="C626"/>
    </row>
    <row r="627" spans="1:3">
      <c r="A627"/>
      <c r="B627"/>
      <c r="C627"/>
    </row>
    <row r="628" spans="1:3">
      <c r="A628"/>
      <c r="B628"/>
      <c r="C628"/>
    </row>
    <row r="629" spans="1:3">
      <c r="A629"/>
      <c r="B629"/>
      <c r="C629"/>
    </row>
    <row r="630" spans="1:3">
      <c r="A630"/>
      <c r="B630"/>
      <c r="C630"/>
    </row>
    <row r="631" spans="1:3">
      <c r="A631"/>
      <c r="B631"/>
      <c r="C631"/>
    </row>
    <row r="632" spans="1:3">
      <c r="A632"/>
      <c r="B632"/>
      <c r="C632"/>
    </row>
    <row r="633" spans="1:3">
      <c r="A633"/>
      <c r="B633"/>
      <c r="C633"/>
    </row>
    <row r="634" spans="1:3">
      <c r="A634"/>
      <c r="B634"/>
      <c r="C634"/>
    </row>
    <row r="635" spans="1:3">
      <c r="A635"/>
      <c r="B635"/>
      <c r="C635"/>
    </row>
    <row r="636" spans="1:3">
      <c r="A636"/>
      <c r="B636"/>
      <c r="C636"/>
    </row>
    <row r="637" spans="1:3">
      <c r="A637"/>
      <c r="B637"/>
      <c r="C637"/>
    </row>
    <row r="638" spans="1:3">
      <c r="A638"/>
      <c r="B638"/>
      <c r="C638"/>
    </row>
    <row r="639" spans="1:3">
      <c r="A639"/>
      <c r="B639"/>
      <c r="C639"/>
    </row>
    <row r="640" spans="1:3">
      <c r="A640"/>
      <c r="B640"/>
      <c r="C640"/>
    </row>
    <row r="641" spans="1:3">
      <c r="A641"/>
      <c r="B641"/>
      <c r="C641"/>
    </row>
    <row r="642" spans="1:3">
      <c r="A642"/>
      <c r="B642"/>
      <c r="C642"/>
    </row>
    <row r="643" spans="1:3">
      <c r="A643"/>
      <c r="B643"/>
      <c r="C643"/>
    </row>
    <row r="644" spans="1:3">
      <c r="A644"/>
      <c r="B644"/>
      <c r="C644"/>
    </row>
    <row r="645" spans="1:3">
      <c r="A645"/>
      <c r="B645"/>
      <c r="C645"/>
    </row>
    <row r="646" spans="1:3">
      <c r="A646"/>
      <c r="B646"/>
      <c r="C646"/>
    </row>
    <row r="647" spans="1:3">
      <c r="A647"/>
      <c r="B647"/>
      <c r="C647"/>
    </row>
    <row r="648" spans="1:3">
      <c r="A648"/>
      <c r="B648"/>
      <c r="C648"/>
    </row>
    <row r="649" spans="1:3">
      <c r="A649"/>
      <c r="B649"/>
      <c r="C649"/>
    </row>
    <row r="650" spans="1:3">
      <c r="A650"/>
      <c r="B650"/>
      <c r="C650"/>
    </row>
    <row r="651" spans="1:3">
      <c r="A651"/>
      <c r="B651"/>
      <c r="C651"/>
    </row>
    <row r="652" spans="1:3">
      <c r="A652"/>
      <c r="B652"/>
      <c r="C652"/>
    </row>
    <row r="653" spans="1:3">
      <c r="A653"/>
      <c r="B653"/>
      <c r="C653"/>
    </row>
    <row r="654" spans="1:3">
      <c r="A654"/>
      <c r="B654"/>
      <c r="C654"/>
    </row>
    <row r="655" spans="1:3">
      <c r="A655"/>
      <c r="B655"/>
      <c r="C655"/>
    </row>
    <row r="656" spans="1:3">
      <c r="A656"/>
      <c r="B656"/>
      <c r="C656"/>
    </row>
    <row r="657" spans="1:3">
      <c r="A657"/>
      <c r="B657"/>
      <c r="C657"/>
    </row>
    <row r="658" spans="1:3">
      <c r="A658"/>
      <c r="B658"/>
      <c r="C658"/>
    </row>
    <row r="659" spans="1:3">
      <c r="A659"/>
      <c r="B659"/>
      <c r="C659"/>
    </row>
    <row r="660" spans="1:3">
      <c r="A660"/>
      <c r="B660"/>
      <c r="C660"/>
    </row>
    <row r="661" spans="1:3">
      <c r="A661"/>
      <c r="B661"/>
      <c r="C661"/>
    </row>
    <row r="662" spans="1:3">
      <c r="A662"/>
      <c r="B662"/>
      <c r="C662"/>
    </row>
    <row r="663" spans="1:3">
      <c r="A663"/>
      <c r="B663"/>
      <c r="C663"/>
    </row>
    <row r="664" spans="1:3">
      <c r="A664"/>
      <c r="B664"/>
      <c r="C664"/>
    </row>
    <row r="665" spans="1:3">
      <c r="A665"/>
      <c r="B665"/>
      <c r="C665"/>
    </row>
    <row r="666" spans="1:3">
      <c r="A666"/>
      <c r="B666"/>
      <c r="C666"/>
    </row>
    <row r="667" spans="1:3">
      <c r="A667"/>
      <c r="B667"/>
      <c r="C667"/>
    </row>
    <row r="668" spans="1:3">
      <c r="A668"/>
      <c r="B668"/>
      <c r="C668"/>
    </row>
    <row r="669" spans="1:3">
      <c r="A669"/>
      <c r="B669"/>
      <c r="C669"/>
    </row>
    <row r="670" spans="1:3">
      <c r="A670"/>
      <c r="B670"/>
      <c r="C670"/>
    </row>
    <row r="671" spans="1:3">
      <c r="A671"/>
      <c r="B671"/>
      <c r="C671"/>
    </row>
    <row r="672" spans="1:3">
      <c r="A672"/>
      <c r="B672"/>
      <c r="C672"/>
    </row>
    <row r="673" spans="1:3">
      <c r="A673"/>
      <c r="B673"/>
      <c r="C673"/>
    </row>
    <row r="674" spans="1:3">
      <c r="A674"/>
      <c r="B674"/>
      <c r="C674"/>
    </row>
    <row r="675" spans="1:3">
      <c r="A675"/>
      <c r="B675"/>
      <c r="C675"/>
    </row>
    <row r="676" spans="1:3">
      <c r="A676"/>
      <c r="B676"/>
      <c r="C676"/>
    </row>
    <row r="677" spans="1:3">
      <c r="A677"/>
      <c r="B677"/>
      <c r="C677"/>
    </row>
    <row r="678" spans="1:3">
      <c r="A678"/>
      <c r="B678"/>
      <c r="C678"/>
    </row>
    <row r="679" spans="1:3">
      <c r="A679"/>
      <c r="B679"/>
      <c r="C679"/>
    </row>
    <row r="680" spans="1:3">
      <c r="A680"/>
      <c r="B680"/>
      <c r="C680"/>
    </row>
    <row r="681" spans="1:3">
      <c r="A681"/>
      <c r="B681"/>
      <c r="C681"/>
    </row>
    <row r="682" spans="1:3">
      <c r="A682"/>
      <c r="B682"/>
      <c r="C682"/>
    </row>
    <row r="683" spans="1:3">
      <c r="A683"/>
      <c r="B683"/>
      <c r="C683"/>
    </row>
    <row r="684" spans="1:3">
      <c r="A684"/>
      <c r="B684"/>
      <c r="C684"/>
    </row>
    <row r="685" spans="1:3">
      <c r="A685"/>
      <c r="B685"/>
      <c r="C685"/>
    </row>
    <row r="686" spans="1:3">
      <c r="A686"/>
      <c r="B686"/>
      <c r="C686"/>
    </row>
    <row r="687" spans="1:3">
      <c r="A687"/>
      <c r="B687"/>
      <c r="C687"/>
    </row>
    <row r="688" spans="1:3">
      <c r="A688"/>
      <c r="B688"/>
      <c r="C688"/>
    </row>
    <row r="689" spans="1:3">
      <c r="A689"/>
      <c r="B689"/>
      <c r="C689"/>
    </row>
    <row r="690" spans="1:3">
      <c r="A690"/>
      <c r="B690"/>
      <c r="C690"/>
    </row>
    <row r="691" spans="1:3">
      <c r="A691"/>
      <c r="B691"/>
      <c r="C691"/>
    </row>
    <row r="692" spans="1:3">
      <c r="A692"/>
      <c r="B692"/>
      <c r="C692"/>
    </row>
    <row r="693" spans="1:3">
      <c r="A693"/>
      <c r="B693"/>
      <c r="C693"/>
    </row>
    <row r="694" spans="1:3">
      <c r="A694"/>
      <c r="B694"/>
      <c r="C694"/>
    </row>
    <row r="695" spans="1:3">
      <c r="A695"/>
      <c r="B695"/>
      <c r="C695"/>
    </row>
    <row r="696" spans="1:3">
      <c r="A696"/>
      <c r="B696"/>
      <c r="C696"/>
    </row>
    <row r="697" spans="1:3">
      <c r="A697"/>
      <c r="B697"/>
      <c r="C697"/>
    </row>
    <row r="698" spans="1:3">
      <c r="A698"/>
      <c r="B698"/>
      <c r="C698"/>
    </row>
    <row r="699" spans="1:3">
      <c r="A699"/>
      <c r="B699"/>
      <c r="C699"/>
    </row>
    <row r="700" spans="1:3">
      <c r="A700"/>
      <c r="B700"/>
      <c r="C700"/>
    </row>
    <row r="701" spans="1:3">
      <c r="A701"/>
      <c r="B701"/>
      <c r="C701"/>
    </row>
    <row r="702" spans="1:3">
      <c r="A702"/>
      <c r="B702"/>
      <c r="C702"/>
    </row>
    <row r="703" spans="1:3">
      <c r="A703"/>
      <c r="B703"/>
      <c r="C703"/>
    </row>
    <row r="704" spans="1:3">
      <c r="A704"/>
      <c r="B704"/>
      <c r="C704"/>
    </row>
    <row r="705" spans="1:3">
      <c r="A705"/>
      <c r="B705"/>
      <c r="C705"/>
    </row>
    <row r="706" spans="1:3">
      <c r="A706"/>
      <c r="B706"/>
      <c r="C706"/>
    </row>
    <row r="707" spans="1:3">
      <c r="A707"/>
      <c r="B707"/>
      <c r="C707"/>
    </row>
    <row r="708" spans="1:3">
      <c r="A708"/>
      <c r="B708"/>
      <c r="C708"/>
    </row>
    <row r="709" spans="1:3">
      <c r="A709"/>
      <c r="B709"/>
      <c r="C709"/>
    </row>
    <row r="710" spans="1:3">
      <c r="A710"/>
      <c r="B710"/>
      <c r="C710"/>
    </row>
    <row r="711" spans="1:3">
      <c r="A711"/>
      <c r="B711"/>
      <c r="C711"/>
    </row>
    <row r="712" spans="1:3">
      <c r="A712"/>
      <c r="B712"/>
      <c r="C712"/>
    </row>
    <row r="713" spans="1:3">
      <c r="A713"/>
      <c r="B713"/>
      <c r="C713"/>
    </row>
    <row r="714" spans="1:3">
      <c r="A714"/>
      <c r="B714"/>
      <c r="C714"/>
    </row>
    <row r="715" spans="1:3">
      <c r="A715"/>
      <c r="B715"/>
      <c r="C715"/>
    </row>
    <row r="716" spans="1:3">
      <c r="A716"/>
      <c r="B716"/>
      <c r="C716"/>
    </row>
    <row r="717" spans="1:3">
      <c r="A717"/>
      <c r="B717"/>
      <c r="C717"/>
    </row>
    <row r="718" spans="1:3">
      <c r="A718"/>
      <c r="B718"/>
      <c r="C718"/>
    </row>
    <row r="719" spans="1:3">
      <c r="A719"/>
      <c r="B719"/>
      <c r="C719"/>
    </row>
    <row r="720" spans="1:3">
      <c r="A720"/>
      <c r="B720"/>
      <c r="C720"/>
    </row>
    <row r="721" spans="1:3">
      <c r="A721"/>
      <c r="B721"/>
      <c r="C721"/>
    </row>
    <row r="722" spans="1:3">
      <c r="A722"/>
      <c r="B722"/>
      <c r="C722"/>
    </row>
    <row r="723" spans="1:3">
      <c r="A723"/>
      <c r="B723"/>
      <c r="C723"/>
    </row>
    <row r="724" spans="1:3">
      <c r="A724"/>
      <c r="B724"/>
      <c r="C724"/>
    </row>
    <row r="725" spans="1:3">
      <c r="A725"/>
      <c r="B725"/>
      <c r="C725"/>
    </row>
    <row r="726" spans="1:3">
      <c r="A726"/>
      <c r="B726"/>
      <c r="C726"/>
    </row>
    <row r="727" spans="1:3">
      <c r="A727"/>
      <c r="B727"/>
      <c r="C727"/>
    </row>
    <row r="728" spans="1:3">
      <c r="A728"/>
      <c r="B728"/>
      <c r="C728"/>
    </row>
    <row r="729" spans="1:3">
      <c r="A729"/>
      <c r="B729"/>
      <c r="C729"/>
    </row>
    <row r="730" spans="1:3">
      <c r="A730"/>
      <c r="B730"/>
      <c r="C730"/>
    </row>
    <row r="731" spans="1:3">
      <c r="A731"/>
      <c r="B731"/>
      <c r="C731"/>
    </row>
    <row r="732" spans="1:3">
      <c r="A732"/>
      <c r="B732"/>
      <c r="C732"/>
    </row>
    <row r="733" spans="1:3">
      <c r="A733"/>
      <c r="B733"/>
      <c r="C733"/>
    </row>
    <row r="734" spans="1:3">
      <c r="A734"/>
      <c r="B734"/>
      <c r="C734"/>
    </row>
    <row r="735" spans="1:3">
      <c r="A735"/>
      <c r="B735"/>
      <c r="C735"/>
    </row>
    <row r="736" spans="1:3">
      <c r="A736"/>
      <c r="B736"/>
      <c r="C736"/>
    </row>
    <row r="737" spans="1:3">
      <c r="A737"/>
      <c r="B737"/>
      <c r="C737"/>
    </row>
    <row r="738" spans="1:3">
      <c r="A738"/>
      <c r="B738"/>
      <c r="C738"/>
    </row>
    <row r="739" spans="1:3">
      <c r="A739"/>
      <c r="B739"/>
      <c r="C739"/>
    </row>
    <row r="740" spans="1:3">
      <c r="A740"/>
      <c r="B740"/>
      <c r="C740"/>
    </row>
    <row r="741" spans="1:3">
      <c r="A741"/>
      <c r="B741"/>
      <c r="C741"/>
    </row>
    <row r="742" spans="1:3">
      <c r="A742"/>
      <c r="B742"/>
      <c r="C742"/>
    </row>
    <row r="743" spans="1:3">
      <c r="A743"/>
      <c r="B743"/>
      <c r="C743"/>
    </row>
    <row r="744" spans="1:3">
      <c r="A744"/>
      <c r="B744"/>
      <c r="C744"/>
    </row>
    <row r="745" spans="1:3">
      <c r="A745"/>
      <c r="B745"/>
      <c r="C745"/>
    </row>
    <row r="746" spans="1:3">
      <c r="A746"/>
      <c r="B746"/>
      <c r="C746"/>
    </row>
    <row r="747" spans="1:3">
      <c r="A747"/>
      <c r="B747"/>
      <c r="C747"/>
    </row>
    <row r="748" spans="1:3">
      <c r="A748"/>
      <c r="B748"/>
      <c r="C748"/>
    </row>
    <row r="749" spans="1:3">
      <c r="A749"/>
      <c r="B749"/>
      <c r="C749"/>
    </row>
    <row r="750" spans="1:3">
      <c r="A750"/>
      <c r="B750"/>
      <c r="C750"/>
    </row>
    <row r="751" spans="1:3">
      <c r="A751"/>
      <c r="B751"/>
      <c r="C751"/>
    </row>
    <row r="752" spans="1:3">
      <c r="A752"/>
      <c r="B752"/>
      <c r="C752"/>
    </row>
    <row r="753" spans="1:3">
      <c r="A753"/>
      <c r="B753"/>
      <c r="C753"/>
    </row>
    <row r="754" spans="1:3">
      <c r="A754"/>
      <c r="B754"/>
      <c r="C754"/>
    </row>
    <row r="755" spans="1:3">
      <c r="A755"/>
      <c r="B755"/>
      <c r="C755"/>
    </row>
    <row r="756" spans="1:3">
      <c r="A756"/>
      <c r="B756"/>
      <c r="C756"/>
    </row>
    <row r="757" spans="1:3">
      <c r="A757"/>
      <c r="B757"/>
      <c r="C757"/>
    </row>
    <row r="758" spans="1:3">
      <c r="A758"/>
      <c r="B758"/>
      <c r="C758"/>
    </row>
    <row r="759" spans="1:3">
      <c r="A759"/>
      <c r="B759"/>
      <c r="C759"/>
    </row>
    <row r="760" spans="1:3">
      <c r="A760"/>
      <c r="B760"/>
      <c r="C760"/>
    </row>
    <row r="761" spans="1:3">
      <c r="A761"/>
      <c r="B761"/>
      <c r="C761"/>
    </row>
    <row r="762" spans="1:3">
      <c r="A762"/>
      <c r="B762"/>
      <c r="C762"/>
    </row>
    <row r="763" spans="1:3">
      <c r="A763"/>
      <c r="B763"/>
      <c r="C763"/>
    </row>
    <row r="764" spans="1:3">
      <c r="A764"/>
      <c r="B764"/>
      <c r="C764"/>
    </row>
    <row r="765" spans="1:3">
      <c r="A765"/>
      <c r="B765"/>
      <c r="C765"/>
    </row>
    <row r="766" spans="1:3">
      <c r="A766"/>
      <c r="B766"/>
      <c r="C766"/>
    </row>
    <row r="767" spans="1:3">
      <c r="A767"/>
      <c r="B767"/>
      <c r="C767"/>
    </row>
    <row r="768" spans="1:3">
      <c r="A768"/>
      <c r="B768"/>
      <c r="C768"/>
    </row>
    <row r="769" spans="1:3">
      <c r="A769"/>
      <c r="B769"/>
      <c r="C769"/>
    </row>
    <row r="770" spans="1:3">
      <c r="A770"/>
      <c r="B770"/>
      <c r="C770"/>
    </row>
    <row r="771" spans="1:3">
      <c r="A771"/>
      <c r="B771"/>
      <c r="C771"/>
    </row>
    <row r="772" spans="1:3">
      <c r="A772"/>
      <c r="B772"/>
      <c r="C772"/>
    </row>
    <row r="773" spans="1:3">
      <c r="A773"/>
      <c r="B773"/>
      <c r="C773"/>
    </row>
    <row r="774" spans="1:3">
      <c r="A774"/>
      <c r="B774"/>
      <c r="C774"/>
    </row>
    <row r="775" spans="1:3">
      <c r="A775"/>
      <c r="B775"/>
      <c r="C775"/>
    </row>
    <row r="776" spans="1:3">
      <c r="A776"/>
      <c r="B776"/>
      <c r="C776"/>
    </row>
    <row r="777" spans="1:3">
      <c r="A777"/>
      <c r="B777"/>
      <c r="C777"/>
    </row>
    <row r="778" spans="1:3">
      <c r="A778"/>
      <c r="B778"/>
      <c r="C778"/>
    </row>
    <row r="779" spans="1:3">
      <c r="A779"/>
      <c r="B779"/>
      <c r="C779"/>
    </row>
    <row r="780" spans="1:3">
      <c r="A780"/>
      <c r="B780"/>
      <c r="C780"/>
    </row>
    <row r="781" spans="1:3">
      <c r="A781"/>
      <c r="B781"/>
      <c r="C781"/>
    </row>
    <row r="782" spans="1:3">
      <c r="A782"/>
      <c r="B782"/>
      <c r="C782"/>
    </row>
    <row r="783" spans="1:3">
      <c r="A783"/>
      <c r="B783"/>
      <c r="C783"/>
    </row>
    <row r="784" spans="1:3">
      <c r="A784"/>
      <c r="B784"/>
      <c r="C784"/>
    </row>
    <row r="785" spans="1:3">
      <c r="A785"/>
      <c r="B785"/>
      <c r="C785"/>
    </row>
    <row r="786" spans="1:3">
      <c r="A786"/>
      <c r="B786"/>
      <c r="C786"/>
    </row>
    <row r="787" spans="1:3">
      <c r="A787"/>
      <c r="B787"/>
      <c r="C787"/>
    </row>
    <row r="788" spans="1:3">
      <c r="A788"/>
      <c r="B788"/>
      <c r="C788"/>
    </row>
    <row r="789" spans="1:3">
      <c r="A789"/>
      <c r="B789"/>
      <c r="C789"/>
    </row>
    <row r="790" spans="1:3">
      <c r="A790"/>
      <c r="B790"/>
      <c r="C790"/>
    </row>
    <row r="791" spans="1:3">
      <c r="A791"/>
      <c r="B791"/>
      <c r="C791"/>
    </row>
    <row r="792" spans="1:3">
      <c r="A792"/>
      <c r="B792"/>
      <c r="C792"/>
    </row>
    <row r="793" spans="1:3">
      <c r="A793"/>
      <c r="B793"/>
      <c r="C793"/>
    </row>
    <row r="794" spans="1:3">
      <c r="A794"/>
      <c r="B794"/>
      <c r="C794"/>
    </row>
    <row r="795" spans="1:3">
      <c r="A795"/>
      <c r="B795"/>
      <c r="C795"/>
    </row>
    <row r="796" spans="1:3">
      <c r="A796"/>
      <c r="B796"/>
      <c r="C796"/>
    </row>
    <row r="797" spans="1:3">
      <c r="A797"/>
      <c r="B797"/>
      <c r="C797"/>
    </row>
    <row r="798" spans="1:3">
      <c r="A798"/>
      <c r="B798"/>
      <c r="C798"/>
    </row>
    <row r="799" spans="1:3">
      <c r="A799"/>
      <c r="B799"/>
      <c r="C799"/>
    </row>
    <row r="800" spans="1:3">
      <c r="A800"/>
      <c r="B800"/>
      <c r="C800"/>
    </row>
    <row r="801" spans="1:3">
      <c r="A801"/>
      <c r="B801"/>
      <c r="C801"/>
    </row>
    <row r="802" spans="1:3">
      <c r="A802"/>
      <c r="B802"/>
      <c r="C802"/>
    </row>
    <row r="803" spans="1:3">
      <c r="A803"/>
      <c r="B803"/>
      <c r="C803"/>
    </row>
    <row r="804" spans="1:3">
      <c r="A804"/>
      <c r="B804"/>
      <c r="C804"/>
    </row>
    <row r="805" spans="1:3">
      <c r="A805"/>
      <c r="B805"/>
      <c r="C805"/>
    </row>
    <row r="806" spans="1:3">
      <c r="A806"/>
      <c r="B806"/>
      <c r="C806"/>
    </row>
    <row r="807" spans="1:3">
      <c r="A807"/>
      <c r="B807"/>
      <c r="C807"/>
    </row>
    <row r="808" spans="1:3">
      <c r="A808"/>
      <c r="B808"/>
      <c r="C808"/>
    </row>
    <row r="809" spans="1:3">
      <c r="A809"/>
      <c r="B809"/>
      <c r="C809"/>
    </row>
    <row r="810" spans="1:3">
      <c r="A810"/>
      <c r="B810"/>
      <c r="C810"/>
    </row>
    <row r="811" spans="1:3">
      <c r="A811"/>
      <c r="B811"/>
      <c r="C811"/>
    </row>
    <row r="812" spans="1:3">
      <c r="A812"/>
      <c r="B812"/>
      <c r="C812"/>
    </row>
    <row r="813" spans="1:3">
      <c r="A813"/>
      <c r="B813"/>
      <c r="C813"/>
    </row>
    <row r="814" spans="1:3">
      <c r="A814"/>
      <c r="B814"/>
      <c r="C814"/>
    </row>
    <row r="815" spans="1:3">
      <c r="A815"/>
      <c r="B815"/>
      <c r="C815"/>
    </row>
    <row r="816" spans="1:3">
      <c r="A816"/>
      <c r="B816"/>
      <c r="C816"/>
    </row>
    <row r="817" spans="1:3">
      <c r="A817"/>
      <c r="B817"/>
      <c r="C817"/>
    </row>
    <row r="818" spans="1:3">
      <c r="A818"/>
      <c r="B818"/>
      <c r="C818"/>
    </row>
    <row r="819" spans="1:3">
      <c r="A819"/>
      <c r="B819"/>
      <c r="C819"/>
    </row>
    <row r="820" spans="1:3">
      <c r="A820"/>
      <c r="B820"/>
      <c r="C820"/>
    </row>
    <row r="821" spans="1:3">
      <c r="A821"/>
      <c r="B821"/>
      <c r="C821"/>
    </row>
    <row r="822" spans="1:3">
      <c r="A822"/>
      <c r="B822"/>
      <c r="C822"/>
    </row>
    <row r="823" spans="1:3">
      <c r="A823"/>
      <c r="B823"/>
      <c r="C823"/>
    </row>
    <row r="824" spans="1:3">
      <c r="A824"/>
      <c r="B824"/>
      <c r="C824"/>
    </row>
    <row r="825" spans="1:3">
      <c r="A825"/>
      <c r="B825"/>
      <c r="C825"/>
    </row>
    <row r="826" spans="1:3">
      <c r="A826"/>
      <c r="B826"/>
      <c r="C826"/>
    </row>
    <row r="827" spans="1:3">
      <c r="A827"/>
      <c r="B827"/>
      <c r="C827"/>
    </row>
    <row r="828" spans="1:3">
      <c r="A828"/>
      <c r="B828"/>
      <c r="C828"/>
    </row>
    <row r="829" spans="1:3">
      <c r="A829"/>
      <c r="B829"/>
      <c r="C829"/>
    </row>
    <row r="830" spans="1:3">
      <c r="A830"/>
      <c r="B830"/>
      <c r="C830"/>
    </row>
    <row r="831" spans="1:3">
      <c r="A831"/>
      <c r="B831"/>
      <c r="C831"/>
    </row>
    <row r="832" spans="1:3">
      <c r="A832"/>
      <c r="B832"/>
      <c r="C832"/>
    </row>
    <row r="833" spans="1:3">
      <c r="A833"/>
      <c r="B833"/>
      <c r="C833"/>
    </row>
    <row r="834" spans="1:3">
      <c r="A834"/>
      <c r="B834"/>
      <c r="C834"/>
    </row>
    <row r="835" spans="1:3">
      <c r="A835"/>
      <c r="B835"/>
      <c r="C835"/>
    </row>
    <row r="836" spans="1:3">
      <c r="A836"/>
      <c r="B836"/>
      <c r="C836"/>
    </row>
    <row r="837" spans="1:3">
      <c r="A837"/>
      <c r="B837"/>
      <c r="C837"/>
    </row>
    <row r="838" spans="1:3">
      <c r="A838"/>
      <c r="B838"/>
      <c r="C838"/>
    </row>
    <row r="839" spans="1:3">
      <c r="A839"/>
      <c r="B839"/>
      <c r="C839"/>
    </row>
    <row r="840" spans="1:3">
      <c r="A840"/>
      <c r="B840"/>
      <c r="C840"/>
    </row>
    <row r="841" spans="1:3">
      <c r="A841"/>
      <c r="B841"/>
      <c r="C841"/>
    </row>
    <row r="842" spans="1:3">
      <c r="A842"/>
      <c r="B842"/>
      <c r="C842"/>
    </row>
    <row r="843" spans="1:3">
      <c r="A843"/>
      <c r="B843"/>
      <c r="C843"/>
    </row>
    <row r="844" spans="1:3">
      <c r="A844"/>
      <c r="B844"/>
      <c r="C844"/>
    </row>
    <row r="845" spans="1:3">
      <c r="A845"/>
      <c r="B845"/>
      <c r="C845"/>
    </row>
    <row r="846" spans="1:3">
      <c r="A846"/>
      <c r="B846"/>
      <c r="C846"/>
    </row>
    <row r="847" spans="1:3">
      <c r="A847"/>
      <c r="B847"/>
      <c r="C847"/>
    </row>
    <row r="848" spans="1:3">
      <c r="A848"/>
      <c r="B848"/>
      <c r="C848"/>
    </row>
    <row r="849" spans="1:3">
      <c r="A849"/>
      <c r="B849"/>
      <c r="C849"/>
    </row>
    <row r="850" spans="1:3">
      <c r="A850"/>
      <c r="B850"/>
      <c r="C850"/>
    </row>
    <row r="851" spans="1:3">
      <c r="A851"/>
      <c r="B851"/>
      <c r="C851"/>
    </row>
    <row r="852" spans="1:3">
      <c r="A852"/>
      <c r="B852"/>
      <c r="C852"/>
    </row>
    <row r="853" spans="1:3">
      <c r="A853"/>
      <c r="B853"/>
      <c r="C853"/>
    </row>
    <row r="854" spans="1:3">
      <c r="A854"/>
      <c r="B854"/>
      <c r="C854"/>
    </row>
    <row r="855" spans="1:3">
      <c r="A855"/>
      <c r="B855"/>
      <c r="C855"/>
    </row>
    <row r="856" spans="1:3">
      <c r="A856"/>
      <c r="B856"/>
      <c r="C856"/>
    </row>
    <row r="857" spans="1:3">
      <c r="A857"/>
      <c r="B857"/>
      <c r="C857"/>
    </row>
    <row r="858" spans="1:3">
      <c r="A858"/>
      <c r="B858"/>
      <c r="C858"/>
    </row>
    <row r="859" spans="1:3">
      <c r="A859"/>
      <c r="B859"/>
      <c r="C859"/>
    </row>
    <row r="860" spans="1:3">
      <c r="A860"/>
      <c r="B860"/>
      <c r="C860"/>
    </row>
    <row r="861" spans="1:3">
      <c r="A861"/>
      <c r="B861"/>
      <c r="C861"/>
    </row>
    <row r="862" spans="1:3">
      <c r="A862"/>
      <c r="B862"/>
      <c r="C862"/>
    </row>
    <row r="863" spans="1:3">
      <c r="A863"/>
      <c r="B863"/>
      <c r="C863"/>
    </row>
    <row r="864" spans="1:3">
      <c r="A864"/>
      <c r="B864"/>
      <c r="C864"/>
    </row>
    <row r="865" spans="1:3">
      <c r="A865"/>
      <c r="B865"/>
      <c r="C865"/>
    </row>
    <row r="866" spans="1:3">
      <c r="A866"/>
      <c r="B866"/>
      <c r="C866"/>
    </row>
    <row r="867" spans="1:3">
      <c r="A867"/>
      <c r="B867"/>
      <c r="C867"/>
    </row>
    <row r="868" spans="1:3">
      <c r="A868"/>
      <c r="B868"/>
      <c r="C868"/>
    </row>
    <row r="869" spans="1:3">
      <c r="A869"/>
      <c r="B869"/>
      <c r="C869"/>
    </row>
    <row r="870" spans="1:3">
      <c r="A870"/>
      <c r="B870"/>
      <c r="C870"/>
    </row>
    <row r="871" spans="1:3">
      <c r="A871"/>
      <c r="B871"/>
      <c r="C871"/>
    </row>
    <row r="872" spans="1:3">
      <c r="A872"/>
      <c r="B872"/>
      <c r="C872"/>
    </row>
    <row r="873" spans="1:3">
      <c r="A873"/>
      <c r="B873"/>
      <c r="C873"/>
    </row>
    <row r="874" spans="1:3">
      <c r="A874"/>
      <c r="B874"/>
      <c r="C874"/>
    </row>
    <row r="875" spans="1:3">
      <c r="A875"/>
      <c r="B875"/>
      <c r="C875"/>
    </row>
    <row r="876" spans="1:3">
      <c r="A876"/>
      <c r="B876"/>
      <c r="C876"/>
    </row>
    <row r="877" spans="1:3">
      <c r="A877"/>
      <c r="B877"/>
      <c r="C877"/>
    </row>
    <row r="878" spans="1:3">
      <c r="A878"/>
      <c r="B878"/>
      <c r="C878"/>
    </row>
    <row r="879" spans="1:3">
      <c r="A879"/>
      <c r="B879"/>
      <c r="C879"/>
    </row>
    <row r="880" spans="1:3">
      <c r="A880"/>
      <c r="B880"/>
      <c r="C880"/>
    </row>
    <row r="881" spans="1:3">
      <c r="A881"/>
      <c r="B881"/>
      <c r="C881"/>
    </row>
    <row r="882" spans="1:3">
      <c r="A882"/>
      <c r="B882"/>
      <c r="C882"/>
    </row>
    <row r="883" spans="1:3">
      <c r="A883"/>
      <c r="B883"/>
      <c r="C883"/>
    </row>
    <row r="884" spans="1:3">
      <c r="A884"/>
      <c r="B884"/>
      <c r="C884"/>
    </row>
    <row r="885" spans="1:3">
      <c r="A885"/>
      <c r="B885"/>
      <c r="C885"/>
    </row>
    <row r="886" spans="1:3">
      <c r="A886"/>
      <c r="B886"/>
      <c r="C886"/>
    </row>
    <row r="887" spans="1:3">
      <c r="A887"/>
      <c r="B887"/>
      <c r="C887"/>
    </row>
    <row r="888" spans="1:3">
      <c r="A888"/>
      <c r="B888"/>
      <c r="C888"/>
    </row>
    <row r="889" spans="1:3">
      <c r="A889"/>
      <c r="B889"/>
      <c r="C889"/>
    </row>
    <row r="890" spans="1:3">
      <c r="A890"/>
      <c r="B890"/>
      <c r="C890"/>
    </row>
    <row r="891" spans="1:3">
      <c r="A891"/>
      <c r="B891"/>
      <c r="C891"/>
    </row>
    <row r="892" spans="1:3">
      <c r="A892"/>
      <c r="B892"/>
      <c r="C892"/>
    </row>
    <row r="893" spans="1:3">
      <c r="A893"/>
      <c r="B893"/>
      <c r="C893"/>
    </row>
    <row r="894" spans="1:3">
      <c r="A894"/>
      <c r="B894"/>
      <c r="C894"/>
    </row>
    <row r="895" spans="1:3">
      <c r="A895"/>
      <c r="B895"/>
      <c r="C895"/>
    </row>
    <row r="896" spans="1:3">
      <c r="A896"/>
      <c r="B896"/>
      <c r="C896"/>
    </row>
    <row r="897" spans="1:3">
      <c r="A897"/>
      <c r="B897"/>
      <c r="C897"/>
    </row>
    <row r="898" spans="1:3">
      <c r="A898"/>
      <c r="B898"/>
      <c r="C898"/>
    </row>
    <row r="899" spans="1:3">
      <c r="A899"/>
      <c r="B899"/>
      <c r="C899"/>
    </row>
    <row r="900" spans="1:3">
      <c r="A900"/>
      <c r="B900"/>
      <c r="C900"/>
    </row>
    <row r="901" spans="1:3">
      <c r="A901"/>
      <c r="B901"/>
      <c r="C901"/>
    </row>
    <row r="902" spans="1:3">
      <c r="A902"/>
      <c r="B902"/>
      <c r="C902"/>
    </row>
    <row r="903" spans="1:3">
      <c r="A903"/>
      <c r="B903"/>
      <c r="C903"/>
    </row>
    <row r="904" spans="1:3">
      <c r="A904"/>
      <c r="B904"/>
      <c r="C904"/>
    </row>
    <row r="905" spans="1:3">
      <c r="A905"/>
      <c r="B905"/>
      <c r="C905"/>
    </row>
    <row r="906" spans="1:3">
      <c r="A906"/>
      <c r="B906"/>
      <c r="C906"/>
    </row>
    <row r="907" spans="1:3">
      <c r="A907"/>
      <c r="B907"/>
      <c r="C907"/>
    </row>
    <row r="908" spans="1:3">
      <c r="A908"/>
      <c r="B908"/>
      <c r="C908"/>
    </row>
    <row r="909" spans="1:3">
      <c r="A909"/>
      <c r="B909"/>
      <c r="C909"/>
    </row>
    <row r="910" spans="1:3">
      <c r="A910"/>
      <c r="B910"/>
      <c r="C910"/>
    </row>
    <row r="911" spans="1:3">
      <c r="A911"/>
      <c r="B911"/>
      <c r="C911"/>
    </row>
    <row r="912" spans="1:3">
      <c r="A912"/>
      <c r="B912"/>
      <c r="C912"/>
    </row>
    <row r="913" spans="1:3">
      <c r="A913"/>
      <c r="B913"/>
      <c r="C913"/>
    </row>
    <row r="914" spans="1:3">
      <c r="A914"/>
      <c r="B914"/>
      <c r="C914"/>
    </row>
    <row r="915" spans="1:3">
      <c r="A915"/>
      <c r="B915"/>
      <c r="C915"/>
    </row>
    <row r="916" spans="1:3">
      <c r="A916"/>
      <c r="B916"/>
      <c r="C916"/>
    </row>
    <row r="917" spans="1:3">
      <c r="A917"/>
      <c r="B917"/>
      <c r="C917"/>
    </row>
    <row r="918" spans="1:3">
      <c r="A918"/>
      <c r="B918"/>
      <c r="C918"/>
    </row>
    <row r="919" spans="1:3">
      <c r="A919"/>
      <c r="B919"/>
      <c r="C919"/>
    </row>
    <row r="920" spans="1:3">
      <c r="A920"/>
      <c r="B920"/>
      <c r="C920"/>
    </row>
    <row r="921" spans="1:3">
      <c r="A921"/>
      <c r="B921"/>
      <c r="C921"/>
    </row>
    <row r="922" spans="1:3">
      <c r="A922"/>
      <c r="B922"/>
      <c r="C922"/>
    </row>
    <row r="923" spans="1:3">
      <c r="A923"/>
      <c r="B923"/>
      <c r="C923"/>
    </row>
    <row r="924" spans="1:3">
      <c r="A924"/>
      <c r="B924"/>
      <c r="C924"/>
    </row>
    <row r="925" spans="1:3">
      <c r="A925"/>
      <c r="B925"/>
      <c r="C925"/>
    </row>
    <row r="926" spans="1:3">
      <c r="A926"/>
      <c r="B926"/>
      <c r="C926"/>
    </row>
    <row r="927" spans="1:3">
      <c r="A927"/>
      <c r="B927"/>
      <c r="C927"/>
    </row>
    <row r="928" spans="1:3">
      <c r="A928"/>
      <c r="B928"/>
      <c r="C928"/>
    </row>
    <row r="929" spans="1:3">
      <c r="A929"/>
      <c r="B929"/>
      <c r="C929"/>
    </row>
    <row r="930" spans="1:3">
      <c r="A930"/>
      <c r="B930"/>
      <c r="C930"/>
    </row>
    <row r="931" spans="1:3">
      <c r="A931"/>
      <c r="B931"/>
      <c r="C931"/>
    </row>
    <row r="932" spans="1:3">
      <c r="A932"/>
      <c r="B932"/>
      <c r="C932"/>
    </row>
    <row r="933" spans="1:3">
      <c r="A933"/>
      <c r="B933"/>
      <c r="C933"/>
    </row>
    <row r="934" spans="1:3">
      <c r="A934"/>
      <c r="B934"/>
      <c r="C934"/>
    </row>
    <row r="935" spans="1:3">
      <c r="A935"/>
      <c r="B935"/>
      <c r="C935"/>
    </row>
    <row r="936" spans="1:3">
      <c r="A936"/>
      <c r="B936"/>
      <c r="C936"/>
    </row>
    <row r="937" spans="1:3">
      <c r="A937"/>
      <c r="B937"/>
      <c r="C937"/>
    </row>
    <row r="938" spans="1:3">
      <c r="A938"/>
      <c r="B938"/>
      <c r="C938"/>
    </row>
    <row r="939" spans="1:3">
      <c r="A939"/>
      <c r="B939"/>
      <c r="C939"/>
    </row>
    <row r="940" spans="1:3">
      <c r="A940"/>
      <c r="B940"/>
      <c r="C940"/>
    </row>
    <row r="941" spans="1:3">
      <c r="A941"/>
      <c r="B941"/>
      <c r="C941"/>
    </row>
    <row r="942" spans="1:3">
      <c r="A942"/>
      <c r="B942"/>
      <c r="C942"/>
    </row>
    <row r="943" spans="1:3">
      <c r="A943"/>
      <c r="B943"/>
      <c r="C943"/>
    </row>
    <row r="944" spans="1:3">
      <c r="A944"/>
      <c r="B944"/>
      <c r="C944"/>
    </row>
    <row r="945" spans="1:3">
      <c r="A945"/>
      <c r="B945"/>
      <c r="C945"/>
    </row>
    <row r="946" spans="1:3">
      <c r="A946"/>
      <c r="B946"/>
      <c r="C946"/>
    </row>
    <row r="947" spans="1:3">
      <c r="A947"/>
      <c r="B947"/>
      <c r="C947"/>
    </row>
    <row r="948" spans="1:3">
      <c r="A948"/>
      <c r="B948"/>
      <c r="C948"/>
    </row>
    <row r="949" spans="1:3">
      <c r="A949"/>
      <c r="B949"/>
      <c r="C949"/>
    </row>
    <row r="950" spans="1:3">
      <c r="A950"/>
      <c r="B950"/>
      <c r="C950"/>
    </row>
    <row r="951" spans="1:3">
      <c r="A951"/>
      <c r="B951"/>
      <c r="C951"/>
    </row>
    <row r="952" spans="1:3">
      <c r="A952"/>
      <c r="B952"/>
      <c r="C952"/>
    </row>
    <row r="953" spans="1:3">
      <c r="A953"/>
      <c r="B953"/>
      <c r="C953"/>
    </row>
    <row r="954" spans="1:3">
      <c r="A954"/>
      <c r="B954"/>
      <c r="C954"/>
    </row>
    <row r="955" spans="1:3">
      <c r="A955"/>
      <c r="B955"/>
      <c r="C955"/>
    </row>
    <row r="956" spans="1:3">
      <c r="A956"/>
      <c r="B956"/>
      <c r="C956"/>
    </row>
    <row r="957" spans="1:3">
      <c r="A957"/>
      <c r="B957"/>
      <c r="C957"/>
    </row>
    <row r="958" spans="1:3">
      <c r="A958"/>
      <c r="B958"/>
      <c r="C958"/>
    </row>
    <row r="959" spans="1:3">
      <c r="A959"/>
      <c r="B959"/>
      <c r="C959"/>
    </row>
    <row r="960" spans="1:3">
      <c r="A960"/>
      <c r="B960"/>
      <c r="C960"/>
    </row>
    <row r="961" spans="1:3">
      <c r="A961"/>
      <c r="B961"/>
      <c r="C961"/>
    </row>
    <row r="962" spans="1:3">
      <c r="A962"/>
      <c r="B962"/>
      <c r="C962"/>
    </row>
    <row r="963" spans="1:3">
      <c r="A963"/>
      <c r="B963"/>
      <c r="C963"/>
    </row>
    <row r="964" spans="1:3">
      <c r="A964"/>
      <c r="B964"/>
      <c r="C964"/>
    </row>
    <row r="965" spans="1:3">
      <c r="A965"/>
      <c r="B965"/>
      <c r="C965"/>
    </row>
    <row r="966" spans="1:3">
      <c r="A966"/>
      <c r="B966"/>
      <c r="C966"/>
    </row>
    <row r="967" spans="1:3">
      <c r="A967"/>
      <c r="B967"/>
      <c r="C967"/>
    </row>
    <row r="968" spans="1:3">
      <c r="A968"/>
      <c r="B968"/>
      <c r="C968"/>
    </row>
    <row r="969" spans="1:3">
      <c r="A969"/>
      <c r="B969"/>
      <c r="C969"/>
    </row>
    <row r="970" spans="1:3">
      <c r="A970"/>
      <c r="B970"/>
      <c r="C970"/>
    </row>
    <row r="971" spans="1:3">
      <c r="A971"/>
      <c r="B971"/>
      <c r="C971"/>
    </row>
    <row r="972" spans="1:3">
      <c r="A972"/>
      <c r="B972"/>
      <c r="C972"/>
    </row>
    <row r="973" spans="1:3">
      <c r="A973"/>
      <c r="B973"/>
      <c r="C973"/>
    </row>
    <row r="974" spans="1:3">
      <c r="A974"/>
      <c r="B974"/>
      <c r="C974"/>
    </row>
    <row r="975" spans="1:3">
      <c r="A975"/>
      <c r="B975"/>
      <c r="C975"/>
    </row>
    <row r="976" spans="1:3">
      <c r="A976"/>
      <c r="B976"/>
      <c r="C976"/>
    </row>
    <row r="977" spans="1:3">
      <c r="A977"/>
      <c r="B977"/>
      <c r="C977"/>
    </row>
    <row r="978" spans="1:3">
      <c r="A978"/>
      <c r="B978"/>
      <c r="C978"/>
    </row>
    <row r="979" spans="1:3">
      <c r="A979"/>
      <c r="B979"/>
      <c r="C979"/>
    </row>
    <row r="980" spans="1:3">
      <c r="A980"/>
      <c r="B980"/>
      <c r="C980"/>
    </row>
    <row r="981" spans="1:3">
      <c r="A981"/>
      <c r="B981"/>
      <c r="C981"/>
    </row>
    <row r="982" spans="1:3">
      <c r="A982"/>
      <c r="B982"/>
      <c r="C982"/>
    </row>
    <row r="983" spans="1:3">
      <c r="A983"/>
      <c r="B983"/>
      <c r="C983"/>
    </row>
    <row r="984" spans="1:3">
      <c r="A984"/>
      <c r="B984"/>
      <c r="C984"/>
    </row>
    <row r="985" spans="1:3">
      <c r="A985"/>
      <c r="B985"/>
      <c r="C985"/>
    </row>
    <row r="986" spans="1:3">
      <c r="A986"/>
      <c r="B986"/>
      <c r="C986"/>
    </row>
    <row r="987" spans="1:3">
      <c r="A987"/>
      <c r="B987"/>
      <c r="C987"/>
    </row>
    <row r="988" spans="1:3">
      <c r="A988"/>
      <c r="B988"/>
      <c r="C988"/>
    </row>
    <row r="989" spans="1:3">
      <c r="A989"/>
      <c r="B989"/>
      <c r="C989"/>
    </row>
    <row r="990" spans="1:3">
      <c r="A990"/>
      <c r="B990"/>
      <c r="C990"/>
    </row>
    <row r="991" spans="1:3">
      <c r="A991"/>
      <c r="B991"/>
      <c r="C991"/>
    </row>
    <row r="992" spans="1:3">
      <c r="A992"/>
      <c r="B992"/>
      <c r="C992"/>
    </row>
    <row r="993" spans="1:3">
      <c r="A993"/>
      <c r="B993"/>
      <c r="C993"/>
    </row>
    <row r="994" spans="1:3">
      <c r="A994"/>
      <c r="B994"/>
      <c r="C994"/>
    </row>
    <row r="995" spans="1:3">
      <c r="A995"/>
      <c r="B995"/>
      <c r="C995"/>
    </row>
    <row r="996" spans="1:3">
      <c r="A996"/>
      <c r="B996"/>
      <c r="C996"/>
    </row>
    <row r="997" spans="1:3">
      <c r="A997"/>
      <c r="B997"/>
      <c r="C997"/>
    </row>
    <row r="998" spans="1:3">
      <c r="A998"/>
      <c r="B998"/>
      <c r="C998"/>
    </row>
    <row r="999" spans="1:3">
      <c r="A999"/>
      <c r="B999"/>
      <c r="C999"/>
    </row>
    <row r="1000" spans="1:3">
      <c r="A1000"/>
      <c r="B1000"/>
      <c r="C1000"/>
    </row>
    <row r="1001" spans="1:3">
      <c r="A1001"/>
      <c r="B1001"/>
      <c r="C1001"/>
    </row>
    <row r="1002" spans="1:3">
      <c r="A1002"/>
      <c r="B1002"/>
      <c r="C1002"/>
    </row>
    <row r="1003" spans="1:3">
      <c r="A1003"/>
      <c r="B1003"/>
      <c r="C1003"/>
    </row>
    <row r="1004" spans="1:3">
      <c r="A1004"/>
      <c r="B1004"/>
      <c r="C1004"/>
    </row>
    <row r="1005" spans="1:3">
      <c r="A1005"/>
      <c r="B1005"/>
      <c r="C1005"/>
    </row>
    <row r="1006" spans="1:3">
      <c r="A1006"/>
      <c r="B1006"/>
      <c r="C1006"/>
    </row>
    <row r="1007" spans="1:3">
      <c r="A1007"/>
      <c r="B1007"/>
      <c r="C1007"/>
    </row>
    <row r="1008" spans="1:3">
      <c r="A1008"/>
      <c r="B1008"/>
      <c r="C1008"/>
    </row>
    <row r="1009" spans="1:3">
      <c r="A1009"/>
      <c r="B1009"/>
      <c r="C1009"/>
    </row>
    <row r="1010" spans="1:3">
      <c r="A1010"/>
      <c r="B1010"/>
      <c r="C1010"/>
    </row>
    <row r="1011" spans="1:3">
      <c r="A1011"/>
      <c r="B1011"/>
      <c r="C1011"/>
    </row>
    <row r="1012" spans="1:3">
      <c r="A1012"/>
      <c r="B1012"/>
      <c r="C1012"/>
    </row>
    <row r="1013" spans="1:3">
      <c r="A1013"/>
      <c r="B1013"/>
      <c r="C1013"/>
    </row>
    <row r="1014" spans="1:3">
      <c r="A1014"/>
      <c r="B1014"/>
      <c r="C1014"/>
    </row>
    <row r="1015" spans="1:3">
      <c r="A1015"/>
      <c r="B1015"/>
      <c r="C1015"/>
    </row>
    <row r="1016" spans="1:3">
      <c r="A1016"/>
      <c r="B1016"/>
      <c r="C1016"/>
    </row>
    <row r="1017" spans="1:3">
      <c r="A1017"/>
      <c r="B1017"/>
      <c r="C1017"/>
    </row>
    <row r="1018" spans="1:3">
      <c r="A1018"/>
      <c r="B1018"/>
      <c r="C1018"/>
    </row>
    <row r="1019" spans="1:3">
      <c r="A1019"/>
      <c r="B1019"/>
      <c r="C1019"/>
    </row>
    <row r="1020" spans="1:3">
      <c r="A1020"/>
      <c r="B1020"/>
      <c r="C1020"/>
    </row>
    <row r="1021" spans="1:3">
      <c r="A1021"/>
      <c r="B1021"/>
      <c r="C1021"/>
    </row>
    <row r="1022" spans="1:3">
      <c r="A1022"/>
      <c r="B1022"/>
      <c r="C1022"/>
    </row>
    <row r="1023" spans="1:3">
      <c r="A1023"/>
      <c r="B1023"/>
      <c r="C1023"/>
    </row>
    <row r="1024" spans="1:3">
      <c r="A1024"/>
      <c r="B1024"/>
      <c r="C1024"/>
    </row>
    <row r="1025" spans="1:3">
      <c r="A1025"/>
      <c r="B1025"/>
      <c r="C1025"/>
    </row>
    <row r="1026" spans="1:3">
      <c r="A1026"/>
      <c r="B1026"/>
      <c r="C1026"/>
    </row>
    <row r="1027" spans="1:3">
      <c r="A1027"/>
      <c r="B1027"/>
      <c r="C1027"/>
    </row>
    <row r="1028" spans="1:3">
      <c r="A1028"/>
      <c r="B1028"/>
      <c r="C1028"/>
    </row>
    <row r="1029" spans="1:3">
      <c r="A1029"/>
      <c r="B1029"/>
      <c r="C1029"/>
    </row>
    <row r="1030" spans="1:3">
      <c r="A1030"/>
      <c r="B1030"/>
      <c r="C1030"/>
    </row>
    <row r="1031" spans="1:3">
      <c r="A1031"/>
      <c r="B1031"/>
      <c r="C1031"/>
    </row>
    <row r="1032" spans="1:3">
      <c r="A1032"/>
      <c r="B1032"/>
      <c r="C1032"/>
    </row>
    <row r="1033" spans="1:3">
      <c r="A1033"/>
      <c r="B1033"/>
      <c r="C1033"/>
    </row>
    <row r="1034" spans="1:3">
      <c r="A1034"/>
      <c r="B1034"/>
      <c r="C1034"/>
    </row>
    <row r="1035" spans="1:3">
      <c r="A1035"/>
      <c r="B1035"/>
      <c r="C1035"/>
    </row>
    <row r="1036" spans="1:3">
      <c r="A1036"/>
      <c r="B1036"/>
      <c r="C1036"/>
    </row>
    <row r="1037" spans="1:3">
      <c r="A1037"/>
      <c r="B1037"/>
      <c r="C1037"/>
    </row>
    <row r="1038" spans="1:3">
      <c r="A1038"/>
      <c r="B1038"/>
      <c r="C1038"/>
    </row>
    <row r="1039" spans="1:3">
      <c r="A1039"/>
      <c r="B1039"/>
      <c r="C1039"/>
    </row>
    <row r="1040" spans="1:3">
      <c r="A1040"/>
      <c r="B1040"/>
      <c r="C1040"/>
    </row>
    <row r="1041" spans="1:3">
      <c r="A1041"/>
      <c r="B1041"/>
      <c r="C1041"/>
    </row>
    <row r="1042" spans="1:3">
      <c r="A1042"/>
      <c r="B1042"/>
      <c r="C1042"/>
    </row>
    <row r="1043" spans="1:3">
      <c r="A1043"/>
      <c r="B1043"/>
      <c r="C1043"/>
    </row>
    <row r="1044" spans="1:3">
      <c r="A1044"/>
      <c r="B1044"/>
      <c r="C1044"/>
    </row>
    <row r="1045" spans="1:3">
      <c r="A1045"/>
      <c r="B1045"/>
      <c r="C1045"/>
    </row>
    <row r="1046" spans="1:3">
      <c r="A1046"/>
      <c r="B1046"/>
      <c r="C1046"/>
    </row>
    <row r="1047" spans="1:3">
      <c r="A1047"/>
      <c r="B1047"/>
      <c r="C1047"/>
    </row>
    <row r="1048" spans="1:3">
      <c r="A1048"/>
      <c r="B1048"/>
      <c r="C1048"/>
    </row>
    <row r="1049" spans="1:3">
      <c r="A1049"/>
      <c r="B1049"/>
      <c r="C1049"/>
    </row>
    <row r="1050" spans="1:3">
      <c r="A1050"/>
      <c r="B1050"/>
      <c r="C1050"/>
    </row>
    <row r="1051" spans="1:3">
      <c r="A1051"/>
      <c r="B1051"/>
      <c r="C1051"/>
    </row>
    <row r="1052" spans="1:3">
      <c r="A1052"/>
      <c r="B1052"/>
      <c r="C1052"/>
    </row>
    <row r="1053" spans="1:3">
      <c r="A1053"/>
      <c r="B1053"/>
      <c r="C1053"/>
    </row>
    <row r="1054" spans="1:3">
      <c r="A1054"/>
      <c r="B1054"/>
      <c r="C1054"/>
    </row>
    <row r="1055" spans="1:3">
      <c r="A1055"/>
      <c r="B1055"/>
      <c r="C1055"/>
    </row>
    <row r="1056" spans="1:3">
      <c r="A1056"/>
      <c r="B1056"/>
      <c r="C1056"/>
    </row>
    <row r="1057" spans="1:3">
      <c r="A1057"/>
      <c r="B1057"/>
      <c r="C1057"/>
    </row>
    <row r="1058" spans="1:3">
      <c r="A1058"/>
      <c r="B1058"/>
      <c r="C1058"/>
    </row>
    <row r="1059" spans="1:3">
      <c r="A1059"/>
      <c r="B1059"/>
      <c r="C1059"/>
    </row>
    <row r="1060" spans="1:3">
      <c r="A1060"/>
      <c r="B1060"/>
      <c r="C1060"/>
    </row>
    <row r="1061" spans="1:3">
      <c r="A1061"/>
      <c r="B1061"/>
      <c r="C1061"/>
    </row>
    <row r="1062" spans="1:3">
      <c r="A1062"/>
      <c r="B1062"/>
      <c r="C1062"/>
    </row>
    <row r="1063" spans="1:3">
      <c r="A1063"/>
      <c r="B1063"/>
      <c r="C1063"/>
    </row>
    <row r="1064" spans="1:3">
      <c r="A1064"/>
      <c r="B1064"/>
      <c r="C1064"/>
    </row>
    <row r="1065" spans="1:3">
      <c r="A1065"/>
      <c r="B1065"/>
      <c r="C1065"/>
    </row>
    <row r="1066" spans="1:3">
      <c r="A1066"/>
      <c r="B1066"/>
      <c r="C1066"/>
    </row>
    <row r="1067" spans="1:3">
      <c r="A1067"/>
      <c r="B1067"/>
      <c r="C1067"/>
    </row>
    <row r="1068" spans="1:3">
      <c r="A1068"/>
      <c r="B1068"/>
      <c r="C1068"/>
    </row>
    <row r="1069" spans="1:3">
      <c r="A1069"/>
      <c r="B1069"/>
      <c r="C1069"/>
    </row>
    <row r="1070" spans="1:3">
      <c r="A1070"/>
      <c r="B1070"/>
      <c r="C1070"/>
    </row>
    <row r="1071" spans="1:3">
      <c r="A1071"/>
      <c r="B1071"/>
      <c r="C1071"/>
    </row>
    <row r="1072" spans="1:3">
      <c r="A1072"/>
      <c r="B1072"/>
      <c r="C1072"/>
    </row>
    <row r="1073" spans="1:3">
      <c r="A1073"/>
      <c r="B1073"/>
      <c r="C1073"/>
    </row>
    <row r="1074" spans="1:3">
      <c r="A1074"/>
      <c r="B1074"/>
      <c r="C1074"/>
    </row>
    <row r="1075" spans="1:3">
      <c r="A1075"/>
      <c r="B1075"/>
      <c r="C1075"/>
    </row>
    <row r="1076" spans="1:3">
      <c r="A1076"/>
      <c r="B1076"/>
      <c r="C1076"/>
    </row>
    <row r="1077" spans="1:3">
      <c r="A1077"/>
      <c r="B1077"/>
      <c r="C1077"/>
    </row>
    <row r="1078" spans="1:3">
      <c r="A1078"/>
      <c r="B1078"/>
      <c r="C1078"/>
    </row>
    <row r="1079" spans="1:3">
      <c r="A1079"/>
      <c r="B1079"/>
      <c r="C1079"/>
    </row>
    <row r="1080" spans="1:3">
      <c r="A1080"/>
      <c r="B1080"/>
      <c r="C1080"/>
    </row>
    <row r="1081" spans="1:3">
      <c r="A1081"/>
      <c r="B1081"/>
      <c r="C1081"/>
    </row>
    <row r="1082" spans="1:3">
      <c r="A1082"/>
      <c r="B1082"/>
      <c r="C1082"/>
    </row>
    <row r="1083" spans="1:3">
      <c r="A1083"/>
      <c r="B1083"/>
      <c r="C1083"/>
    </row>
    <row r="1084" spans="1:3">
      <c r="A1084"/>
      <c r="B1084"/>
      <c r="C1084"/>
    </row>
    <row r="1085" spans="1:3">
      <c r="A1085"/>
      <c r="B1085"/>
      <c r="C1085"/>
    </row>
    <row r="1086" spans="1:3">
      <c r="A1086"/>
      <c r="B1086"/>
      <c r="C1086"/>
    </row>
    <row r="1087" spans="1:3">
      <c r="A1087"/>
      <c r="B1087"/>
      <c r="C1087"/>
    </row>
    <row r="1088" spans="1:3">
      <c r="A1088"/>
      <c r="B1088"/>
      <c r="C1088"/>
    </row>
    <row r="1089" spans="1:3">
      <c r="A1089"/>
      <c r="B1089"/>
      <c r="C1089"/>
    </row>
    <row r="1090" spans="1:3">
      <c r="A1090"/>
      <c r="B1090"/>
      <c r="C1090"/>
    </row>
    <row r="1091" spans="1:3">
      <c r="A1091"/>
      <c r="B1091"/>
      <c r="C1091"/>
    </row>
    <row r="1092" spans="1:3">
      <c r="A1092"/>
      <c r="B1092"/>
      <c r="C1092"/>
    </row>
    <row r="1093" spans="1:3">
      <c r="A1093"/>
      <c r="B1093"/>
      <c r="C1093"/>
    </row>
    <row r="1094" spans="1:3">
      <c r="A1094"/>
      <c r="B1094"/>
      <c r="C1094"/>
    </row>
    <row r="1095" spans="1:3">
      <c r="A1095"/>
      <c r="B1095"/>
      <c r="C1095"/>
    </row>
    <row r="1096" spans="1:3">
      <c r="A1096"/>
      <c r="B1096"/>
      <c r="C1096"/>
    </row>
    <row r="1097" spans="1:3">
      <c r="A1097"/>
      <c r="B1097"/>
      <c r="C1097"/>
    </row>
    <row r="1098" spans="1:3">
      <c r="A1098"/>
      <c r="B1098"/>
      <c r="C1098"/>
    </row>
    <row r="1099" spans="1:3">
      <c r="A1099"/>
      <c r="B1099"/>
      <c r="C1099"/>
    </row>
    <row r="1100" spans="1:3">
      <c r="A1100"/>
      <c r="B1100"/>
      <c r="C1100"/>
    </row>
    <row r="1101" spans="1:3">
      <c r="A1101"/>
      <c r="B1101"/>
      <c r="C1101"/>
    </row>
    <row r="1102" spans="1:3">
      <c r="A1102"/>
      <c r="B1102"/>
      <c r="C1102"/>
    </row>
    <row r="1103" spans="1:3">
      <c r="A1103"/>
      <c r="B1103"/>
      <c r="C1103"/>
    </row>
    <row r="1104" spans="1:3">
      <c r="A1104"/>
      <c r="B1104"/>
      <c r="C1104"/>
    </row>
    <row r="1105" spans="1:3">
      <c r="A1105"/>
      <c r="B1105"/>
      <c r="C1105"/>
    </row>
    <row r="1106" spans="1:3">
      <c r="A1106"/>
      <c r="B1106"/>
      <c r="C1106"/>
    </row>
    <row r="1107" spans="1:3">
      <c r="A1107"/>
      <c r="B1107"/>
      <c r="C1107"/>
    </row>
    <row r="1108" spans="1:3">
      <c r="A1108"/>
      <c r="B1108"/>
      <c r="C1108"/>
    </row>
    <row r="1109" spans="1:3">
      <c r="A1109"/>
      <c r="B1109"/>
      <c r="C1109"/>
    </row>
    <row r="1110" spans="1:3">
      <c r="A1110"/>
      <c r="B1110"/>
      <c r="C1110"/>
    </row>
    <row r="1111" spans="1:3">
      <c r="A1111"/>
      <c r="B1111"/>
      <c r="C1111"/>
    </row>
    <row r="1112" spans="1:3">
      <c r="A1112"/>
      <c r="B1112"/>
      <c r="C1112"/>
    </row>
    <row r="1113" spans="1:3">
      <c r="A1113"/>
      <c r="B1113"/>
      <c r="C1113"/>
    </row>
    <row r="1114" spans="1:3">
      <c r="A1114"/>
      <c r="B1114"/>
      <c r="C1114"/>
    </row>
    <row r="1115" spans="1:3">
      <c r="A1115"/>
      <c r="B1115"/>
      <c r="C1115"/>
    </row>
    <row r="1116" spans="1:3">
      <c r="A1116"/>
      <c r="B1116"/>
      <c r="C1116"/>
    </row>
    <row r="1117" spans="1:3">
      <c r="A1117"/>
      <c r="B1117"/>
      <c r="C1117"/>
    </row>
    <row r="1118" spans="1:3">
      <c r="A1118"/>
      <c r="B1118"/>
      <c r="C1118"/>
    </row>
    <row r="1119" spans="1:3">
      <c r="A1119"/>
      <c r="B1119"/>
      <c r="C1119"/>
    </row>
    <row r="1120" spans="1:3">
      <c r="A1120"/>
      <c r="B1120"/>
      <c r="C1120"/>
    </row>
    <row r="1121" spans="1:3">
      <c r="A1121"/>
      <c r="B1121"/>
      <c r="C1121"/>
    </row>
    <row r="1122" spans="1:3">
      <c r="A1122"/>
      <c r="B1122"/>
      <c r="C1122"/>
    </row>
    <row r="1123" spans="1:3">
      <c r="A1123"/>
      <c r="B1123"/>
      <c r="C1123"/>
    </row>
    <row r="1124" spans="1:3">
      <c r="A1124"/>
      <c r="B1124"/>
      <c r="C1124"/>
    </row>
    <row r="1125" spans="1:3">
      <c r="A1125"/>
      <c r="B1125"/>
      <c r="C1125"/>
    </row>
    <row r="1126" spans="1:3">
      <c r="A1126"/>
      <c r="B1126"/>
      <c r="C1126"/>
    </row>
    <row r="1127" spans="1:3">
      <c r="A1127"/>
      <c r="B1127"/>
      <c r="C1127"/>
    </row>
    <row r="1128" spans="1:3">
      <c r="A1128"/>
      <c r="B1128"/>
      <c r="C1128"/>
    </row>
    <row r="1129" spans="1:3">
      <c r="A1129"/>
      <c r="B1129"/>
      <c r="C1129"/>
    </row>
    <row r="1130" spans="1:3">
      <c r="A1130"/>
      <c r="B1130"/>
      <c r="C1130"/>
    </row>
    <row r="1131" spans="1:3">
      <c r="A1131"/>
      <c r="B1131"/>
      <c r="C1131"/>
    </row>
    <row r="1132" spans="1:3">
      <c r="A1132"/>
      <c r="B1132"/>
      <c r="C1132"/>
    </row>
    <row r="1133" spans="1:3">
      <c r="A1133"/>
      <c r="B1133"/>
      <c r="C1133"/>
    </row>
    <row r="1134" spans="1:3">
      <c r="A1134"/>
      <c r="B1134"/>
      <c r="C1134"/>
    </row>
    <row r="1135" spans="1:3">
      <c r="A1135"/>
      <c r="B1135"/>
      <c r="C1135"/>
    </row>
    <row r="1136" spans="1:3">
      <c r="A1136"/>
      <c r="B1136"/>
      <c r="C1136"/>
    </row>
    <row r="1137" spans="1:3">
      <c r="A1137"/>
      <c r="B1137"/>
      <c r="C1137"/>
    </row>
    <row r="1138" spans="1:3">
      <c r="A1138"/>
      <c r="B1138"/>
      <c r="C1138"/>
    </row>
    <row r="1139" spans="1:3">
      <c r="A1139"/>
      <c r="B1139"/>
      <c r="C1139"/>
    </row>
    <row r="1140" spans="1:3">
      <c r="A1140"/>
      <c r="B1140"/>
      <c r="C1140"/>
    </row>
    <row r="1141" spans="1:3">
      <c r="A1141"/>
      <c r="B1141"/>
      <c r="C1141"/>
    </row>
    <row r="1142" spans="1:3">
      <c r="A1142"/>
      <c r="B1142"/>
      <c r="C1142"/>
    </row>
    <row r="1143" spans="1:3">
      <c r="A1143"/>
      <c r="B1143"/>
      <c r="C1143"/>
    </row>
    <row r="1144" spans="1:3">
      <c r="A1144"/>
      <c r="B1144"/>
      <c r="C1144"/>
    </row>
    <row r="1145" spans="1:3">
      <c r="A1145"/>
      <c r="B1145"/>
      <c r="C1145"/>
    </row>
    <row r="1146" spans="1:3">
      <c r="A1146"/>
      <c r="B1146"/>
      <c r="C1146"/>
    </row>
    <row r="1147" spans="1:3">
      <c r="A1147"/>
      <c r="B1147"/>
      <c r="C1147"/>
    </row>
    <row r="1148" spans="1:3">
      <c r="A1148"/>
      <c r="B1148"/>
      <c r="C1148"/>
    </row>
    <row r="1149" spans="1:3">
      <c r="A1149"/>
      <c r="B1149"/>
      <c r="C1149"/>
    </row>
    <row r="1150" spans="1:3">
      <c r="A1150"/>
      <c r="B1150"/>
      <c r="C1150"/>
    </row>
    <row r="1151" spans="1:3">
      <c r="A1151"/>
      <c r="B1151"/>
      <c r="C1151"/>
    </row>
    <row r="1152" spans="1:3">
      <c r="A1152"/>
      <c r="B1152"/>
      <c r="C1152"/>
    </row>
    <row r="1153" spans="1:3">
      <c r="A1153"/>
      <c r="B1153"/>
      <c r="C1153"/>
    </row>
    <row r="1154" spans="1:3">
      <c r="A1154"/>
      <c r="B1154"/>
      <c r="C1154"/>
    </row>
    <row r="1155" spans="1:3">
      <c r="A1155"/>
      <c r="B1155"/>
      <c r="C1155"/>
    </row>
    <row r="1156" spans="1:3">
      <c r="A1156"/>
      <c r="B1156"/>
      <c r="C1156"/>
    </row>
    <row r="1157" spans="1:3">
      <c r="A1157"/>
      <c r="B1157"/>
      <c r="C1157"/>
    </row>
    <row r="1158" spans="1:3">
      <c r="A1158"/>
      <c r="B1158"/>
      <c r="C1158"/>
    </row>
    <row r="1159" spans="1:3">
      <c r="A1159"/>
      <c r="B1159"/>
      <c r="C1159"/>
    </row>
    <row r="1160" spans="1:3">
      <c r="A1160"/>
      <c r="B1160"/>
      <c r="C1160"/>
    </row>
    <row r="1161" spans="1:3">
      <c r="A1161"/>
      <c r="B1161"/>
      <c r="C1161"/>
    </row>
    <row r="1162" spans="1:3">
      <c r="A1162"/>
      <c r="B1162"/>
      <c r="C1162"/>
    </row>
    <row r="1163" spans="1:3">
      <c r="A1163"/>
      <c r="B1163"/>
      <c r="C1163"/>
    </row>
    <row r="1164" spans="1:3">
      <c r="A1164"/>
      <c r="B1164"/>
      <c r="C1164"/>
    </row>
    <row r="1165" spans="1:3">
      <c r="A1165"/>
      <c r="B1165"/>
      <c r="C1165"/>
    </row>
    <row r="1166" spans="1:3">
      <c r="A1166"/>
      <c r="B1166"/>
      <c r="C1166"/>
    </row>
    <row r="1167" spans="1:3">
      <c r="A1167"/>
      <c r="B1167"/>
      <c r="C1167"/>
    </row>
    <row r="1168" spans="1:3">
      <c r="A1168"/>
      <c r="B1168"/>
      <c r="C1168"/>
    </row>
    <row r="1169" spans="1:3">
      <c r="A1169"/>
      <c r="B1169"/>
      <c r="C1169"/>
    </row>
    <row r="1170" spans="1:3">
      <c r="A1170"/>
      <c r="B1170"/>
      <c r="C1170"/>
    </row>
    <row r="1171" spans="1:3">
      <c r="A1171"/>
      <c r="B1171"/>
      <c r="C1171"/>
    </row>
    <row r="1172" spans="1:3">
      <c r="A1172"/>
      <c r="B1172"/>
      <c r="C1172"/>
    </row>
    <row r="1173" spans="1:3">
      <c r="A1173"/>
      <c r="B1173"/>
      <c r="C1173"/>
    </row>
    <row r="1174" spans="1:3">
      <c r="A1174"/>
      <c r="B1174"/>
      <c r="C1174"/>
    </row>
    <row r="1175" spans="1:3">
      <c r="A1175"/>
      <c r="B1175"/>
      <c r="C1175"/>
    </row>
    <row r="1176" spans="1:3">
      <c r="A1176"/>
      <c r="B1176"/>
      <c r="C1176"/>
    </row>
    <row r="1177" spans="1:3">
      <c r="A1177"/>
      <c r="B1177"/>
      <c r="C1177"/>
    </row>
    <row r="1178" spans="1:3">
      <c r="A1178"/>
      <c r="B1178"/>
      <c r="C1178"/>
    </row>
    <row r="1179" spans="1:3">
      <c r="A1179"/>
      <c r="B1179"/>
      <c r="C1179"/>
    </row>
    <row r="1180" spans="1:3">
      <c r="A1180"/>
      <c r="B1180"/>
      <c r="C1180"/>
    </row>
    <row r="1181" spans="1:3">
      <c r="A1181"/>
      <c r="B1181"/>
      <c r="C1181"/>
    </row>
    <row r="1182" spans="1:3">
      <c r="A1182"/>
      <c r="B1182"/>
      <c r="C1182"/>
    </row>
    <row r="1183" spans="1:3">
      <c r="A1183"/>
      <c r="B1183"/>
      <c r="C1183"/>
    </row>
    <row r="1184" spans="1:3">
      <c r="A1184"/>
      <c r="B1184"/>
      <c r="C1184"/>
    </row>
    <row r="1185" spans="1:3">
      <c r="A1185"/>
      <c r="B1185"/>
      <c r="C1185"/>
    </row>
    <row r="1186" spans="1:3">
      <c r="A1186"/>
      <c r="B1186"/>
      <c r="C1186"/>
    </row>
    <row r="1187" spans="1:3">
      <c r="A1187"/>
      <c r="B1187"/>
      <c r="C1187"/>
    </row>
    <row r="1188" spans="1:3">
      <c r="A1188"/>
      <c r="B1188"/>
      <c r="C1188"/>
    </row>
    <row r="1189" spans="1:3">
      <c r="A1189"/>
      <c r="B1189"/>
      <c r="C1189"/>
    </row>
    <row r="1190" spans="1:3">
      <c r="A1190"/>
      <c r="B1190"/>
      <c r="C1190"/>
    </row>
    <row r="1191" spans="1:3">
      <c r="A1191"/>
      <c r="B1191"/>
      <c r="C1191"/>
    </row>
    <row r="1192" spans="1:3">
      <c r="A1192"/>
      <c r="B1192"/>
      <c r="C1192"/>
    </row>
    <row r="1193" spans="1:3">
      <c r="A1193"/>
      <c r="B1193"/>
      <c r="C1193"/>
    </row>
    <row r="1194" spans="1:3">
      <c r="A1194"/>
      <c r="B1194"/>
      <c r="C1194"/>
    </row>
    <row r="1195" spans="1:3">
      <c r="A1195"/>
      <c r="B1195"/>
      <c r="C1195"/>
    </row>
    <row r="1196" spans="1:3">
      <c r="A1196"/>
      <c r="B1196"/>
      <c r="C1196"/>
    </row>
    <row r="1197" spans="1:3">
      <c r="A1197"/>
      <c r="B1197"/>
      <c r="C1197"/>
    </row>
    <row r="1198" spans="1:3">
      <c r="A1198"/>
      <c r="B1198"/>
      <c r="C1198"/>
    </row>
    <row r="1199" spans="1:3">
      <c r="A1199"/>
      <c r="B1199"/>
      <c r="C1199"/>
    </row>
    <row r="1200" spans="1:3">
      <c r="A1200"/>
      <c r="B1200"/>
      <c r="C1200"/>
    </row>
    <row r="1201" spans="1:3">
      <c r="A1201"/>
      <c r="B1201"/>
      <c r="C1201"/>
    </row>
    <row r="1202" spans="1:3">
      <c r="A1202"/>
      <c r="B1202"/>
      <c r="C1202"/>
    </row>
    <row r="1203" spans="1:3">
      <c r="A1203"/>
      <c r="B1203"/>
      <c r="C1203"/>
    </row>
    <row r="1204" spans="1:3">
      <c r="A1204"/>
      <c r="B1204"/>
      <c r="C1204"/>
    </row>
    <row r="1205" spans="1:3">
      <c r="A1205"/>
      <c r="B1205"/>
      <c r="C1205"/>
    </row>
    <row r="1206" spans="1:3">
      <c r="A1206"/>
      <c r="B1206"/>
      <c r="C1206"/>
    </row>
    <row r="1207" spans="1:3">
      <c r="A1207"/>
      <c r="B1207"/>
      <c r="C1207"/>
    </row>
    <row r="1208" spans="1:3">
      <c r="A1208"/>
      <c r="B1208"/>
      <c r="C1208"/>
    </row>
    <row r="1209" spans="1:3">
      <c r="A1209"/>
      <c r="B1209"/>
      <c r="C1209"/>
    </row>
    <row r="1210" spans="1:3">
      <c r="A1210"/>
      <c r="B1210"/>
      <c r="C1210"/>
    </row>
    <row r="1211" spans="1:3">
      <c r="A1211"/>
      <c r="B1211"/>
      <c r="C1211"/>
    </row>
    <row r="1212" spans="1:3">
      <c r="A1212"/>
      <c r="B1212"/>
      <c r="C1212"/>
    </row>
    <row r="1213" spans="1:3">
      <c r="A1213"/>
      <c r="B1213"/>
      <c r="C1213"/>
    </row>
    <row r="1214" spans="1:3">
      <c r="A1214"/>
      <c r="B1214"/>
      <c r="C1214"/>
    </row>
    <row r="1215" spans="1:3">
      <c r="A1215"/>
      <c r="B1215"/>
      <c r="C1215"/>
    </row>
    <row r="1216" spans="1:3">
      <c r="A1216"/>
      <c r="B1216"/>
      <c r="C1216"/>
    </row>
    <row r="1217" spans="1:3">
      <c r="A1217"/>
      <c r="B1217"/>
      <c r="C1217"/>
    </row>
    <row r="1218" spans="1:3">
      <c r="A1218"/>
      <c r="B1218"/>
      <c r="C1218"/>
    </row>
    <row r="1219" spans="1:3">
      <c r="A1219"/>
      <c r="B1219"/>
      <c r="C1219"/>
    </row>
    <row r="1220" spans="1:3">
      <c r="A1220"/>
      <c r="B1220"/>
      <c r="C1220"/>
    </row>
    <row r="1221" spans="1:3">
      <c r="A1221"/>
      <c r="B1221"/>
      <c r="C1221"/>
    </row>
    <row r="1222" spans="1:3">
      <c r="A1222"/>
      <c r="B1222"/>
      <c r="C1222"/>
    </row>
    <row r="1223" spans="1:3">
      <c r="A1223"/>
      <c r="B1223"/>
      <c r="C1223"/>
    </row>
    <row r="1224" spans="1:3">
      <c r="A1224"/>
      <c r="B1224"/>
      <c r="C1224"/>
    </row>
    <row r="1225" spans="1:3">
      <c r="A1225"/>
      <c r="B1225"/>
      <c r="C1225"/>
    </row>
    <row r="1226" spans="1:3">
      <c r="A1226"/>
      <c r="B1226"/>
      <c r="C1226"/>
    </row>
    <row r="1227" spans="1:3">
      <c r="A1227"/>
      <c r="B1227"/>
      <c r="C1227"/>
    </row>
    <row r="1228" spans="1:3">
      <c r="A1228"/>
      <c r="B1228"/>
      <c r="C1228"/>
    </row>
    <row r="1229" spans="1:3">
      <c r="A1229"/>
      <c r="B1229"/>
      <c r="C1229"/>
    </row>
    <row r="1230" spans="1:3">
      <c r="A1230"/>
      <c r="B1230"/>
      <c r="C1230"/>
    </row>
    <row r="1231" spans="1:3">
      <c r="A1231"/>
      <c r="B1231"/>
      <c r="C1231"/>
    </row>
    <row r="1232" spans="1:3">
      <c r="A1232"/>
      <c r="B1232"/>
      <c r="C1232"/>
    </row>
    <row r="1233" spans="1:3">
      <c r="A1233"/>
      <c r="B1233"/>
      <c r="C1233"/>
    </row>
    <row r="1234" spans="1:3">
      <c r="A1234"/>
      <c r="B1234"/>
      <c r="C1234"/>
    </row>
    <row r="1235" spans="1:3">
      <c r="A1235"/>
      <c r="B1235"/>
      <c r="C1235"/>
    </row>
    <row r="1236" spans="1:3">
      <c r="A1236"/>
      <c r="B1236"/>
      <c r="C1236"/>
    </row>
    <row r="1237" spans="1:3">
      <c r="A1237"/>
      <c r="B1237"/>
      <c r="C1237"/>
    </row>
    <row r="1238" spans="1:3">
      <c r="A1238"/>
      <c r="B1238"/>
      <c r="C1238"/>
    </row>
    <row r="1239" spans="1:3">
      <c r="A1239"/>
      <c r="B1239"/>
      <c r="C1239"/>
    </row>
    <row r="1240" spans="1:3">
      <c r="A1240"/>
      <c r="B1240"/>
      <c r="C1240"/>
    </row>
    <row r="1241" spans="1:3">
      <c r="A1241"/>
      <c r="B1241"/>
      <c r="C1241"/>
    </row>
    <row r="1242" spans="1:3">
      <c r="A1242"/>
      <c r="B1242"/>
      <c r="C1242"/>
    </row>
    <row r="1243" spans="1:3">
      <c r="A1243"/>
      <c r="B1243"/>
      <c r="C1243"/>
    </row>
    <row r="1244" spans="1:3">
      <c r="A1244"/>
      <c r="B1244"/>
      <c r="C1244"/>
    </row>
    <row r="1245" spans="1:3">
      <c r="A1245"/>
      <c r="B1245"/>
      <c r="C1245"/>
    </row>
    <row r="1246" spans="1:3">
      <c r="A1246"/>
      <c r="B1246"/>
      <c r="C1246"/>
    </row>
    <row r="1247" spans="1:3">
      <c r="A1247"/>
      <c r="B1247"/>
      <c r="C1247"/>
    </row>
    <row r="1248" spans="1:3">
      <c r="A1248"/>
      <c r="B1248"/>
      <c r="C1248"/>
    </row>
    <row r="1249" spans="1:3">
      <c r="A1249"/>
      <c r="B1249"/>
      <c r="C1249"/>
    </row>
    <row r="1250" spans="1:3">
      <c r="A1250"/>
      <c r="B1250"/>
      <c r="C1250"/>
    </row>
    <row r="1251" spans="1:3">
      <c r="A1251"/>
      <c r="B1251"/>
      <c r="C1251"/>
    </row>
    <row r="1252" spans="1:3">
      <c r="A1252"/>
      <c r="B1252"/>
      <c r="C1252"/>
    </row>
    <row r="1253" spans="1:3">
      <c r="A1253"/>
      <c r="B1253"/>
      <c r="C1253"/>
    </row>
    <row r="1254" spans="1:3">
      <c r="A1254"/>
      <c r="B1254"/>
      <c r="C1254"/>
    </row>
    <row r="1255" spans="1:3">
      <c r="A1255"/>
      <c r="B1255"/>
      <c r="C1255"/>
    </row>
    <row r="1256" spans="1:3">
      <c r="A1256"/>
      <c r="B1256"/>
      <c r="C1256"/>
    </row>
    <row r="1257" spans="1:3">
      <c r="A1257"/>
      <c r="B1257"/>
      <c r="C1257"/>
    </row>
    <row r="1258" spans="1:3">
      <c r="A1258"/>
      <c r="B1258"/>
      <c r="C1258"/>
    </row>
    <row r="1259" spans="1:3">
      <c r="A1259"/>
      <c r="B1259"/>
      <c r="C1259"/>
    </row>
    <row r="1260" spans="1:3">
      <c r="A1260"/>
      <c r="B1260"/>
      <c r="C1260"/>
    </row>
    <row r="1261" spans="1:3">
      <c r="A1261"/>
      <c r="B1261"/>
      <c r="C1261"/>
    </row>
    <row r="1262" spans="1:3">
      <c r="A1262"/>
      <c r="B1262"/>
      <c r="C1262"/>
    </row>
    <row r="1263" spans="1:3">
      <c r="A1263"/>
      <c r="B1263"/>
      <c r="C1263"/>
    </row>
    <row r="1264" spans="1:3">
      <c r="A1264"/>
      <c r="B1264"/>
      <c r="C1264"/>
    </row>
    <row r="1265" spans="1:3">
      <c r="A1265"/>
      <c r="B1265"/>
      <c r="C1265"/>
    </row>
    <row r="1266" spans="1:3">
      <c r="A1266"/>
      <c r="B1266"/>
      <c r="C1266"/>
    </row>
    <row r="1267" spans="1:3">
      <c r="A1267"/>
      <c r="B1267"/>
      <c r="C1267"/>
    </row>
    <row r="1268" spans="1:3">
      <c r="A1268"/>
      <c r="B1268"/>
      <c r="C1268"/>
    </row>
    <row r="1269" spans="1:3">
      <c r="A1269"/>
      <c r="B1269"/>
      <c r="C1269"/>
    </row>
    <row r="1270" spans="1:3">
      <c r="A1270"/>
      <c r="B1270"/>
      <c r="C1270"/>
    </row>
    <row r="1271" spans="1:3">
      <c r="A1271"/>
      <c r="B1271"/>
      <c r="C1271"/>
    </row>
    <row r="1272" spans="1:3">
      <c r="A1272"/>
      <c r="B1272"/>
      <c r="C1272"/>
    </row>
    <row r="1273" spans="1:3">
      <c r="A1273"/>
      <c r="B1273"/>
      <c r="C1273"/>
    </row>
    <row r="1274" spans="1:3">
      <c r="A1274"/>
      <c r="B1274"/>
      <c r="C1274"/>
    </row>
    <row r="1275" spans="1:3">
      <c r="A1275"/>
      <c r="B1275"/>
      <c r="C1275"/>
    </row>
    <row r="1276" spans="1:3">
      <c r="A1276"/>
      <c r="B1276"/>
      <c r="C1276"/>
    </row>
    <row r="1277" spans="1:3">
      <c r="A1277"/>
      <c r="B1277"/>
      <c r="C1277"/>
    </row>
    <row r="1278" spans="1:3">
      <c r="A1278"/>
      <c r="B1278"/>
      <c r="C1278"/>
    </row>
    <row r="1279" spans="1:3">
      <c r="A1279"/>
      <c r="B1279"/>
      <c r="C1279"/>
    </row>
    <row r="1280" spans="1:3">
      <c r="A1280"/>
      <c r="B1280"/>
      <c r="C1280"/>
    </row>
    <row r="1281" spans="1:3">
      <c r="A1281"/>
      <c r="B1281"/>
      <c r="C1281"/>
    </row>
    <row r="1282" spans="1:3">
      <c r="A1282"/>
      <c r="B1282"/>
      <c r="C1282"/>
    </row>
    <row r="1283" spans="1:3">
      <c r="A1283"/>
      <c r="B1283"/>
      <c r="C1283"/>
    </row>
    <row r="1284" spans="1:3">
      <c r="A1284"/>
      <c r="B1284"/>
      <c r="C1284"/>
    </row>
    <row r="1285" spans="1:3">
      <c r="A1285"/>
      <c r="B1285"/>
      <c r="C1285"/>
    </row>
    <row r="1286" spans="1:3">
      <c r="A1286"/>
      <c r="B1286"/>
      <c r="C1286"/>
    </row>
    <row r="1287" spans="1:3">
      <c r="A1287"/>
      <c r="B1287"/>
      <c r="C1287"/>
    </row>
    <row r="1288" spans="1:3">
      <c r="A1288"/>
      <c r="B1288"/>
      <c r="C1288"/>
    </row>
    <row r="1289" spans="1:3">
      <c r="A1289"/>
      <c r="B1289"/>
      <c r="C1289"/>
    </row>
    <row r="1290" spans="1:3">
      <c r="A1290"/>
      <c r="B1290"/>
      <c r="C1290"/>
    </row>
    <row r="1291" spans="1:3">
      <c r="A1291"/>
      <c r="B1291"/>
      <c r="C1291"/>
    </row>
    <row r="1292" spans="1:3">
      <c r="A1292"/>
      <c r="B1292"/>
      <c r="C1292"/>
    </row>
    <row r="1293" spans="1:3">
      <c r="A1293"/>
      <c r="B1293"/>
      <c r="C1293"/>
    </row>
    <row r="1294" spans="1:3">
      <c r="A1294"/>
      <c r="B1294"/>
      <c r="C1294"/>
    </row>
    <row r="1295" spans="1:3">
      <c r="A1295"/>
      <c r="B1295"/>
      <c r="C1295"/>
    </row>
    <row r="1296" spans="1:3">
      <c r="A1296"/>
      <c r="B1296"/>
      <c r="C1296"/>
    </row>
    <row r="1297" spans="1:3">
      <c r="A1297"/>
      <c r="B1297"/>
      <c r="C1297"/>
    </row>
    <row r="1298" spans="1:3">
      <c r="A1298"/>
      <c r="B1298"/>
      <c r="C1298"/>
    </row>
    <row r="1299" spans="1:3">
      <c r="A1299"/>
      <c r="B1299"/>
      <c r="C1299"/>
    </row>
    <row r="1300" spans="1:3">
      <c r="A1300"/>
      <c r="B1300"/>
      <c r="C1300"/>
    </row>
    <row r="1301" spans="1:3">
      <c r="A1301"/>
      <c r="B1301"/>
      <c r="C1301"/>
    </row>
    <row r="1302" spans="1:3">
      <c r="A1302"/>
      <c r="B1302"/>
      <c r="C1302"/>
    </row>
    <row r="1303" spans="1:3">
      <c r="A1303"/>
      <c r="B1303"/>
      <c r="C1303"/>
    </row>
    <row r="1304" spans="1:3">
      <c r="A1304"/>
      <c r="B1304"/>
      <c r="C1304"/>
    </row>
    <row r="1305" spans="1:3">
      <c r="A1305"/>
      <c r="B1305"/>
      <c r="C1305"/>
    </row>
    <row r="1306" spans="1:3">
      <c r="A1306"/>
      <c r="B1306"/>
      <c r="C1306"/>
    </row>
    <row r="1307" spans="1:3">
      <c r="A1307"/>
      <c r="B1307"/>
      <c r="C1307"/>
    </row>
    <row r="1308" spans="1:3">
      <c r="A1308"/>
      <c r="B1308"/>
      <c r="C1308"/>
    </row>
    <row r="1309" spans="1:3">
      <c r="A1309"/>
      <c r="B1309"/>
      <c r="C1309"/>
    </row>
    <row r="1310" spans="1:3">
      <c r="A1310"/>
      <c r="B1310"/>
      <c r="C1310"/>
    </row>
    <row r="1311" spans="1:3">
      <c r="A1311"/>
      <c r="B1311"/>
      <c r="C1311"/>
    </row>
    <row r="1312" spans="1:3">
      <c r="A1312"/>
      <c r="B1312"/>
      <c r="C1312"/>
    </row>
    <row r="1313" spans="1:3">
      <c r="A1313"/>
      <c r="B1313"/>
      <c r="C1313"/>
    </row>
    <row r="1314" spans="1:3">
      <c r="A1314"/>
      <c r="B1314"/>
      <c r="C1314"/>
    </row>
    <row r="1315" spans="1:3">
      <c r="A1315"/>
      <c r="B1315"/>
      <c r="C1315"/>
    </row>
    <row r="1316" spans="1:3">
      <c r="A1316"/>
      <c r="B1316"/>
      <c r="C1316"/>
    </row>
    <row r="1317" spans="1:3">
      <c r="A1317"/>
      <c r="B1317"/>
      <c r="C1317"/>
    </row>
    <row r="1318" spans="1:3">
      <c r="A1318"/>
      <c r="B1318"/>
      <c r="C1318"/>
    </row>
    <row r="1319" spans="1:3">
      <c r="A1319"/>
      <c r="B1319"/>
      <c r="C1319"/>
    </row>
    <row r="1320" spans="1:3">
      <c r="A1320"/>
      <c r="B1320"/>
      <c r="C1320"/>
    </row>
    <row r="1321" spans="1:3">
      <c r="A1321"/>
      <c r="B1321"/>
      <c r="C1321"/>
    </row>
    <row r="1322" spans="1:3">
      <c r="A1322"/>
      <c r="B1322"/>
      <c r="C1322"/>
    </row>
    <row r="1323" spans="1:3">
      <c r="A1323"/>
      <c r="B1323"/>
      <c r="C1323"/>
    </row>
    <row r="1324" spans="1:3">
      <c r="A1324"/>
      <c r="B1324"/>
      <c r="C1324"/>
    </row>
    <row r="1325" spans="1:3">
      <c r="A1325"/>
      <c r="B1325"/>
      <c r="C1325"/>
    </row>
    <row r="1326" spans="1:3">
      <c r="A1326"/>
      <c r="B1326"/>
      <c r="C1326"/>
    </row>
    <row r="1327" spans="1:3">
      <c r="A1327"/>
      <c r="B1327"/>
      <c r="C1327"/>
    </row>
    <row r="1328" spans="1:3">
      <c r="A1328"/>
      <c r="B1328"/>
      <c r="C1328"/>
    </row>
    <row r="1329" spans="1:3">
      <c r="A1329"/>
      <c r="B1329"/>
      <c r="C1329"/>
    </row>
    <row r="1330" spans="1:3">
      <c r="A1330"/>
      <c r="B1330"/>
      <c r="C1330"/>
    </row>
    <row r="1331" spans="1:3">
      <c r="A1331"/>
      <c r="B1331"/>
      <c r="C1331"/>
    </row>
    <row r="1332" spans="1:3">
      <c r="A1332"/>
      <c r="B1332"/>
      <c r="C1332"/>
    </row>
    <row r="1333" spans="1:3">
      <c r="A1333"/>
      <c r="B1333"/>
      <c r="C1333"/>
    </row>
    <row r="1334" spans="1:3">
      <c r="A1334"/>
      <c r="B1334"/>
      <c r="C1334"/>
    </row>
    <row r="1335" spans="1:3">
      <c r="A1335"/>
      <c r="B1335"/>
      <c r="C1335"/>
    </row>
    <row r="1336" spans="1:3">
      <c r="A1336"/>
      <c r="B1336"/>
      <c r="C1336"/>
    </row>
    <row r="1337" spans="1:3">
      <c r="A1337"/>
      <c r="B1337"/>
      <c r="C1337"/>
    </row>
    <row r="1338" spans="1:3">
      <c r="A1338"/>
      <c r="B1338"/>
      <c r="C1338"/>
    </row>
    <row r="1339" spans="1:3">
      <c r="A1339"/>
      <c r="B1339"/>
      <c r="C1339"/>
    </row>
    <row r="1340" spans="1:3">
      <c r="A1340"/>
      <c r="B1340"/>
      <c r="C1340"/>
    </row>
    <row r="1341" spans="1:3">
      <c r="A1341"/>
      <c r="B1341"/>
      <c r="C1341"/>
    </row>
    <row r="1342" spans="1:3">
      <c r="A1342"/>
      <c r="B1342"/>
      <c r="C1342"/>
    </row>
    <row r="1343" spans="1:3">
      <c r="A1343"/>
      <c r="B1343"/>
      <c r="C1343"/>
    </row>
    <row r="1344" spans="1:3">
      <c r="A1344"/>
      <c r="B1344"/>
      <c r="C1344"/>
    </row>
    <row r="1345" spans="1:3">
      <c r="A1345"/>
      <c r="B1345"/>
      <c r="C1345"/>
    </row>
    <row r="1346" spans="1:3">
      <c r="A1346"/>
      <c r="B1346"/>
      <c r="C1346"/>
    </row>
    <row r="1347" spans="1:3">
      <c r="A1347"/>
      <c r="B1347"/>
      <c r="C1347"/>
    </row>
    <row r="1348" spans="1:3">
      <c r="A1348"/>
      <c r="B1348"/>
      <c r="C1348"/>
    </row>
    <row r="1349" spans="1:3">
      <c r="A1349"/>
      <c r="B1349"/>
      <c r="C1349"/>
    </row>
    <row r="1350" spans="1:3">
      <c r="A1350"/>
      <c r="B1350"/>
      <c r="C1350"/>
    </row>
    <row r="1351" spans="1:3">
      <c r="A1351"/>
      <c r="B1351"/>
      <c r="C1351"/>
    </row>
    <row r="1352" spans="1:3">
      <c r="A1352"/>
      <c r="B1352"/>
      <c r="C1352"/>
    </row>
    <row r="1353" spans="1:3">
      <c r="A1353"/>
      <c r="B1353"/>
      <c r="C1353"/>
    </row>
    <row r="1354" spans="1:3">
      <c r="A1354"/>
      <c r="B1354"/>
      <c r="C1354"/>
    </row>
    <row r="1355" spans="1:3">
      <c r="A1355"/>
      <c r="B1355"/>
      <c r="C1355"/>
    </row>
    <row r="1356" spans="1:3">
      <c r="A1356"/>
      <c r="B1356"/>
      <c r="C1356"/>
    </row>
    <row r="1357" spans="1:3">
      <c r="A1357"/>
      <c r="B1357"/>
      <c r="C1357"/>
    </row>
    <row r="1358" spans="1:3">
      <c r="A1358"/>
      <c r="B1358"/>
      <c r="C1358"/>
    </row>
    <row r="1359" spans="1:3">
      <c r="A1359"/>
      <c r="B1359"/>
      <c r="C1359"/>
    </row>
    <row r="1360" spans="1:3">
      <c r="A1360"/>
      <c r="B1360"/>
      <c r="C1360"/>
    </row>
    <row r="1361" spans="1:3">
      <c r="A1361"/>
      <c r="B1361"/>
      <c r="C1361"/>
    </row>
    <row r="1362" spans="1:3">
      <c r="A1362"/>
      <c r="B1362"/>
      <c r="C1362"/>
    </row>
    <row r="1363" spans="1:3">
      <c r="A1363"/>
      <c r="B1363"/>
      <c r="C1363"/>
    </row>
    <row r="1364" spans="1:3">
      <c r="A1364"/>
      <c r="B1364"/>
      <c r="C1364"/>
    </row>
    <row r="1365" spans="1:3">
      <c r="A1365"/>
      <c r="B1365"/>
      <c r="C1365"/>
    </row>
    <row r="1366" spans="1:3">
      <c r="A1366"/>
      <c r="B1366"/>
      <c r="C1366"/>
    </row>
    <row r="1367" spans="1:3">
      <c r="A1367"/>
      <c r="B1367"/>
      <c r="C1367"/>
    </row>
    <row r="1368" spans="1:3">
      <c r="A1368"/>
      <c r="B1368"/>
      <c r="C1368"/>
    </row>
    <row r="1369" spans="1:3">
      <c r="A1369"/>
      <c r="B1369"/>
      <c r="C1369"/>
    </row>
    <row r="1370" spans="1:3">
      <c r="A1370"/>
      <c r="B1370"/>
      <c r="C1370"/>
    </row>
    <row r="1371" spans="1:3">
      <c r="A1371"/>
      <c r="B1371"/>
      <c r="C1371"/>
    </row>
    <row r="1372" spans="1:3">
      <c r="A1372"/>
      <c r="B1372"/>
      <c r="C1372"/>
    </row>
    <row r="1373" spans="1:3">
      <c r="A1373"/>
      <c r="B1373"/>
      <c r="C1373"/>
    </row>
    <row r="1374" spans="1:3">
      <c r="A1374"/>
      <c r="B1374"/>
      <c r="C1374"/>
    </row>
    <row r="1375" spans="1:3">
      <c r="A1375"/>
      <c r="B1375"/>
      <c r="C1375"/>
    </row>
    <row r="1376" spans="1:3">
      <c r="A1376"/>
      <c r="B1376"/>
      <c r="C1376"/>
    </row>
    <row r="1377" spans="1:3">
      <c r="A1377"/>
      <c r="B1377"/>
      <c r="C1377"/>
    </row>
    <row r="1378" spans="1:3">
      <c r="A1378"/>
      <c r="B1378"/>
      <c r="C1378"/>
    </row>
    <row r="1379" spans="1:3">
      <c r="A1379"/>
      <c r="B1379"/>
      <c r="C1379"/>
    </row>
    <row r="1380" spans="1:3">
      <c r="A1380"/>
      <c r="B1380"/>
      <c r="C1380"/>
    </row>
    <row r="1381" spans="1:3">
      <c r="A1381"/>
      <c r="B1381"/>
      <c r="C1381"/>
    </row>
    <row r="1382" spans="1:3">
      <c r="A1382"/>
      <c r="B1382"/>
      <c r="C1382"/>
    </row>
    <row r="1383" spans="1:3">
      <c r="A1383"/>
      <c r="B1383"/>
      <c r="C1383"/>
    </row>
    <row r="1384" spans="1:3">
      <c r="A1384"/>
      <c r="B1384"/>
      <c r="C1384"/>
    </row>
    <row r="1385" spans="1:3">
      <c r="A1385"/>
      <c r="B1385"/>
      <c r="C1385"/>
    </row>
    <row r="1386" spans="1:3">
      <c r="A1386"/>
      <c r="B1386"/>
      <c r="C1386"/>
    </row>
    <row r="1387" spans="1:3">
      <c r="A1387"/>
      <c r="B1387"/>
      <c r="C1387"/>
    </row>
    <row r="1388" spans="1:3">
      <c r="A1388"/>
      <c r="B1388"/>
      <c r="C1388"/>
    </row>
    <row r="1389" spans="1:3">
      <c r="A1389"/>
      <c r="B1389"/>
      <c r="C1389"/>
    </row>
    <row r="1390" spans="1:3">
      <c r="A1390"/>
      <c r="B1390"/>
      <c r="C1390"/>
    </row>
    <row r="1391" spans="1:3">
      <c r="A1391"/>
      <c r="B1391"/>
      <c r="C1391"/>
    </row>
    <row r="1392" spans="1:3">
      <c r="A1392"/>
      <c r="B1392"/>
      <c r="C1392"/>
    </row>
    <row r="1393" spans="1:3">
      <c r="A1393"/>
      <c r="B1393"/>
      <c r="C1393"/>
    </row>
    <row r="1394" spans="1:3">
      <c r="A1394"/>
      <c r="B1394"/>
      <c r="C1394"/>
    </row>
    <row r="1395" spans="1:3">
      <c r="A1395"/>
      <c r="B1395"/>
      <c r="C1395"/>
    </row>
    <row r="1396" spans="1:3">
      <c r="A1396"/>
      <c r="B1396"/>
      <c r="C1396"/>
    </row>
    <row r="1397" spans="1:3">
      <c r="A1397"/>
      <c r="B1397"/>
      <c r="C1397"/>
    </row>
    <row r="1398" spans="1:3">
      <c r="A1398"/>
      <c r="B1398"/>
      <c r="C1398"/>
    </row>
    <row r="1399" spans="1:3">
      <c r="A1399"/>
      <c r="B1399"/>
      <c r="C1399"/>
    </row>
    <row r="1400" spans="1:3">
      <c r="A1400"/>
      <c r="B1400"/>
      <c r="C1400"/>
    </row>
    <row r="1401" spans="1:3">
      <c r="A1401"/>
      <c r="B1401"/>
      <c r="C1401"/>
    </row>
    <row r="1402" spans="1:3">
      <c r="A1402"/>
      <c r="B1402"/>
      <c r="C1402"/>
    </row>
    <row r="1403" spans="1:3">
      <c r="A1403"/>
      <c r="B1403"/>
      <c r="C1403"/>
    </row>
    <row r="1404" spans="1:3">
      <c r="A1404"/>
      <c r="B1404"/>
      <c r="C1404"/>
    </row>
    <row r="1405" spans="1:3">
      <c r="A1405"/>
      <c r="B1405"/>
      <c r="C1405"/>
    </row>
    <row r="1406" spans="1:3">
      <c r="A1406"/>
      <c r="B1406"/>
      <c r="C1406"/>
    </row>
    <row r="1407" spans="1:3">
      <c r="A1407"/>
      <c r="B1407"/>
      <c r="C1407"/>
    </row>
    <row r="1408" spans="1:3">
      <c r="A1408"/>
      <c r="B1408"/>
      <c r="C1408"/>
    </row>
    <row r="1409" spans="1:3">
      <c r="A1409"/>
      <c r="B1409"/>
      <c r="C1409"/>
    </row>
    <row r="1410" spans="1:3">
      <c r="A1410"/>
      <c r="B1410"/>
      <c r="C1410"/>
    </row>
    <row r="1411" spans="1:3">
      <c r="A1411"/>
      <c r="B1411"/>
      <c r="C1411"/>
    </row>
    <row r="1412" spans="1:3">
      <c r="A1412"/>
      <c r="B1412"/>
      <c r="C1412"/>
    </row>
    <row r="1413" spans="1:3">
      <c r="A1413"/>
      <c r="B1413"/>
      <c r="C1413"/>
    </row>
    <row r="1414" spans="1:3">
      <c r="A1414"/>
      <c r="B1414"/>
      <c r="C1414"/>
    </row>
    <row r="1415" spans="1:3">
      <c r="A1415"/>
      <c r="B1415"/>
      <c r="C1415"/>
    </row>
    <row r="1416" spans="1:3">
      <c r="A1416"/>
      <c r="B1416"/>
      <c r="C1416"/>
    </row>
    <row r="1417" spans="1:3">
      <c r="A1417"/>
      <c r="B1417"/>
      <c r="C1417"/>
    </row>
    <row r="1418" spans="1:3">
      <c r="A1418"/>
      <c r="B1418"/>
      <c r="C1418"/>
    </row>
    <row r="1419" spans="1:3">
      <c r="A1419"/>
      <c r="B1419"/>
      <c r="C1419"/>
    </row>
    <row r="1420" spans="1:3">
      <c r="A1420"/>
      <c r="B1420"/>
      <c r="C1420"/>
    </row>
    <row r="1421" spans="1:3">
      <c r="A1421"/>
      <c r="B1421"/>
      <c r="C1421"/>
    </row>
    <row r="1422" spans="1:3">
      <c r="A1422"/>
      <c r="B1422"/>
      <c r="C1422"/>
    </row>
    <row r="1423" spans="1:3">
      <c r="A1423"/>
      <c r="B1423"/>
      <c r="C1423"/>
    </row>
    <row r="1424" spans="1:3">
      <c r="A1424"/>
      <c r="B1424"/>
      <c r="C1424"/>
    </row>
    <row r="1425" spans="1:3">
      <c r="A1425"/>
      <c r="B1425"/>
      <c r="C1425"/>
    </row>
    <row r="1426" spans="1:3">
      <c r="A1426"/>
      <c r="B1426"/>
      <c r="C1426"/>
    </row>
    <row r="1427" spans="1:3">
      <c r="A1427"/>
      <c r="B1427"/>
      <c r="C1427"/>
    </row>
    <row r="1428" spans="1:3">
      <c r="A1428"/>
      <c r="B1428"/>
      <c r="C1428"/>
    </row>
    <row r="1429" spans="1:3">
      <c r="A1429"/>
      <c r="B1429"/>
      <c r="C1429"/>
    </row>
    <row r="1430" spans="1:3">
      <c r="A1430"/>
      <c r="B1430"/>
      <c r="C1430"/>
    </row>
    <row r="1431" spans="1:3">
      <c r="A1431"/>
      <c r="B1431"/>
      <c r="C1431"/>
    </row>
    <row r="1432" spans="1:3">
      <c r="A1432"/>
      <c r="B1432"/>
      <c r="C1432"/>
    </row>
    <row r="1433" spans="1:3">
      <c r="A1433"/>
      <c r="B1433"/>
      <c r="C1433"/>
    </row>
    <row r="1434" spans="1:3">
      <c r="A1434"/>
      <c r="B1434"/>
      <c r="C1434"/>
    </row>
    <row r="1435" spans="1:3">
      <c r="A1435"/>
      <c r="B1435"/>
      <c r="C1435"/>
    </row>
    <row r="1436" spans="1:3">
      <c r="A1436"/>
      <c r="B1436"/>
      <c r="C1436"/>
    </row>
    <row r="1437" spans="1:3">
      <c r="A1437"/>
      <c r="B1437"/>
      <c r="C1437"/>
    </row>
    <row r="1438" spans="1:3">
      <c r="A1438"/>
      <c r="B1438"/>
      <c r="C1438"/>
    </row>
    <row r="1439" spans="1:3">
      <c r="A1439"/>
      <c r="B1439"/>
      <c r="C1439"/>
    </row>
    <row r="1440" spans="1:3">
      <c r="A1440"/>
      <c r="B1440"/>
      <c r="C1440"/>
    </row>
    <row r="1441" spans="1:3">
      <c r="A1441"/>
      <c r="B1441"/>
      <c r="C1441"/>
    </row>
    <row r="1442" spans="1:3">
      <c r="A1442"/>
      <c r="B1442"/>
      <c r="C1442"/>
    </row>
    <row r="1443" spans="1:3">
      <c r="A1443"/>
      <c r="B1443"/>
      <c r="C1443"/>
    </row>
    <row r="1444" spans="1:3">
      <c r="A1444"/>
      <c r="B1444"/>
      <c r="C1444"/>
    </row>
    <row r="1445" spans="1:3">
      <c r="A1445"/>
      <c r="B1445"/>
      <c r="C1445"/>
    </row>
    <row r="1446" spans="1:3">
      <c r="A1446"/>
      <c r="B1446"/>
      <c r="C1446"/>
    </row>
    <row r="1447" spans="1:3">
      <c r="A1447"/>
      <c r="B1447"/>
      <c r="C1447"/>
    </row>
    <row r="1448" spans="1:3">
      <c r="A1448"/>
      <c r="B1448"/>
      <c r="C1448"/>
    </row>
    <row r="1449" spans="1:3">
      <c r="A1449"/>
      <c r="B1449"/>
      <c r="C1449"/>
    </row>
    <row r="1450" spans="1:3">
      <c r="A1450"/>
      <c r="B1450"/>
      <c r="C1450"/>
    </row>
    <row r="1451" spans="1:3">
      <c r="A1451"/>
      <c r="B1451"/>
      <c r="C1451"/>
    </row>
    <row r="1452" spans="1:3">
      <c r="A1452"/>
      <c r="B1452"/>
      <c r="C1452"/>
    </row>
    <row r="1453" spans="1:3">
      <c r="A1453"/>
      <c r="B1453"/>
      <c r="C1453"/>
    </row>
    <row r="1454" spans="1:3">
      <c r="A1454"/>
      <c r="B1454"/>
      <c r="C1454"/>
    </row>
    <row r="1455" spans="1:3">
      <c r="A1455"/>
      <c r="B1455"/>
      <c r="C1455"/>
    </row>
    <row r="1456" spans="1:3">
      <c r="A1456"/>
      <c r="B1456"/>
      <c r="C1456"/>
    </row>
    <row r="1457" spans="1:3">
      <c r="A1457"/>
      <c r="B1457"/>
      <c r="C1457"/>
    </row>
    <row r="1458" spans="1:3">
      <c r="A1458"/>
      <c r="B1458"/>
      <c r="C1458"/>
    </row>
    <row r="1459" spans="1:3">
      <c r="A1459"/>
      <c r="B1459"/>
      <c r="C1459"/>
    </row>
    <row r="1460" spans="1:3">
      <c r="A1460"/>
      <c r="B1460"/>
      <c r="C1460"/>
    </row>
    <row r="1461" spans="1:3">
      <c r="A1461"/>
      <c r="B1461"/>
      <c r="C1461"/>
    </row>
    <row r="1462" spans="1:3">
      <c r="A1462"/>
      <c r="B1462"/>
      <c r="C1462"/>
    </row>
    <row r="1463" spans="1:3">
      <c r="A1463"/>
      <c r="B1463"/>
      <c r="C1463"/>
    </row>
    <row r="1464" spans="1:3">
      <c r="A1464"/>
      <c r="B1464"/>
      <c r="C1464"/>
    </row>
    <row r="1465" spans="1:3">
      <c r="A1465"/>
      <c r="B1465"/>
      <c r="C1465"/>
    </row>
    <row r="1466" spans="1:3">
      <c r="A1466"/>
      <c r="B1466"/>
      <c r="C1466"/>
    </row>
    <row r="1467" spans="1:3">
      <c r="A1467"/>
      <c r="B1467"/>
      <c r="C1467"/>
    </row>
    <row r="1468" spans="1:3">
      <c r="A1468"/>
      <c r="B1468"/>
      <c r="C1468"/>
    </row>
    <row r="1469" spans="1:3">
      <c r="A1469"/>
      <c r="B1469"/>
      <c r="C1469"/>
    </row>
    <row r="1470" spans="1:3">
      <c r="A1470"/>
      <c r="B1470"/>
      <c r="C1470"/>
    </row>
    <row r="1471" spans="1:3">
      <c r="A1471"/>
      <c r="B1471"/>
      <c r="C1471"/>
    </row>
    <row r="1472" spans="1:3">
      <c r="A1472"/>
      <c r="B1472"/>
      <c r="C1472"/>
    </row>
    <row r="1473" spans="1:3">
      <c r="A1473"/>
      <c r="B1473"/>
      <c r="C1473"/>
    </row>
    <row r="1474" spans="1:3">
      <c r="A1474"/>
      <c r="B1474"/>
      <c r="C1474"/>
    </row>
    <row r="1475" spans="1:3">
      <c r="A1475"/>
      <c r="B1475"/>
      <c r="C1475"/>
    </row>
    <row r="1476" spans="1:3">
      <c r="A1476"/>
      <c r="B1476"/>
      <c r="C1476"/>
    </row>
    <row r="1477" spans="1:3">
      <c r="A1477"/>
      <c r="B1477"/>
      <c r="C1477"/>
    </row>
    <row r="1478" spans="1:3">
      <c r="A1478"/>
      <c r="B1478"/>
      <c r="C1478"/>
    </row>
    <row r="1479" spans="1:3">
      <c r="A1479"/>
      <c r="B1479"/>
      <c r="C1479"/>
    </row>
    <row r="1480" spans="1:3">
      <c r="A1480"/>
      <c r="B1480"/>
      <c r="C1480"/>
    </row>
    <row r="1481" spans="1:3">
      <c r="A1481"/>
      <c r="B1481"/>
      <c r="C1481"/>
    </row>
    <row r="1482" spans="1:3">
      <c r="A1482"/>
      <c r="B1482"/>
      <c r="C1482"/>
    </row>
    <row r="1483" spans="1:3">
      <c r="A1483"/>
      <c r="B1483"/>
      <c r="C1483"/>
    </row>
    <row r="1484" spans="1:3">
      <c r="A1484"/>
      <c r="B1484"/>
      <c r="C1484"/>
    </row>
    <row r="1485" spans="1:3">
      <c r="A1485"/>
      <c r="B1485"/>
      <c r="C1485"/>
    </row>
    <row r="1486" spans="1:3">
      <c r="A1486"/>
      <c r="B1486"/>
      <c r="C1486"/>
    </row>
    <row r="1487" spans="1:3">
      <c r="A1487"/>
      <c r="B1487"/>
      <c r="C1487"/>
    </row>
    <row r="1488" spans="1:3">
      <c r="A1488"/>
      <c r="B1488"/>
      <c r="C1488"/>
    </row>
    <row r="1489" spans="1:3">
      <c r="A1489"/>
      <c r="B1489"/>
      <c r="C1489"/>
    </row>
    <row r="1490" spans="1:3">
      <c r="A1490"/>
      <c r="B1490"/>
      <c r="C1490"/>
    </row>
    <row r="1491" spans="1:3">
      <c r="A1491"/>
      <c r="B1491"/>
      <c r="C1491"/>
    </row>
    <row r="1492" spans="1:3">
      <c r="A1492"/>
      <c r="B1492"/>
      <c r="C1492"/>
    </row>
    <row r="1493" spans="1:3">
      <c r="A1493"/>
      <c r="B1493"/>
      <c r="C1493"/>
    </row>
    <row r="1494" spans="1:3">
      <c r="A1494"/>
      <c r="B1494"/>
      <c r="C1494"/>
    </row>
    <row r="1495" spans="1:3">
      <c r="A1495"/>
      <c r="B1495"/>
      <c r="C1495"/>
    </row>
    <row r="1496" spans="1:3">
      <c r="A1496"/>
      <c r="B1496"/>
      <c r="C1496"/>
    </row>
    <row r="1497" spans="1:3">
      <c r="A1497"/>
      <c r="B1497"/>
      <c r="C1497"/>
    </row>
    <row r="1498" spans="1:3">
      <c r="A1498"/>
      <c r="B1498"/>
      <c r="C1498"/>
    </row>
    <row r="1499" spans="1:3">
      <c r="A1499"/>
      <c r="B1499"/>
      <c r="C1499"/>
    </row>
    <row r="1500" spans="1:3">
      <c r="A1500"/>
      <c r="B1500"/>
      <c r="C1500"/>
    </row>
    <row r="1501" spans="1:3">
      <c r="A1501"/>
      <c r="B1501"/>
      <c r="C1501"/>
    </row>
    <row r="1502" spans="1:3">
      <c r="A1502"/>
      <c r="B1502"/>
      <c r="C1502"/>
    </row>
    <row r="1503" spans="1:3">
      <c r="A1503"/>
      <c r="B1503"/>
      <c r="C1503"/>
    </row>
    <row r="1504" spans="1:3">
      <c r="A1504"/>
      <c r="B1504"/>
      <c r="C1504"/>
    </row>
    <row r="1505" spans="1:3">
      <c r="A1505"/>
      <c r="B1505"/>
      <c r="C1505"/>
    </row>
    <row r="1506" spans="1:3">
      <c r="A1506"/>
      <c r="B1506"/>
      <c r="C1506"/>
    </row>
    <row r="1507" spans="1:3">
      <c r="A1507"/>
      <c r="B1507"/>
      <c r="C1507"/>
    </row>
    <row r="1508" spans="1:3">
      <c r="A1508"/>
      <c r="B1508"/>
      <c r="C1508"/>
    </row>
    <row r="1509" spans="1:3">
      <c r="A1509"/>
      <c r="B1509"/>
      <c r="C1509"/>
    </row>
    <row r="1510" spans="1:3">
      <c r="A1510"/>
      <c r="B1510"/>
      <c r="C1510"/>
    </row>
    <row r="1511" spans="1:3">
      <c r="A1511"/>
      <c r="B1511"/>
      <c r="C1511"/>
    </row>
    <row r="1512" spans="1:3">
      <c r="A1512"/>
      <c r="B1512"/>
      <c r="C1512"/>
    </row>
    <row r="1513" spans="1:3">
      <c r="A1513"/>
      <c r="B1513"/>
      <c r="C1513"/>
    </row>
    <row r="1514" spans="1:3">
      <c r="A1514"/>
      <c r="B1514"/>
      <c r="C1514"/>
    </row>
    <row r="1515" spans="1:3">
      <c r="A1515"/>
      <c r="B1515"/>
      <c r="C1515"/>
    </row>
    <row r="1516" spans="1:3">
      <c r="A1516"/>
      <c r="B1516"/>
      <c r="C1516"/>
    </row>
    <row r="1517" spans="1:3">
      <c r="A1517"/>
      <c r="B1517"/>
      <c r="C1517"/>
    </row>
    <row r="1518" spans="1:3">
      <c r="A1518"/>
      <c r="B1518"/>
      <c r="C1518"/>
    </row>
    <row r="1519" spans="1:3">
      <c r="A1519"/>
      <c r="B1519"/>
      <c r="C1519"/>
    </row>
    <row r="1520" spans="1:3">
      <c r="A1520"/>
      <c r="B1520"/>
      <c r="C1520"/>
    </row>
    <row r="1521" spans="1:3">
      <c r="A1521"/>
      <c r="B1521"/>
      <c r="C1521"/>
    </row>
    <row r="1522" spans="1:3">
      <c r="A1522"/>
      <c r="B1522"/>
      <c r="C1522"/>
    </row>
    <row r="1523" spans="1:3">
      <c r="A1523"/>
      <c r="B1523"/>
      <c r="C1523"/>
    </row>
    <row r="1524" spans="1:3">
      <c r="A1524"/>
      <c r="B1524"/>
      <c r="C1524"/>
    </row>
    <row r="1525" spans="1:3">
      <c r="A1525"/>
      <c r="B1525"/>
      <c r="C1525"/>
    </row>
    <row r="1526" spans="1:3">
      <c r="A1526"/>
      <c r="B1526"/>
      <c r="C1526"/>
    </row>
    <row r="1527" spans="1:3">
      <c r="A1527"/>
      <c r="B1527"/>
      <c r="C1527"/>
    </row>
    <row r="1528" spans="1:3">
      <c r="A1528"/>
      <c r="B1528"/>
      <c r="C1528"/>
    </row>
    <row r="1529" spans="1:3">
      <c r="A1529"/>
      <c r="B1529"/>
      <c r="C1529"/>
    </row>
    <row r="1530" spans="1:3">
      <c r="A1530"/>
      <c r="B1530"/>
      <c r="C1530"/>
    </row>
    <row r="1531" spans="1:3">
      <c r="A1531"/>
      <c r="B1531"/>
      <c r="C1531"/>
    </row>
    <row r="1532" spans="1:3">
      <c r="A1532"/>
      <c r="B1532"/>
      <c r="C1532"/>
    </row>
    <row r="1533" spans="1:3">
      <c r="A1533"/>
      <c r="B1533"/>
      <c r="C1533"/>
    </row>
    <row r="1534" spans="1:3">
      <c r="A1534"/>
      <c r="B1534"/>
      <c r="C1534"/>
    </row>
    <row r="1535" spans="1:3">
      <c r="A1535"/>
      <c r="B1535"/>
      <c r="C1535"/>
    </row>
    <row r="1536" spans="1:3">
      <c r="A1536"/>
      <c r="B1536"/>
      <c r="C1536"/>
    </row>
    <row r="1537" spans="1:3">
      <c r="A1537"/>
      <c r="B1537"/>
      <c r="C1537"/>
    </row>
    <row r="1538" spans="1:3">
      <c r="A1538"/>
      <c r="B1538"/>
      <c r="C1538"/>
    </row>
    <row r="1539" spans="1:3">
      <c r="A1539"/>
      <c r="B1539"/>
      <c r="C1539"/>
    </row>
    <row r="1540" spans="1:3">
      <c r="A1540"/>
      <c r="B1540"/>
      <c r="C1540"/>
    </row>
    <row r="1541" spans="1:3">
      <c r="A1541"/>
      <c r="B1541"/>
      <c r="C1541"/>
    </row>
    <row r="1542" spans="1:3">
      <c r="A1542"/>
      <c r="B1542"/>
      <c r="C1542"/>
    </row>
    <row r="1543" spans="1:3">
      <c r="A1543"/>
      <c r="B1543"/>
      <c r="C1543"/>
    </row>
    <row r="1544" spans="1:3">
      <c r="A1544"/>
      <c r="B1544"/>
      <c r="C1544"/>
    </row>
    <row r="1545" spans="1:3">
      <c r="A1545"/>
      <c r="B1545"/>
      <c r="C1545"/>
    </row>
    <row r="1546" spans="1:3">
      <c r="A1546"/>
      <c r="B1546"/>
      <c r="C1546"/>
    </row>
    <row r="1547" spans="1:3">
      <c r="A1547"/>
      <c r="B1547"/>
      <c r="C1547"/>
    </row>
    <row r="1548" spans="1:3">
      <c r="A1548"/>
      <c r="B1548"/>
      <c r="C1548"/>
    </row>
    <row r="1549" spans="1:3">
      <c r="A1549"/>
      <c r="B1549"/>
      <c r="C1549"/>
    </row>
    <row r="1550" spans="1:3">
      <c r="A1550"/>
      <c r="B1550"/>
      <c r="C1550"/>
    </row>
    <row r="1551" spans="1:3">
      <c r="A1551"/>
      <c r="B1551"/>
      <c r="C1551"/>
    </row>
    <row r="1552" spans="1:3">
      <c r="A1552"/>
      <c r="B1552"/>
      <c r="C1552"/>
    </row>
    <row r="1553" spans="1:3">
      <c r="A1553"/>
      <c r="B1553"/>
      <c r="C1553"/>
    </row>
    <row r="1554" spans="1:3">
      <c r="A1554"/>
      <c r="B1554"/>
      <c r="C1554"/>
    </row>
    <row r="1555" spans="1:3">
      <c r="A1555"/>
      <c r="B1555"/>
      <c r="C1555"/>
    </row>
    <row r="1556" spans="1:3">
      <c r="A1556"/>
      <c r="B1556"/>
      <c r="C1556"/>
    </row>
    <row r="1557" spans="1:3">
      <c r="A1557"/>
      <c r="B1557"/>
      <c r="C1557"/>
    </row>
    <row r="1558" spans="1:3">
      <c r="A1558"/>
      <c r="B1558"/>
      <c r="C1558"/>
    </row>
    <row r="1559" spans="1:3">
      <c r="A1559"/>
      <c r="B1559"/>
      <c r="C1559"/>
    </row>
    <row r="1560" spans="1:3">
      <c r="A1560"/>
      <c r="B1560"/>
      <c r="C1560"/>
    </row>
    <row r="1561" spans="1:3">
      <c r="A1561"/>
      <c r="B1561"/>
      <c r="C1561"/>
    </row>
    <row r="1562" spans="1:3">
      <c r="A1562"/>
      <c r="B1562"/>
      <c r="C1562"/>
    </row>
    <row r="1563" spans="1:3">
      <c r="A1563"/>
      <c r="B1563"/>
      <c r="C1563"/>
    </row>
    <row r="1564" spans="1:3">
      <c r="A1564"/>
      <c r="B1564"/>
      <c r="C1564"/>
    </row>
    <row r="1565" spans="1:3">
      <c r="A1565"/>
      <c r="B1565"/>
      <c r="C1565"/>
    </row>
    <row r="1566" spans="1:3">
      <c r="A1566"/>
      <c r="B1566"/>
      <c r="C1566"/>
    </row>
    <row r="1567" spans="1:3">
      <c r="A1567"/>
      <c r="B1567"/>
      <c r="C1567"/>
    </row>
    <row r="1568" spans="1:3">
      <c r="A1568"/>
      <c r="B1568"/>
      <c r="C1568"/>
    </row>
    <row r="1569" spans="1:3">
      <c r="A1569"/>
      <c r="B1569"/>
      <c r="C1569"/>
    </row>
    <row r="1570" spans="1:3">
      <c r="A1570"/>
      <c r="B1570"/>
      <c r="C1570"/>
    </row>
    <row r="1571" spans="1:3">
      <c r="A1571"/>
      <c r="B1571"/>
      <c r="C1571"/>
    </row>
    <row r="1572" spans="1:3">
      <c r="A1572"/>
      <c r="B1572"/>
      <c r="C1572"/>
    </row>
    <row r="1573" spans="1:3">
      <c r="A1573"/>
      <c r="B1573"/>
      <c r="C1573"/>
    </row>
    <row r="1574" spans="1:3">
      <c r="A1574"/>
      <c r="B1574"/>
      <c r="C1574"/>
    </row>
    <row r="1575" spans="1:3">
      <c r="A1575"/>
      <c r="B1575"/>
      <c r="C1575"/>
    </row>
    <row r="1576" spans="1:3">
      <c r="A1576"/>
      <c r="B1576"/>
      <c r="C1576"/>
    </row>
    <row r="1577" spans="1:3">
      <c r="A1577"/>
      <c r="B1577"/>
      <c r="C1577"/>
    </row>
    <row r="1578" spans="1:3">
      <c r="A1578"/>
      <c r="B1578"/>
      <c r="C1578"/>
    </row>
    <row r="1579" spans="1:3">
      <c r="A1579"/>
      <c r="B1579"/>
      <c r="C1579"/>
    </row>
    <row r="1580" spans="1:3">
      <c r="A1580"/>
      <c r="B1580"/>
      <c r="C1580"/>
    </row>
    <row r="1581" spans="1:3">
      <c r="A1581"/>
      <c r="B1581"/>
      <c r="C1581"/>
    </row>
    <row r="1582" spans="1:3">
      <c r="A1582"/>
      <c r="B1582"/>
      <c r="C1582"/>
    </row>
    <row r="1583" spans="1:3">
      <c r="A1583"/>
      <c r="B1583"/>
      <c r="C1583"/>
    </row>
    <row r="1584" spans="1:3">
      <c r="A1584"/>
      <c r="B1584"/>
      <c r="C1584"/>
    </row>
    <row r="1585" spans="1:3">
      <c r="A1585"/>
      <c r="B1585"/>
      <c r="C1585"/>
    </row>
    <row r="1586" spans="1:3">
      <c r="A1586"/>
      <c r="B1586"/>
      <c r="C1586"/>
    </row>
    <row r="1587" spans="1:3">
      <c r="A1587"/>
      <c r="B1587"/>
      <c r="C1587"/>
    </row>
    <row r="1588" spans="1:3">
      <c r="A1588"/>
      <c r="B1588"/>
      <c r="C1588"/>
    </row>
    <row r="1589" spans="1:3">
      <c r="A1589"/>
      <c r="B1589"/>
      <c r="C1589"/>
    </row>
    <row r="1590" spans="1:3">
      <c r="A1590"/>
      <c r="B1590"/>
      <c r="C1590"/>
    </row>
    <row r="1591" spans="1:3">
      <c r="A1591"/>
      <c r="B1591"/>
      <c r="C1591"/>
    </row>
    <row r="1592" spans="1:3">
      <c r="A1592"/>
      <c r="B1592"/>
      <c r="C1592"/>
    </row>
    <row r="1593" spans="1:3">
      <c r="A1593"/>
      <c r="B1593"/>
      <c r="C1593"/>
    </row>
    <row r="1594" spans="1:3">
      <c r="A1594"/>
      <c r="B1594"/>
      <c r="C1594"/>
    </row>
    <row r="1595" spans="1:3">
      <c r="A1595"/>
      <c r="B1595"/>
      <c r="C1595"/>
    </row>
    <row r="1596" spans="1:3">
      <c r="A1596"/>
      <c r="B1596"/>
      <c r="C1596"/>
    </row>
    <row r="1597" spans="1:3">
      <c r="A1597"/>
      <c r="B1597"/>
      <c r="C1597"/>
    </row>
    <row r="1598" spans="1:3">
      <c r="A1598"/>
      <c r="B1598"/>
      <c r="C1598"/>
    </row>
    <row r="1599" spans="1:3">
      <c r="A1599"/>
      <c r="B1599"/>
      <c r="C1599"/>
    </row>
    <row r="1600" spans="1:3">
      <c r="A1600"/>
      <c r="B1600"/>
      <c r="C1600"/>
    </row>
    <row r="1601" spans="1:3">
      <c r="A1601"/>
      <c r="B1601"/>
      <c r="C1601"/>
    </row>
    <row r="1602" spans="1:3">
      <c r="A1602"/>
      <c r="B1602"/>
      <c r="C1602"/>
    </row>
    <row r="1603" spans="1:3">
      <c r="A1603"/>
      <c r="B1603"/>
      <c r="C1603"/>
    </row>
    <row r="1604" spans="1:3">
      <c r="A1604"/>
      <c r="B1604"/>
      <c r="C1604"/>
    </row>
    <row r="1605" spans="1:3">
      <c r="A1605"/>
      <c r="B1605"/>
      <c r="C1605"/>
    </row>
    <row r="1606" spans="1:3">
      <c r="A1606"/>
      <c r="B1606"/>
      <c r="C1606"/>
    </row>
    <row r="1607" spans="1:3">
      <c r="A1607"/>
      <c r="B1607"/>
      <c r="C1607"/>
    </row>
    <row r="1608" spans="1:3">
      <c r="A1608"/>
      <c r="B1608"/>
      <c r="C1608"/>
    </row>
    <row r="1609" spans="1:3">
      <c r="A1609"/>
      <c r="B1609"/>
      <c r="C1609"/>
    </row>
    <row r="1610" spans="1:3">
      <c r="A1610"/>
      <c r="B1610"/>
      <c r="C1610"/>
    </row>
    <row r="1611" spans="1:3">
      <c r="A1611"/>
      <c r="B1611"/>
      <c r="C1611"/>
    </row>
    <row r="1612" spans="1:3">
      <c r="A1612"/>
      <c r="B1612"/>
      <c r="C1612"/>
    </row>
    <row r="1613" spans="1:3">
      <c r="A1613"/>
      <c r="B1613"/>
      <c r="C1613"/>
    </row>
    <row r="1614" spans="1:3">
      <c r="A1614"/>
      <c r="B1614"/>
      <c r="C1614"/>
    </row>
    <row r="1615" spans="1:3">
      <c r="A1615"/>
      <c r="B1615"/>
      <c r="C1615"/>
    </row>
    <row r="1616" spans="1:3">
      <c r="A1616"/>
      <c r="B1616"/>
      <c r="C1616"/>
    </row>
    <row r="1617" spans="1:3">
      <c r="A1617"/>
      <c r="B1617"/>
      <c r="C1617"/>
    </row>
    <row r="1618" spans="1:3">
      <c r="A1618"/>
      <c r="B1618"/>
      <c r="C1618"/>
    </row>
    <row r="1619" spans="1:3">
      <c r="A1619"/>
      <c r="B1619"/>
      <c r="C1619"/>
    </row>
    <row r="1620" spans="1:3">
      <c r="A1620"/>
      <c r="B1620"/>
      <c r="C1620"/>
    </row>
    <row r="1621" spans="1:3">
      <c r="A1621"/>
      <c r="B1621"/>
      <c r="C1621"/>
    </row>
    <row r="1622" spans="1:3">
      <c r="A1622"/>
      <c r="B1622"/>
      <c r="C1622"/>
    </row>
    <row r="1623" spans="1:3">
      <c r="A1623"/>
      <c r="B1623"/>
      <c r="C1623"/>
    </row>
    <row r="1624" spans="1:3">
      <c r="A1624"/>
      <c r="B1624"/>
      <c r="C1624"/>
    </row>
    <row r="1625" spans="1:3">
      <c r="A1625"/>
      <c r="B1625"/>
      <c r="C1625"/>
    </row>
    <row r="1626" spans="1:3">
      <c r="A1626"/>
      <c r="B1626"/>
      <c r="C1626"/>
    </row>
    <row r="1627" spans="1:3">
      <c r="A1627"/>
      <c r="B1627"/>
      <c r="C1627"/>
    </row>
    <row r="1628" spans="1:3">
      <c r="A1628"/>
      <c r="B1628"/>
      <c r="C1628"/>
    </row>
    <row r="1629" spans="1:3">
      <c r="A1629"/>
      <c r="B1629"/>
      <c r="C1629"/>
    </row>
    <row r="1630" spans="1:3">
      <c r="A1630"/>
      <c r="B1630"/>
      <c r="C1630"/>
    </row>
    <row r="1631" spans="1:3">
      <c r="A1631"/>
      <c r="B1631"/>
      <c r="C1631"/>
    </row>
    <row r="1632" spans="1:3">
      <c r="A1632"/>
      <c r="B1632"/>
      <c r="C1632"/>
    </row>
    <row r="1633" spans="1:3">
      <c r="A1633"/>
      <c r="B1633"/>
      <c r="C1633"/>
    </row>
    <row r="1634" spans="1:3">
      <c r="A1634"/>
      <c r="B1634"/>
      <c r="C1634"/>
    </row>
    <row r="1635" spans="1:3">
      <c r="A1635"/>
      <c r="B1635"/>
      <c r="C1635"/>
    </row>
    <row r="1636" spans="1:3">
      <c r="A1636"/>
      <c r="B1636"/>
      <c r="C1636"/>
    </row>
    <row r="1637" spans="1:3">
      <c r="A1637"/>
      <c r="B1637"/>
      <c r="C1637"/>
    </row>
    <row r="1638" spans="1:3">
      <c r="A1638"/>
      <c r="B1638"/>
      <c r="C1638"/>
    </row>
    <row r="1639" spans="1:3">
      <c r="A1639"/>
      <c r="B1639"/>
      <c r="C1639"/>
    </row>
    <row r="1640" spans="1:3">
      <c r="A1640"/>
      <c r="B1640"/>
      <c r="C1640"/>
    </row>
    <row r="1641" spans="1:3">
      <c r="A1641"/>
      <c r="B1641"/>
      <c r="C1641"/>
    </row>
    <row r="1642" spans="1:3">
      <c r="A1642"/>
      <c r="B1642"/>
      <c r="C1642"/>
    </row>
    <row r="1643" spans="1:3">
      <c r="A1643"/>
      <c r="B1643"/>
      <c r="C1643"/>
    </row>
    <row r="1644" spans="1:3">
      <c r="A1644"/>
      <c r="B1644"/>
      <c r="C1644"/>
    </row>
    <row r="1645" spans="1:3">
      <c r="A1645"/>
      <c r="B1645"/>
      <c r="C1645"/>
    </row>
    <row r="1646" spans="1:3">
      <c r="A1646"/>
      <c r="B1646"/>
      <c r="C1646"/>
    </row>
    <row r="1647" spans="1:3">
      <c r="A1647"/>
      <c r="B1647"/>
      <c r="C1647"/>
    </row>
    <row r="1648" spans="1:3">
      <c r="A1648"/>
      <c r="B1648"/>
      <c r="C1648"/>
    </row>
    <row r="1649" spans="1:3">
      <c r="A1649"/>
      <c r="B1649"/>
      <c r="C1649"/>
    </row>
    <row r="1650" spans="1:3">
      <c r="A1650"/>
      <c r="B1650"/>
      <c r="C1650"/>
    </row>
    <row r="1651" spans="1:3">
      <c r="A1651"/>
      <c r="B1651"/>
      <c r="C1651"/>
    </row>
    <row r="1652" spans="1:3">
      <c r="A1652"/>
      <c r="B1652"/>
      <c r="C1652"/>
    </row>
    <row r="1653" spans="1:3">
      <c r="A1653"/>
      <c r="B1653"/>
      <c r="C1653"/>
    </row>
    <row r="1654" spans="1:3">
      <c r="A1654"/>
      <c r="B1654"/>
      <c r="C1654"/>
    </row>
    <row r="1655" spans="1:3">
      <c r="A1655"/>
      <c r="B1655"/>
      <c r="C1655"/>
    </row>
    <row r="1656" spans="1:3">
      <c r="A1656"/>
      <c r="B1656"/>
      <c r="C1656"/>
    </row>
    <row r="1657" spans="1:3">
      <c r="A1657"/>
      <c r="B1657"/>
      <c r="C1657"/>
    </row>
    <row r="1658" spans="1:3">
      <c r="A1658"/>
      <c r="B1658"/>
      <c r="C1658"/>
    </row>
    <row r="1659" spans="1:3">
      <c r="A1659"/>
      <c r="B1659"/>
      <c r="C1659"/>
    </row>
    <row r="1660" spans="1:3">
      <c r="A1660"/>
      <c r="B1660"/>
      <c r="C1660"/>
    </row>
    <row r="1661" spans="1:3">
      <c r="A1661"/>
      <c r="B1661"/>
      <c r="C1661"/>
    </row>
    <row r="1662" spans="1:3">
      <c r="A1662"/>
      <c r="B1662"/>
      <c r="C1662"/>
    </row>
    <row r="1663" spans="1:3">
      <c r="A1663"/>
      <c r="B1663"/>
      <c r="C1663"/>
    </row>
    <row r="1664" spans="1:3">
      <c r="A1664"/>
      <c r="B1664"/>
      <c r="C1664"/>
    </row>
    <row r="1665" spans="1:3">
      <c r="A1665"/>
      <c r="B1665"/>
      <c r="C1665"/>
    </row>
    <row r="1666" spans="1:3">
      <c r="A1666"/>
      <c r="B1666"/>
      <c r="C1666"/>
    </row>
    <row r="1667" spans="1:3">
      <c r="A1667"/>
      <c r="B1667"/>
      <c r="C1667"/>
    </row>
    <row r="1668" spans="1:3">
      <c r="A1668"/>
      <c r="B1668"/>
      <c r="C1668"/>
    </row>
    <row r="1669" spans="1:3">
      <c r="A1669"/>
      <c r="B1669"/>
      <c r="C1669"/>
    </row>
    <row r="1670" spans="1:3">
      <c r="A1670"/>
      <c r="B1670"/>
      <c r="C1670"/>
    </row>
    <row r="1671" spans="1:3">
      <c r="A1671"/>
      <c r="B1671"/>
      <c r="C1671"/>
    </row>
    <row r="1672" spans="1:3">
      <c r="A1672"/>
      <c r="B1672"/>
      <c r="C1672"/>
    </row>
    <row r="1673" spans="1:3">
      <c r="A1673"/>
      <c r="B1673"/>
      <c r="C1673"/>
    </row>
    <row r="1674" spans="1:3">
      <c r="A1674"/>
      <c r="B1674"/>
      <c r="C1674"/>
    </row>
    <row r="1675" spans="1:3">
      <c r="A1675"/>
      <c r="B1675"/>
      <c r="C1675"/>
    </row>
    <row r="1676" spans="1:3">
      <c r="A1676"/>
      <c r="B1676"/>
      <c r="C1676"/>
    </row>
    <row r="1677" spans="1:3">
      <c r="A1677"/>
      <c r="B1677"/>
      <c r="C1677"/>
    </row>
    <row r="1678" spans="1:3">
      <c r="A1678"/>
      <c r="B1678"/>
      <c r="C1678"/>
    </row>
    <row r="1679" spans="1:3">
      <c r="A1679"/>
      <c r="B1679"/>
      <c r="C1679"/>
    </row>
    <row r="1680" spans="1:3">
      <c r="A1680"/>
      <c r="B1680"/>
      <c r="C1680"/>
    </row>
    <row r="1681" spans="1:3">
      <c r="A1681"/>
      <c r="B1681"/>
      <c r="C1681"/>
    </row>
    <row r="1682" spans="1:3">
      <c r="A1682"/>
      <c r="B1682"/>
      <c r="C1682"/>
    </row>
    <row r="1683" spans="1:3">
      <c r="A1683"/>
      <c r="B1683"/>
      <c r="C1683"/>
    </row>
    <row r="1684" spans="1:3">
      <c r="A1684"/>
      <c r="B1684"/>
      <c r="C1684"/>
    </row>
    <row r="1685" spans="1:3">
      <c r="A1685"/>
      <c r="B1685"/>
      <c r="C1685"/>
    </row>
    <row r="1686" spans="1:3">
      <c r="A1686"/>
      <c r="B1686"/>
      <c r="C1686"/>
    </row>
    <row r="1687" spans="1:3">
      <c r="A1687"/>
      <c r="B1687"/>
      <c r="C1687"/>
    </row>
    <row r="1688" spans="1:3">
      <c r="A1688"/>
      <c r="B1688"/>
      <c r="C1688"/>
    </row>
    <row r="1689" spans="1:3">
      <c r="A1689"/>
      <c r="B1689"/>
      <c r="C1689"/>
    </row>
    <row r="1690" spans="1:3">
      <c r="A1690"/>
      <c r="B1690"/>
      <c r="C1690"/>
    </row>
    <row r="1691" spans="1:3">
      <c r="A1691"/>
      <c r="B1691"/>
      <c r="C1691"/>
    </row>
    <row r="1692" spans="1:3">
      <c r="A1692"/>
      <c r="B1692"/>
      <c r="C1692"/>
    </row>
    <row r="1693" spans="1:3">
      <c r="A1693"/>
      <c r="B1693"/>
      <c r="C1693"/>
    </row>
    <row r="1694" spans="1:3">
      <c r="A1694"/>
      <c r="B1694"/>
      <c r="C1694"/>
    </row>
    <row r="1695" spans="1:3">
      <c r="A1695"/>
      <c r="B1695"/>
      <c r="C1695"/>
    </row>
    <row r="1696" spans="1:3">
      <c r="A1696"/>
      <c r="B1696"/>
      <c r="C1696"/>
    </row>
    <row r="1697" spans="1:3">
      <c r="A1697"/>
      <c r="B1697"/>
      <c r="C1697"/>
    </row>
    <row r="1698" spans="1:3">
      <c r="A1698"/>
      <c r="B1698"/>
      <c r="C1698"/>
    </row>
    <row r="1699" spans="1:3">
      <c r="A1699"/>
      <c r="B1699"/>
      <c r="C1699"/>
    </row>
    <row r="1700" spans="1:3">
      <c r="A1700"/>
      <c r="B1700"/>
      <c r="C1700"/>
    </row>
    <row r="1701" spans="1:3">
      <c r="A1701"/>
      <c r="B1701"/>
      <c r="C1701"/>
    </row>
    <row r="1702" spans="1:3">
      <c r="A1702"/>
      <c r="B1702"/>
      <c r="C1702"/>
    </row>
    <row r="1703" spans="1:3">
      <c r="A1703"/>
      <c r="B1703"/>
      <c r="C1703"/>
    </row>
    <row r="1704" spans="1:3">
      <c r="A1704"/>
      <c r="B1704"/>
      <c r="C1704"/>
    </row>
    <row r="1705" spans="1:3">
      <c r="A1705"/>
      <c r="B1705"/>
      <c r="C1705"/>
    </row>
    <row r="1706" spans="1:3">
      <c r="A1706"/>
      <c r="B1706"/>
      <c r="C1706"/>
    </row>
    <row r="1707" spans="1:3">
      <c r="A1707"/>
      <c r="B1707"/>
      <c r="C1707"/>
    </row>
    <row r="1708" spans="1:3">
      <c r="A1708"/>
      <c r="B1708"/>
      <c r="C1708"/>
    </row>
    <row r="1709" spans="1:3">
      <c r="A1709"/>
      <c r="B1709"/>
      <c r="C1709"/>
    </row>
    <row r="1710" spans="1:3">
      <c r="A1710"/>
      <c r="B1710"/>
      <c r="C1710"/>
    </row>
    <row r="1711" spans="1:3">
      <c r="A1711"/>
      <c r="B1711"/>
      <c r="C1711"/>
    </row>
    <row r="1712" spans="1:3">
      <c r="A1712"/>
      <c r="B1712"/>
      <c r="C1712"/>
    </row>
    <row r="1713" spans="1:3">
      <c r="A1713"/>
      <c r="B1713"/>
      <c r="C1713"/>
    </row>
    <row r="1714" spans="1:3">
      <c r="A1714"/>
      <c r="B1714"/>
      <c r="C1714"/>
    </row>
    <row r="1715" spans="1:3">
      <c r="A1715"/>
      <c r="B1715"/>
      <c r="C1715"/>
    </row>
    <row r="1716" spans="1:3">
      <c r="A1716"/>
      <c r="B1716"/>
      <c r="C1716"/>
    </row>
    <row r="1717" spans="1:3">
      <c r="A1717"/>
      <c r="B1717"/>
      <c r="C1717"/>
    </row>
    <row r="1718" spans="1:3">
      <c r="A1718"/>
      <c r="B1718"/>
      <c r="C1718"/>
    </row>
    <row r="1719" spans="1:3">
      <c r="A1719"/>
      <c r="B1719"/>
      <c r="C1719"/>
    </row>
    <row r="1720" spans="1:3">
      <c r="A1720"/>
      <c r="B1720"/>
      <c r="C1720"/>
    </row>
    <row r="1721" spans="1:3">
      <c r="A1721"/>
      <c r="B1721"/>
      <c r="C1721"/>
    </row>
    <row r="1722" spans="1:3">
      <c r="A1722"/>
      <c r="B1722"/>
      <c r="C1722"/>
    </row>
    <row r="1723" spans="1:3">
      <c r="A1723"/>
      <c r="B1723"/>
      <c r="C1723"/>
    </row>
    <row r="1724" spans="1:3">
      <c r="A1724"/>
      <c r="B1724"/>
      <c r="C1724"/>
    </row>
    <row r="1725" spans="1:3">
      <c r="A1725"/>
      <c r="B1725"/>
      <c r="C1725"/>
    </row>
    <row r="1726" spans="1:3">
      <c r="A1726"/>
      <c r="B1726"/>
      <c r="C1726"/>
    </row>
    <row r="1727" spans="1:3">
      <c r="A1727"/>
      <c r="B1727"/>
      <c r="C1727"/>
    </row>
    <row r="1728" spans="1:3">
      <c r="A1728"/>
      <c r="B1728"/>
      <c r="C1728"/>
    </row>
    <row r="1729" spans="1:3">
      <c r="A1729"/>
      <c r="B1729"/>
      <c r="C1729"/>
    </row>
    <row r="1730" spans="1:3">
      <c r="A1730"/>
      <c r="B1730"/>
      <c r="C1730"/>
    </row>
    <row r="1731" spans="1:3">
      <c r="A1731"/>
      <c r="B1731"/>
      <c r="C1731"/>
    </row>
    <row r="1732" spans="1:3">
      <c r="A1732"/>
      <c r="B1732"/>
      <c r="C1732"/>
    </row>
    <row r="1733" spans="1:3">
      <c r="A1733"/>
      <c r="B1733"/>
      <c r="C1733"/>
    </row>
    <row r="1734" spans="1:3">
      <c r="A1734"/>
      <c r="B1734"/>
      <c r="C1734"/>
    </row>
    <row r="1735" spans="1:3">
      <c r="A1735"/>
      <c r="B1735"/>
      <c r="C1735"/>
    </row>
    <row r="1736" spans="1:3">
      <c r="A1736"/>
      <c r="B1736"/>
      <c r="C1736"/>
    </row>
    <row r="1737" spans="1:3">
      <c r="A1737"/>
      <c r="B1737"/>
      <c r="C1737"/>
    </row>
    <row r="1738" spans="1:3">
      <c r="A1738"/>
      <c r="B1738"/>
      <c r="C1738"/>
    </row>
    <row r="1739" spans="1:3">
      <c r="A1739"/>
      <c r="B1739"/>
      <c r="C1739"/>
    </row>
    <row r="1740" spans="1:3">
      <c r="A1740"/>
      <c r="B1740"/>
      <c r="C1740"/>
    </row>
    <row r="1741" spans="1:3">
      <c r="A1741"/>
      <c r="B1741"/>
      <c r="C1741"/>
    </row>
    <row r="1742" spans="1:3">
      <c r="A1742"/>
      <c r="B1742"/>
      <c r="C1742"/>
    </row>
    <row r="1743" spans="1:3">
      <c r="A1743"/>
      <c r="B1743"/>
      <c r="C1743"/>
    </row>
    <row r="1744" spans="1:3">
      <c r="A1744"/>
      <c r="B1744"/>
      <c r="C1744"/>
    </row>
    <row r="1745" spans="1:3">
      <c r="A1745"/>
      <c r="B1745"/>
      <c r="C1745"/>
    </row>
    <row r="1746" spans="1:3">
      <c r="A1746"/>
      <c r="B1746"/>
      <c r="C1746"/>
    </row>
    <row r="1747" spans="1:3">
      <c r="A1747"/>
      <c r="B1747"/>
      <c r="C1747"/>
    </row>
    <row r="1748" spans="1:3">
      <c r="A1748"/>
      <c r="B1748"/>
      <c r="C1748"/>
    </row>
    <row r="1749" spans="1:3">
      <c r="A1749"/>
      <c r="B1749"/>
      <c r="C1749"/>
    </row>
    <row r="1750" spans="1:3">
      <c r="A1750"/>
      <c r="B1750"/>
      <c r="C1750"/>
    </row>
    <row r="1751" spans="1:3">
      <c r="A1751"/>
      <c r="B1751"/>
      <c r="C1751"/>
    </row>
    <row r="1752" spans="1:3">
      <c r="A1752"/>
      <c r="B1752"/>
      <c r="C1752"/>
    </row>
    <row r="1753" spans="1:3">
      <c r="A1753"/>
      <c r="B1753"/>
      <c r="C1753"/>
    </row>
    <row r="1754" spans="1:3">
      <c r="A1754"/>
      <c r="B1754"/>
      <c r="C1754"/>
    </row>
    <row r="1755" spans="1:3">
      <c r="A1755"/>
      <c r="B1755"/>
      <c r="C1755"/>
    </row>
    <row r="1756" spans="1:3">
      <c r="A1756"/>
      <c r="B1756"/>
      <c r="C1756"/>
    </row>
    <row r="1757" spans="1:3">
      <c r="A1757"/>
      <c r="B1757"/>
      <c r="C1757"/>
    </row>
    <row r="1758" spans="1:3">
      <c r="A1758"/>
      <c r="B1758"/>
      <c r="C1758"/>
    </row>
    <row r="1759" spans="1:3">
      <c r="A1759"/>
      <c r="B1759"/>
      <c r="C1759"/>
    </row>
    <row r="1760" spans="1:3">
      <c r="A1760"/>
      <c r="B1760"/>
      <c r="C1760"/>
    </row>
    <row r="1761" spans="1:3">
      <c r="A1761"/>
      <c r="B1761"/>
      <c r="C1761"/>
    </row>
    <row r="1762" spans="1:3">
      <c r="A1762"/>
      <c r="B1762"/>
      <c r="C1762"/>
    </row>
    <row r="1763" spans="1:3">
      <c r="A1763"/>
      <c r="B1763"/>
      <c r="C1763"/>
    </row>
    <row r="1764" spans="1:3">
      <c r="A1764"/>
      <c r="B1764"/>
      <c r="C1764"/>
    </row>
    <row r="1765" spans="1:3">
      <c r="A1765"/>
      <c r="B1765"/>
      <c r="C1765"/>
    </row>
    <row r="1766" spans="1:3">
      <c r="A1766"/>
      <c r="B1766"/>
      <c r="C1766"/>
    </row>
    <row r="1767" spans="1:3">
      <c r="A1767"/>
      <c r="B1767"/>
      <c r="C1767"/>
    </row>
    <row r="1768" spans="1:3">
      <c r="A1768"/>
      <c r="B1768"/>
      <c r="C1768"/>
    </row>
    <row r="1769" spans="1:3">
      <c r="A1769"/>
      <c r="B1769"/>
      <c r="C1769"/>
    </row>
    <row r="1770" spans="1:3">
      <c r="A1770"/>
      <c r="B1770"/>
      <c r="C1770"/>
    </row>
    <row r="1771" spans="1:3">
      <c r="A1771"/>
      <c r="B1771"/>
      <c r="C1771"/>
    </row>
    <row r="1772" spans="1:3">
      <c r="A1772"/>
      <c r="B1772"/>
      <c r="C1772"/>
    </row>
    <row r="1773" spans="1:3">
      <c r="A1773"/>
      <c r="B1773"/>
      <c r="C1773"/>
    </row>
    <row r="1774" spans="1:3">
      <c r="A1774"/>
      <c r="B1774"/>
      <c r="C1774"/>
    </row>
    <row r="1775" spans="1:3">
      <c r="A1775"/>
      <c r="B1775"/>
      <c r="C1775"/>
    </row>
    <row r="1776" spans="1:3">
      <c r="A1776"/>
      <c r="B1776"/>
      <c r="C1776"/>
    </row>
    <row r="1777" spans="1:3">
      <c r="A1777"/>
      <c r="B1777"/>
      <c r="C1777"/>
    </row>
    <row r="1778" spans="1:3">
      <c r="A1778"/>
      <c r="B1778"/>
      <c r="C1778"/>
    </row>
    <row r="1779" spans="1:3">
      <c r="A1779"/>
      <c r="B1779"/>
      <c r="C1779"/>
    </row>
    <row r="1780" spans="1:3">
      <c r="A1780"/>
      <c r="B1780"/>
      <c r="C1780"/>
    </row>
    <row r="1781" spans="1:3">
      <c r="A1781"/>
      <c r="B1781"/>
      <c r="C1781"/>
    </row>
    <row r="1782" spans="1:3">
      <c r="A1782"/>
      <c r="B1782"/>
      <c r="C1782"/>
    </row>
    <row r="1783" spans="1:3">
      <c r="A1783"/>
      <c r="B1783"/>
      <c r="C1783"/>
    </row>
    <row r="1784" spans="1:3">
      <c r="A1784"/>
      <c r="B1784"/>
      <c r="C1784"/>
    </row>
    <row r="1785" spans="1:3">
      <c r="A1785"/>
      <c r="B1785"/>
      <c r="C1785"/>
    </row>
    <row r="1786" spans="1:3">
      <c r="A1786"/>
      <c r="B1786"/>
      <c r="C1786"/>
    </row>
    <row r="1787" spans="1:3">
      <c r="A1787"/>
      <c r="B1787"/>
      <c r="C1787"/>
    </row>
    <row r="1788" spans="1:3">
      <c r="A1788"/>
      <c r="B1788"/>
      <c r="C1788"/>
    </row>
    <row r="1789" spans="1:3">
      <c r="A1789"/>
      <c r="B1789"/>
      <c r="C1789"/>
    </row>
    <row r="1790" spans="1:3">
      <c r="A1790"/>
      <c r="B1790"/>
      <c r="C1790"/>
    </row>
    <row r="1791" spans="1:3">
      <c r="A1791"/>
      <c r="B1791"/>
      <c r="C1791"/>
    </row>
    <row r="1792" spans="1:3">
      <c r="A1792"/>
      <c r="B1792"/>
      <c r="C1792"/>
    </row>
    <row r="1793" spans="1:3">
      <c r="A1793"/>
      <c r="B1793"/>
      <c r="C1793"/>
    </row>
    <row r="1794" spans="1:3">
      <c r="A1794"/>
      <c r="B1794"/>
      <c r="C1794"/>
    </row>
    <row r="1795" spans="1:3">
      <c r="A1795"/>
      <c r="B1795"/>
      <c r="C1795"/>
    </row>
    <row r="1796" spans="1:3">
      <c r="A1796"/>
      <c r="B1796"/>
      <c r="C1796"/>
    </row>
    <row r="1797" spans="1:3">
      <c r="A1797"/>
      <c r="B1797"/>
      <c r="C1797"/>
    </row>
    <row r="1798" spans="1:3">
      <c r="A1798"/>
      <c r="B1798"/>
      <c r="C1798"/>
    </row>
    <row r="1799" spans="1:3">
      <c r="A1799"/>
      <c r="B1799"/>
      <c r="C1799"/>
    </row>
    <row r="1800" spans="1:3">
      <c r="A1800"/>
      <c r="B1800"/>
      <c r="C1800"/>
    </row>
    <row r="1801" spans="1:3">
      <c r="A1801"/>
      <c r="B1801"/>
      <c r="C1801"/>
    </row>
    <row r="1802" spans="1:3">
      <c r="A1802"/>
      <c r="B1802"/>
      <c r="C1802"/>
    </row>
    <row r="1803" spans="1:3">
      <c r="A1803"/>
      <c r="B1803"/>
      <c r="C1803"/>
    </row>
    <row r="1804" spans="1:3">
      <c r="A1804"/>
      <c r="B1804"/>
      <c r="C1804"/>
    </row>
    <row r="1805" spans="1:3">
      <c r="A1805"/>
      <c r="B1805"/>
      <c r="C1805"/>
    </row>
    <row r="1806" spans="1:3">
      <c r="A1806"/>
      <c r="B1806"/>
      <c r="C1806"/>
    </row>
    <row r="1807" spans="1:3">
      <c r="A1807"/>
      <c r="B1807"/>
      <c r="C1807"/>
    </row>
    <row r="1808" spans="1:3">
      <c r="A1808"/>
      <c r="B1808"/>
      <c r="C1808"/>
    </row>
    <row r="1809" spans="1:3">
      <c r="A1809"/>
      <c r="B1809"/>
      <c r="C1809"/>
    </row>
    <row r="1810" spans="1:3">
      <c r="A1810"/>
      <c r="B1810"/>
      <c r="C1810"/>
    </row>
    <row r="1811" spans="1:3">
      <c r="A1811"/>
      <c r="B1811"/>
      <c r="C1811"/>
    </row>
    <row r="1812" spans="1:3">
      <c r="A1812"/>
      <c r="B1812"/>
      <c r="C1812"/>
    </row>
    <row r="1813" spans="1:3">
      <c r="A1813"/>
      <c r="B1813"/>
      <c r="C1813"/>
    </row>
    <row r="1814" spans="1:3">
      <c r="A1814"/>
      <c r="B1814"/>
      <c r="C1814"/>
    </row>
    <row r="1815" spans="1:3">
      <c r="A1815"/>
      <c r="B1815"/>
      <c r="C1815"/>
    </row>
    <row r="1816" spans="1:3">
      <c r="A1816"/>
      <c r="B1816"/>
      <c r="C1816"/>
    </row>
    <row r="1817" spans="1:3">
      <c r="A1817"/>
      <c r="B1817"/>
      <c r="C1817"/>
    </row>
    <row r="1818" spans="1:3">
      <c r="A1818"/>
      <c r="B1818"/>
      <c r="C1818"/>
    </row>
    <row r="1819" spans="1:3">
      <c r="A1819"/>
      <c r="B1819"/>
      <c r="C1819"/>
    </row>
    <row r="1820" spans="1:3">
      <c r="A1820"/>
      <c r="B1820"/>
      <c r="C1820"/>
    </row>
    <row r="1821" spans="1:3">
      <c r="A1821"/>
      <c r="B1821"/>
      <c r="C1821"/>
    </row>
    <row r="1822" spans="1:3">
      <c r="A1822"/>
      <c r="B1822"/>
      <c r="C1822"/>
    </row>
    <row r="1823" spans="1:3">
      <c r="A1823"/>
      <c r="B1823"/>
      <c r="C1823"/>
    </row>
    <row r="1824" spans="1:3">
      <c r="A1824"/>
      <c r="B1824"/>
      <c r="C1824"/>
    </row>
    <row r="1825" spans="1:3">
      <c r="A1825"/>
      <c r="B1825"/>
      <c r="C1825"/>
    </row>
    <row r="1826" spans="1:3">
      <c r="A1826"/>
      <c r="B1826"/>
      <c r="C1826"/>
    </row>
    <row r="1827" spans="1:3">
      <c r="A1827"/>
      <c r="B1827"/>
      <c r="C1827"/>
    </row>
    <row r="1828" spans="1:3">
      <c r="A1828"/>
      <c r="B1828"/>
      <c r="C1828"/>
    </row>
    <row r="1829" spans="1:3">
      <c r="A1829"/>
      <c r="B1829"/>
      <c r="C1829"/>
    </row>
    <row r="1830" spans="1:3">
      <c r="A1830"/>
      <c r="B1830"/>
      <c r="C1830"/>
    </row>
    <row r="1831" spans="1:3">
      <c r="A1831"/>
      <c r="B1831"/>
      <c r="C1831"/>
    </row>
    <row r="1832" spans="1:3">
      <c r="A1832"/>
      <c r="B1832"/>
      <c r="C1832"/>
    </row>
    <row r="1833" spans="1:3">
      <c r="A1833"/>
      <c r="B1833"/>
      <c r="C1833"/>
    </row>
    <row r="1834" spans="1:3">
      <c r="A1834"/>
      <c r="B1834"/>
      <c r="C1834"/>
    </row>
    <row r="1835" spans="1:3">
      <c r="A1835"/>
      <c r="B1835"/>
      <c r="C1835"/>
    </row>
    <row r="1836" spans="1:3">
      <c r="A1836"/>
      <c r="B1836"/>
      <c r="C1836"/>
    </row>
    <row r="1837" spans="1:3">
      <c r="A1837"/>
      <c r="B1837"/>
      <c r="C1837"/>
    </row>
    <row r="1838" spans="1:3">
      <c r="A1838"/>
      <c r="B1838"/>
      <c r="C1838"/>
    </row>
    <row r="1839" spans="1:3">
      <c r="A1839"/>
      <c r="B1839"/>
      <c r="C1839"/>
    </row>
    <row r="1840" spans="1:3">
      <c r="A1840"/>
      <c r="B1840"/>
      <c r="C1840"/>
    </row>
    <row r="1841" spans="1:3">
      <c r="A1841"/>
      <c r="B1841"/>
      <c r="C1841"/>
    </row>
    <row r="1842" spans="1:3">
      <c r="A1842"/>
      <c r="B1842"/>
      <c r="C1842"/>
    </row>
    <row r="1843" spans="1:3">
      <c r="A1843"/>
      <c r="B1843"/>
      <c r="C1843"/>
    </row>
    <row r="1844" spans="1:3">
      <c r="A1844"/>
      <c r="B1844"/>
      <c r="C1844"/>
    </row>
    <row r="1845" spans="1:3">
      <c r="A1845"/>
      <c r="B1845"/>
      <c r="C1845"/>
    </row>
    <row r="1846" spans="1:3">
      <c r="A1846"/>
      <c r="B1846"/>
      <c r="C1846"/>
    </row>
    <row r="1847" spans="1:3">
      <c r="A1847"/>
      <c r="B1847"/>
      <c r="C1847"/>
    </row>
    <row r="1848" spans="1:3">
      <c r="A1848"/>
      <c r="B1848"/>
      <c r="C1848"/>
    </row>
    <row r="1849" spans="1:3">
      <c r="A1849"/>
      <c r="B1849"/>
      <c r="C1849"/>
    </row>
    <row r="1850" spans="1:3">
      <c r="A1850"/>
      <c r="B1850"/>
      <c r="C1850"/>
    </row>
    <row r="1851" spans="1:3">
      <c r="A1851"/>
      <c r="B1851"/>
      <c r="C1851"/>
    </row>
    <row r="1852" spans="1:3">
      <c r="A1852"/>
      <c r="B1852"/>
      <c r="C1852"/>
    </row>
    <row r="1853" spans="1:3">
      <c r="A1853"/>
      <c r="B1853"/>
      <c r="C1853"/>
    </row>
    <row r="1854" spans="1:3">
      <c r="A1854"/>
      <c r="B1854"/>
      <c r="C1854"/>
    </row>
    <row r="1855" spans="1:3">
      <c r="A1855"/>
      <c r="B1855"/>
      <c r="C1855"/>
    </row>
    <row r="1856" spans="1:3">
      <c r="A1856"/>
      <c r="B1856"/>
      <c r="C1856"/>
    </row>
    <row r="1857" spans="1:3">
      <c r="A1857"/>
      <c r="B1857"/>
      <c r="C1857"/>
    </row>
    <row r="1858" spans="1:3">
      <c r="A1858"/>
      <c r="B1858"/>
      <c r="C1858"/>
    </row>
    <row r="1859" spans="1:3">
      <c r="A1859"/>
      <c r="B1859"/>
      <c r="C1859"/>
    </row>
    <row r="1860" spans="1:3">
      <c r="A1860"/>
      <c r="B1860"/>
      <c r="C1860"/>
    </row>
    <row r="1861" spans="1:3">
      <c r="A1861"/>
      <c r="B1861"/>
      <c r="C1861"/>
    </row>
    <row r="1862" spans="1:3">
      <c r="A1862"/>
      <c r="B1862"/>
      <c r="C1862"/>
    </row>
    <row r="1863" spans="1:3">
      <c r="A1863"/>
      <c r="B1863"/>
      <c r="C1863"/>
    </row>
    <row r="1864" spans="1:3">
      <c r="A1864"/>
      <c r="B1864"/>
      <c r="C1864"/>
    </row>
    <row r="1865" spans="1:3">
      <c r="A1865"/>
      <c r="B1865"/>
      <c r="C1865"/>
    </row>
    <row r="1866" spans="1:3">
      <c r="A1866"/>
      <c r="B1866"/>
      <c r="C1866"/>
    </row>
    <row r="1867" spans="1:3">
      <c r="A1867"/>
      <c r="B1867"/>
      <c r="C1867"/>
    </row>
    <row r="1868" spans="1:3">
      <c r="A1868"/>
      <c r="B1868"/>
      <c r="C1868"/>
    </row>
    <row r="1869" spans="1:3">
      <c r="A1869"/>
      <c r="B1869"/>
      <c r="C1869"/>
    </row>
    <row r="1870" spans="1:3">
      <c r="A1870"/>
      <c r="B1870"/>
      <c r="C1870"/>
    </row>
    <row r="1871" spans="1:3">
      <c r="A1871"/>
      <c r="B1871"/>
      <c r="C1871"/>
    </row>
    <row r="1872" spans="1:3">
      <c r="A1872"/>
      <c r="B1872"/>
      <c r="C1872"/>
    </row>
    <row r="1873" spans="1:3">
      <c r="A1873"/>
      <c r="B1873"/>
      <c r="C1873"/>
    </row>
    <row r="1874" spans="1:3">
      <c r="A1874"/>
      <c r="B1874"/>
      <c r="C1874"/>
    </row>
    <row r="1875" spans="1:3">
      <c r="A1875"/>
      <c r="B1875"/>
      <c r="C1875"/>
    </row>
    <row r="1876" spans="1:3">
      <c r="A1876"/>
      <c r="B1876"/>
      <c r="C1876"/>
    </row>
    <row r="1877" spans="1:3">
      <c r="A1877"/>
      <c r="B1877"/>
      <c r="C1877"/>
    </row>
    <row r="1878" spans="1:3">
      <c r="A1878"/>
      <c r="B1878"/>
      <c r="C1878"/>
    </row>
    <row r="1879" spans="1:3">
      <c r="A1879"/>
      <c r="B1879"/>
      <c r="C1879"/>
    </row>
    <row r="1880" spans="1:3">
      <c r="A1880"/>
      <c r="B1880"/>
      <c r="C1880"/>
    </row>
    <row r="1881" spans="1:3">
      <c r="A1881"/>
      <c r="B1881"/>
      <c r="C1881"/>
    </row>
    <row r="1882" spans="1:3">
      <c r="A1882"/>
      <c r="B1882"/>
      <c r="C1882"/>
    </row>
    <row r="1883" spans="1:3">
      <c r="A1883"/>
      <c r="B1883"/>
      <c r="C1883"/>
    </row>
    <row r="1884" spans="1:3">
      <c r="A1884"/>
      <c r="B1884"/>
      <c r="C1884"/>
    </row>
    <row r="1885" spans="1:3">
      <c r="A1885"/>
      <c r="B1885"/>
      <c r="C1885"/>
    </row>
    <row r="1886" spans="1:3">
      <c r="A1886"/>
      <c r="B1886"/>
      <c r="C1886"/>
    </row>
    <row r="1887" spans="1:3">
      <c r="A1887"/>
      <c r="B1887"/>
      <c r="C1887"/>
    </row>
    <row r="1888" spans="1:3">
      <c r="A1888"/>
      <c r="B1888"/>
      <c r="C1888"/>
    </row>
    <row r="1889" spans="1:3">
      <c r="A1889"/>
      <c r="B1889"/>
      <c r="C1889"/>
    </row>
    <row r="1890" spans="1:3">
      <c r="A1890"/>
      <c r="B1890"/>
      <c r="C1890"/>
    </row>
    <row r="1891" spans="1:3">
      <c r="A1891"/>
      <c r="B1891"/>
      <c r="C1891"/>
    </row>
    <row r="1892" spans="1:3">
      <c r="A1892"/>
      <c r="B1892"/>
      <c r="C1892"/>
    </row>
    <row r="1893" spans="1:3">
      <c r="A1893"/>
      <c r="B1893"/>
      <c r="C1893"/>
    </row>
    <row r="1894" spans="1:3">
      <c r="A1894"/>
      <c r="B1894"/>
      <c r="C1894"/>
    </row>
    <row r="1895" spans="1:3">
      <c r="A1895"/>
      <c r="B1895"/>
      <c r="C1895"/>
    </row>
    <row r="1896" spans="1:3">
      <c r="A1896"/>
      <c r="B1896"/>
      <c r="C1896"/>
    </row>
    <row r="1897" spans="1:3">
      <c r="A1897"/>
      <c r="B1897"/>
      <c r="C1897"/>
    </row>
    <row r="1898" spans="1:3">
      <c r="A1898"/>
      <c r="B1898"/>
      <c r="C1898"/>
    </row>
    <row r="1899" spans="1:3">
      <c r="A1899"/>
      <c r="B1899"/>
      <c r="C1899"/>
    </row>
    <row r="1900" spans="1:3">
      <c r="A1900"/>
      <c r="B1900"/>
      <c r="C1900"/>
    </row>
    <row r="1901" spans="1:3">
      <c r="A1901"/>
      <c r="B1901"/>
      <c r="C1901"/>
    </row>
    <row r="1902" spans="1:3">
      <c r="A1902"/>
      <c r="B1902"/>
      <c r="C1902"/>
    </row>
    <row r="1903" spans="1:3">
      <c r="A1903"/>
      <c r="B1903"/>
      <c r="C1903"/>
    </row>
    <row r="1904" spans="1:3">
      <c r="A1904"/>
      <c r="B1904"/>
      <c r="C1904"/>
    </row>
    <row r="1905" spans="1:3">
      <c r="A1905"/>
      <c r="B1905"/>
      <c r="C1905"/>
    </row>
    <row r="1906" spans="1:3">
      <c r="A1906"/>
      <c r="B1906"/>
      <c r="C1906"/>
    </row>
    <row r="1907" spans="1:3">
      <c r="A1907"/>
      <c r="B1907"/>
      <c r="C1907"/>
    </row>
    <row r="1908" spans="1:3">
      <c r="A1908"/>
      <c r="B1908"/>
      <c r="C1908"/>
    </row>
    <row r="1909" spans="1:3">
      <c r="A1909"/>
      <c r="B1909"/>
      <c r="C1909"/>
    </row>
    <row r="1910" spans="1:3">
      <c r="A1910"/>
      <c r="B1910"/>
      <c r="C1910"/>
    </row>
    <row r="1911" spans="1:3">
      <c r="A1911"/>
      <c r="B1911"/>
      <c r="C1911"/>
    </row>
    <row r="1912" spans="1:3">
      <c r="A1912"/>
      <c r="B1912"/>
      <c r="C1912"/>
    </row>
    <row r="1913" spans="1:3">
      <c r="A1913"/>
      <c r="B1913"/>
      <c r="C1913"/>
    </row>
    <row r="1914" spans="1:3">
      <c r="A1914"/>
      <c r="B1914"/>
      <c r="C1914"/>
    </row>
    <row r="1915" spans="1:3">
      <c r="A1915"/>
      <c r="B1915"/>
      <c r="C1915"/>
    </row>
    <row r="1916" spans="1:3">
      <c r="A1916"/>
      <c r="B1916"/>
      <c r="C1916"/>
    </row>
    <row r="1917" spans="1:3">
      <c r="A1917"/>
      <c r="B1917"/>
      <c r="C1917"/>
    </row>
    <row r="1918" spans="1:3">
      <c r="A1918"/>
      <c r="B1918"/>
      <c r="C1918"/>
    </row>
    <row r="1919" spans="1:3">
      <c r="A1919"/>
      <c r="B1919"/>
      <c r="C1919"/>
    </row>
    <row r="1920" spans="1:3">
      <c r="A1920"/>
      <c r="B1920"/>
      <c r="C1920"/>
    </row>
    <row r="1921" spans="1:3">
      <c r="A1921"/>
      <c r="B1921"/>
      <c r="C1921"/>
    </row>
    <row r="1922" spans="1:3">
      <c r="A1922"/>
      <c r="B1922"/>
      <c r="C1922"/>
    </row>
    <row r="1923" spans="1:3">
      <c r="A1923"/>
      <c r="B1923"/>
      <c r="C1923"/>
    </row>
    <row r="1924" spans="1:3">
      <c r="A1924"/>
      <c r="B1924"/>
      <c r="C1924"/>
    </row>
    <row r="1925" spans="1:3">
      <c r="A1925"/>
      <c r="B1925"/>
      <c r="C1925"/>
    </row>
    <row r="1926" spans="1:3">
      <c r="A1926"/>
      <c r="B1926"/>
      <c r="C1926"/>
    </row>
    <row r="1927" spans="1:3">
      <c r="A1927"/>
      <c r="B1927"/>
      <c r="C1927"/>
    </row>
    <row r="1928" spans="1:3">
      <c r="A1928"/>
      <c r="B1928"/>
      <c r="C1928"/>
    </row>
    <row r="1929" spans="1:3">
      <c r="A1929"/>
      <c r="B1929"/>
      <c r="C1929"/>
    </row>
    <row r="1930" spans="1:3">
      <c r="A1930"/>
      <c r="B1930"/>
      <c r="C1930"/>
    </row>
    <row r="1931" spans="1:3">
      <c r="A1931"/>
      <c r="B1931"/>
      <c r="C1931"/>
    </row>
    <row r="1932" spans="1:3">
      <c r="A1932"/>
      <c r="B1932"/>
      <c r="C1932"/>
    </row>
    <row r="1933" spans="1:3">
      <c r="A1933"/>
      <c r="B1933"/>
      <c r="C1933"/>
    </row>
    <row r="1934" spans="1:3">
      <c r="A1934"/>
      <c r="B1934"/>
      <c r="C1934"/>
    </row>
    <row r="1935" spans="1:3">
      <c r="A1935"/>
      <c r="B1935"/>
      <c r="C1935"/>
    </row>
    <row r="1936" spans="1:3">
      <c r="A1936"/>
      <c r="B1936"/>
      <c r="C1936"/>
    </row>
    <row r="1937" spans="1:3">
      <c r="A1937"/>
      <c r="B1937"/>
      <c r="C1937"/>
    </row>
    <row r="1938" spans="1:3">
      <c r="A1938"/>
      <c r="B1938"/>
      <c r="C1938"/>
    </row>
    <row r="1939" spans="1:3">
      <c r="A1939"/>
      <c r="B1939"/>
      <c r="C1939"/>
    </row>
    <row r="1940" spans="1:3">
      <c r="A1940"/>
      <c r="B1940"/>
      <c r="C1940"/>
    </row>
    <row r="1941" spans="1:3">
      <c r="A1941"/>
      <c r="B1941"/>
      <c r="C1941"/>
    </row>
    <row r="1942" spans="1:3">
      <c r="A1942"/>
      <c r="B1942"/>
      <c r="C1942"/>
    </row>
    <row r="1943" spans="1:3">
      <c r="A1943"/>
      <c r="B1943"/>
      <c r="C1943"/>
    </row>
    <row r="1944" spans="1:3">
      <c r="A1944"/>
      <c r="B1944"/>
      <c r="C1944"/>
    </row>
    <row r="1945" spans="1:3">
      <c r="A1945"/>
      <c r="B1945"/>
      <c r="C1945"/>
    </row>
    <row r="1946" spans="1:3">
      <c r="A1946"/>
      <c r="B1946"/>
      <c r="C1946"/>
    </row>
    <row r="1947" spans="1:3">
      <c r="A1947"/>
      <c r="B1947"/>
      <c r="C1947"/>
    </row>
    <row r="1948" spans="1:3">
      <c r="A1948"/>
      <c r="B1948"/>
      <c r="C1948"/>
    </row>
    <row r="1949" spans="1:3">
      <c r="A1949"/>
      <c r="B1949"/>
      <c r="C1949"/>
    </row>
    <row r="1950" spans="1:3">
      <c r="A1950"/>
      <c r="B1950"/>
      <c r="C1950"/>
    </row>
    <row r="1951" spans="1:3">
      <c r="A1951"/>
      <c r="B1951"/>
      <c r="C1951"/>
    </row>
    <row r="1952" spans="1:3">
      <c r="A1952"/>
      <c r="B1952"/>
      <c r="C1952"/>
    </row>
    <row r="1953" spans="1:3">
      <c r="A1953"/>
      <c r="B1953"/>
      <c r="C1953"/>
    </row>
    <row r="1954" spans="1:3">
      <c r="A1954"/>
      <c r="B1954"/>
      <c r="C1954"/>
    </row>
    <row r="1955" spans="1:3">
      <c r="A1955"/>
      <c r="B1955"/>
      <c r="C1955"/>
    </row>
    <row r="1956" spans="1:3">
      <c r="A1956"/>
      <c r="B1956"/>
      <c r="C1956"/>
    </row>
    <row r="1957" spans="1:3">
      <c r="A1957"/>
      <c r="B1957"/>
      <c r="C1957"/>
    </row>
    <row r="1958" spans="1:3">
      <c r="A1958"/>
      <c r="B1958"/>
      <c r="C1958"/>
    </row>
    <row r="1959" spans="1:3">
      <c r="A1959"/>
      <c r="B1959"/>
      <c r="C1959"/>
    </row>
    <row r="1960" spans="1:3">
      <c r="A1960"/>
      <c r="B1960"/>
      <c r="C1960"/>
    </row>
    <row r="1961" spans="1:3">
      <c r="A1961"/>
      <c r="B1961"/>
      <c r="C1961"/>
    </row>
    <row r="1962" spans="1:3">
      <c r="A1962"/>
      <c r="B1962"/>
      <c r="C1962"/>
    </row>
    <row r="1963" spans="1:3">
      <c r="A1963"/>
      <c r="B1963"/>
      <c r="C1963"/>
    </row>
    <row r="1964" spans="1:3">
      <c r="A1964"/>
      <c r="B1964"/>
      <c r="C1964"/>
    </row>
    <row r="1965" spans="1:3">
      <c r="A1965"/>
      <c r="B1965"/>
      <c r="C1965"/>
    </row>
    <row r="1966" spans="1:3">
      <c r="A1966"/>
      <c r="B1966"/>
      <c r="C1966"/>
    </row>
    <row r="1967" spans="1:3">
      <c r="A1967"/>
      <c r="B1967"/>
      <c r="C1967"/>
    </row>
    <row r="1968" spans="1:3">
      <c r="A1968"/>
      <c r="B1968"/>
      <c r="C1968"/>
    </row>
    <row r="1969" spans="1:3">
      <c r="A1969"/>
      <c r="B1969"/>
      <c r="C1969"/>
    </row>
    <row r="1970" spans="1:3">
      <c r="A1970"/>
      <c r="B1970"/>
      <c r="C1970"/>
    </row>
    <row r="1971" spans="1:3">
      <c r="A1971"/>
      <c r="B1971"/>
      <c r="C1971"/>
    </row>
    <row r="1972" spans="1:3">
      <c r="A1972"/>
      <c r="B1972"/>
      <c r="C1972"/>
    </row>
    <row r="1973" spans="1:3">
      <c r="A1973"/>
      <c r="B1973"/>
      <c r="C1973"/>
    </row>
    <row r="1974" spans="1:3">
      <c r="A1974"/>
      <c r="B1974"/>
      <c r="C1974"/>
    </row>
    <row r="1975" spans="1:3">
      <c r="A1975"/>
      <c r="B1975"/>
      <c r="C1975"/>
    </row>
    <row r="1976" spans="1:3">
      <c r="A1976"/>
      <c r="B1976"/>
      <c r="C1976"/>
    </row>
    <row r="1977" spans="1:3">
      <c r="A1977"/>
      <c r="B1977"/>
      <c r="C1977"/>
    </row>
    <row r="1978" spans="1:3">
      <c r="A1978"/>
      <c r="B1978"/>
      <c r="C1978"/>
    </row>
    <row r="1979" spans="1:3">
      <c r="A1979"/>
      <c r="B1979"/>
      <c r="C1979"/>
    </row>
    <row r="1980" spans="1:3">
      <c r="A1980"/>
      <c r="B1980"/>
      <c r="C1980"/>
    </row>
    <row r="1981" spans="1:3">
      <c r="A1981"/>
      <c r="B1981"/>
      <c r="C1981"/>
    </row>
    <row r="1982" spans="1:3">
      <c r="A1982"/>
      <c r="B1982"/>
      <c r="C1982"/>
    </row>
    <row r="1983" spans="1:3">
      <c r="A1983"/>
      <c r="B1983"/>
      <c r="C1983"/>
    </row>
    <row r="1984" spans="1:3">
      <c r="A1984"/>
      <c r="B1984"/>
      <c r="C1984"/>
    </row>
    <row r="1985" spans="1:3">
      <c r="A1985"/>
      <c r="B1985"/>
      <c r="C1985"/>
    </row>
    <row r="1986" spans="1:3">
      <c r="A1986"/>
      <c r="B1986"/>
      <c r="C1986"/>
    </row>
    <row r="1987" spans="1:3">
      <c r="A1987"/>
      <c r="B1987"/>
      <c r="C1987"/>
    </row>
    <row r="1988" spans="1:3">
      <c r="A1988"/>
      <c r="B1988"/>
      <c r="C1988"/>
    </row>
    <row r="1989" spans="1:3">
      <c r="A1989"/>
      <c r="B1989"/>
      <c r="C1989"/>
    </row>
    <row r="1990" spans="1:3">
      <c r="A1990"/>
      <c r="B1990"/>
      <c r="C1990"/>
    </row>
    <row r="1991" spans="1:3">
      <c r="A1991"/>
      <c r="B1991"/>
      <c r="C1991"/>
    </row>
    <row r="1992" spans="1:3">
      <c r="A1992"/>
      <c r="B1992"/>
      <c r="C1992"/>
    </row>
    <row r="1993" spans="1:3">
      <c r="A1993"/>
      <c r="B1993"/>
      <c r="C1993"/>
    </row>
    <row r="1994" spans="1:3">
      <c r="A1994"/>
      <c r="B1994"/>
      <c r="C1994"/>
    </row>
    <row r="1995" spans="1:3">
      <c r="A1995"/>
      <c r="B1995"/>
      <c r="C1995"/>
    </row>
    <row r="1996" spans="1:3">
      <c r="A1996"/>
      <c r="B1996"/>
      <c r="C1996"/>
    </row>
    <row r="1997" spans="1:3">
      <c r="A1997"/>
      <c r="B1997"/>
      <c r="C1997"/>
    </row>
    <row r="1998" spans="1:3">
      <c r="A1998"/>
      <c r="B1998"/>
      <c r="C1998"/>
    </row>
    <row r="1999" spans="1:3">
      <c r="A1999"/>
      <c r="B1999"/>
      <c r="C1999"/>
    </row>
    <row r="2000" spans="1:3">
      <c r="A2000"/>
      <c r="B2000"/>
      <c r="C2000"/>
    </row>
    <row r="2001" spans="1:3">
      <c r="A2001"/>
      <c r="B2001"/>
      <c r="C2001"/>
    </row>
    <row r="2002" spans="1:3">
      <c r="A2002"/>
      <c r="B2002"/>
      <c r="C2002"/>
    </row>
    <row r="2003" spans="1:3">
      <c r="A2003"/>
      <c r="B2003"/>
      <c r="C2003"/>
    </row>
    <row r="2004" spans="1:3">
      <c r="A2004"/>
      <c r="B2004"/>
      <c r="C2004"/>
    </row>
    <row r="2005" spans="1:3">
      <c r="A2005"/>
      <c r="B2005"/>
      <c r="C2005"/>
    </row>
    <row r="2006" spans="1:3">
      <c r="A2006"/>
      <c r="B2006"/>
      <c r="C2006"/>
    </row>
    <row r="2007" spans="1:3">
      <c r="A2007"/>
      <c r="B2007"/>
      <c r="C2007"/>
    </row>
    <row r="2008" spans="1:3">
      <c r="A2008"/>
      <c r="B2008"/>
      <c r="C2008"/>
    </row>
    <row r="2009" spans="1:3">
      <c r="A2009"/>
      <c r="B2009"/>
      <c r="C2009"/>
    </row>
    <row r="2010" spans="1:3">
      <c r="A2010"/>
      <c r="B2010"/>
      <c r="C2010"/>
    </row>
    <row r="2011" spans="1:3">
      <c r="A2011"/>
      <c r="B2011"/>
      <c r="C2011"/>
    </row>
    <row r="2012" spans="1:3">
      <c r="A2012"/>
      <c r="B2012"/>
      <c r="C2012"/>
    </row>
    <row r="2013" spans="1:3">
      <c r="A2013"/>
      <c r="B2013"/>
      <c r="C2013"/>
    </row>
    <row r="2014" spans="1:3">
      <c r="A2014"/>
      <c r="B2014"/>
      <c r="C2014"/>
    </row>
    <row r="2015" spans="1:3">
      <c r="A2015"/>
      <c r="B2015"/>
      <c r="C2015"/>
    </row>
    <row r="2016" spans="1:3">
      <c r="A2016"/>
      <c r="B2016"/>
      <c r="C2016"/>
    </row>
    <row r="2017" spans="1:3">
      <c r="A2017"/>
      <c r="B2017"/>
      <c r="C2017"/>
    </row>
    <row r="2018" spans="1:3">
      <c r="A2018"/>
      <c r="B2018"/>
      <c r="C2018"/>
    </row>
    <row r="2019" spans="1:3">
      <c r="A2019"/>
      <c r="B2019"/>
      <c r="C2019"/>
    </row>
    <row r="2020" spans="1:3">
      <c r="A2020"/>
      <c r="B2020"/>
      <c r="C2020"/>
    </row>
    <row r="2021" spans="1:3">
      <c r="A2021"/>
      <c r="B2021"/>
      <c r="C2021"/>
    </row>
    <row r="2022" spans="1:3">
      <c r="A2022"/>
      <c r="B2022"/>
      <c r="C2022"/>
    </row>
    <row r="2023" spans="1:3">
      <c r="A2023"/>
      <c r="B2023"/>
      <c r="C2023"/>
    </row>
    <row r="2024" spans="1:3">
      <c r="A2024"/>
      <c r="B2024"/>
      <c r="C2024"/>
    </row>
    <row r="2025" spans="1:3">
      <c r="A2025"/>
      <c r="B2025"/>
      <c r="C2025"/>
    </row>
    <row r="2026" spans="1:3">
      <c r="A2026"/>
      <c r="B2026"/>
      <c r="C2026"/>
    </row>
    <row r="2027" spans="1:3">
      <c r="A2027"/>
      <c r="B2027"/>
      <c r="C2027"/>
    </row>
    <row r="2028" spans="1:3">
      <c r="A2028"/>
      <c r="B2028"/>
      <c r="C2028"/>
    </row>
    <row r="2029" spans="1:3">
      <c r="A2029"/>
      <c r="B2029"/>
      <c r="C2029"/>
    </row>
    <row r="2030" spans="1:3">
      <c r="A2030"/>
      <c r="B2030"/>
      <c r="C2030"/>
    </row>
    <row r="2031" spans="1:3">
      <c r="A2031"/>
      <c r="B2031"/>
      <c r="C2031"/>
    </row>
    <row r="2032" spans="1:3">
      <c r="A2032"/>
      <c r="B2032"/>
      <c r="C2032"/>
    </row>
    <row r="2033" spans="1:3">
      <c r="A2033"/>
      <c r="B2033"/>
      <c r="C2033"/>
    </row>
    <row r="2034" spans="1:3">
      <c r="A2034"/>
      <c r="B2034"/>
      <c r="C2034"/>
    </row>
    <row r="2035" spans="1:3">
      <c r="A2035"/>
      <c r="B2035"/>
      <c r="C2035"/>
    </row>
    <row r="2036" spans="1:3">
      <c r="A2036"/>
      <c r="B2036"/>
      <c r="C2036"/>
    </row>
    <row r="2037" spans="1:3">
      <c r="A2037"/>
      <c r="B2037"/>
      <c r="C2037"/>
    </row>
    <row r="2038" spans="1:3">
      <c r="A2038"/>
      <c r="B2038"/>
      <c r="C2038"/>
    </row>
    <row r="2039" spans="1:3">
      <c r="A2039"/>
      <c r="B2039"/>
      <c r="C2039"/>
    </row>
    <row r="2040" spans="1:3">
      <c r="A2040"/>
      <c r="B2040"/>
      <c r="C2040"/>
    </row>
    <row r="2041" spans="1:3">
      <c r="A2041"/>
      <c r="B2041"/>
      <c r="C2041"/>
    </row>
    <row r="2042" spans="1:3">
      <c r="A2042"/>
      <c r="B2042"/>
      <c r="C2042"/>
    </row>
    <row r="2043" spans="1:3">
      <c r="A2043"/>
      <c r="B2043"/>
      <c r="C2043"/>
    </row>
    <row r="2044" spans="1:3">
      <c r="A2044"/>
      <c r="B2044"/>
      <c r="C2044"/>
    </row>
    <row r="2045" spans="1:3">
      <c r="A2045"/>
      <c r="B2045"/>
      <c r="C2045"/>
    </row>
    <row r="2046" spans="1:3">
      <c r="A2046"/>
      <c r="B2046"/>
      <c r="C2046"/>
    </row>
    <row r="2047" spans="1:3">
      <c r="A2047"/>
      <c r="B2047"/>
      <c r="C2047"/>
    </row>
    <row r="2048" spans="1:3">
      <c r="A2048"/>
      <c r="B2048"/>
      <c r="C2048"/>
    </row>
    <row r="2049" spans="1:3">
      <c r="A2049"/>
      <c r="B2049"/>
      <c r="C2049"/>
    </row>
    <row r="2050" spans="1:3">
      <c r="A2050"/>
      <c r="B2050"/>
      <c r="C2050"/>
    </row>
    <row r="2051" spans="1:3">
      <c r="A2051"/>
      <c r="B2051"/>
      <c r="C2051"/>
    </row>
    <row r="2052" spans="1:3">
      <c r="A2052"/>
      <c r="B2052"/>
      <c r="C2052"/>
    </row>
    <row r="2053" spans="1:3">
      <c r="A2053"/>
      <c r="B2053"/>
      <c r="C2053"/>
    </row>
    <row r="2054" spans="1:3">
      <c r="A2054"/>
      <c r="B2054"/>
      <c r="C2054"/>
    </row>
    <row r="2055" spans="1:3">
      <c r="A2055"/>
      <c r="B2055"/>
      <c r="C2055"/>
    </row>
    <row r="2056" spans="1:3">
      <c r="A2056"/>
      <c r="B2056"/>
      <c r="C2056"/>
    </row>
    <row r="2057" spans="1:3">
      <c r="A2057"/>
      <c r="B2057"/>
      <c r="C2057"/>
    </row>
    <row r="2058" spans="1:3">
      <c r="A2058"/>
      <c r="B2058"/>
      <c r="C2058"/>
    </row>
    <row r="2059" spans="1:3">
      <c r="A2059"/>
      <c r="B2059"/>
      <c r="C2059"/>
    </row>
    <row r="2060" spans="1:3">
      <c r="A2060"/>
      <c r="B2060"/>
      <c r="C2060"/>
    </row>
    <row r="2061" spans="1:3">
      <c r="A2061"/>
      <c r="B2061"/>
      <c r="C2061"/>
    </row>
    <row r="2062" spans="1:3">
      <c r="A2062"/>
      <c r="B2062"/>
      <c r="C2062"/>
    </row>
    <row r="2063" spans="1:3">
      <c r="A2063"/>
      <c r="B2063"/>
      <c r="C2063"/>
    </row>
    <row r="2064" spans="1:3">
      <c r="A2064"/>
      <c r="B2064"/>
      <c r="C2064"/>
    </row>
    <row r="2065" spans="1:3">
      <c r="A2065"/>
      <c r="B2065"/>
      <c r="C2065"/>
    </row>
    <row r="2066" spans="1:3">
      <c r="A2066"/>
      <c r="B2066"/>
      <c r="C2066"/>
    </row>
    <row r="2067" spans="1:3">
      <c r="A2067"/>
      <c r="B2067"/>
      <c r="C2067"/>
    </row>
    <row r="2068" spans="1:3">
      <c r="A2068"/>
      <c r="B2068"/>
      <c r="C2068"/>
    </row>
    <row r="2069" spans="1:3">
      <c r="A2069"/>
      <c r="B2069"/>
      <c r="C2069"/>
    </row>
    <row r="2070" spans="1:3">
      <c r="A2070"/>
      <c r="B2070"/>
      <c r="C2070"/>
    </row>
    <row r="2071" spans="1:3">
      <c r="A2071"/>
      <c r="B2071"/>
      <c r="C2071"/>
    </row>
    <row r="2072" spans="1:3">
      <c r="A2072"/>
      <c r="B2072"/>
      <c r="C2072"/>
    </row>
    <row r="2073" spans="1:3">
      <c r="A2073"/>
      <c r="B2073"/>
      <c r="C2073"/>
    </row>
    <row r="2074" spans="1:3">
      <c r="A2074"/>
      <c r="B2074"/>
      <c r="C2074"/>
    </row>
    <row r="2075" spans="1:3">
      <c r="A2075"/>
      <c r="B2075"/>
      <c r="C2075"/>
    </row>
    <row r="2076" spans="1:3">
      <c r="A2076"/>
      <c r="B2076"/>
      <c r="C2076"/>
    </row>
    <row r="2077" spans="1:3">
      <c r="A2077"/>
      <c r="B2077"/>
      <c r="C2077"/>
    </row>
    <row r="2078" spans="1:3">
      <c r="A2078"/>
      <c r="B2078"/>
      <c r="C2078"/>
    </row>
    <row r="2079" spans="1:3">
      <c r="A2079"/>
      <c r="B2079"/>
      <c r="C2079"/>
    </row>
    <row r="2080" spans="1:3">
      <c r="A2080"/>
      <c r="B2080"/>
      <c r="C2080"/>
    </row>
    <row r="2081" spans="1:3">
      <c r="A2081"/>
      <c r="B2081"/>
      <c r="C2081"/>
    </row>
    <row r="2082" spans="1:3">
      <c r="A2082"/>
      <c r="B2082"/>
      <c r="C2082"/>
    </row>
    <row r="2083" spans="1:3">
      <c r="A2083"/>
      <c r="B2083"/>
      <c r="C2083"/>
    </row>
    <row r="2084" spans="1:3">
      <c r="A2084"/>
      <c r="B2084"/>
      <c r="C2084"/>
    </row>
    <row r="2085" spans="1:3">
      <c r="A2085"/>
      <c r="B2085"/>
      <c r="C2085"/>
    </row>
    <row r="2086" spans="1:3">
      <c r="A2086"/>
      <c r="B2086"/>
      <c r="C2086"/>
    </row>
    <row r="2087" spans="1:3">
      <c r="A2087"/>
      <c r="B2087"/>
      <c r="C2087"/>
    </row>
    <row r="2088" spans="1:3">
      <c r="A2088"/>
      <c r="B2088"/>
      <c r="C2088"/>
    </row>
    <row r="2089" spans="1:3">
      <c r="A2089"/>
      <c r="B2089"/>
      <c r="C2089"/>
    </row>
    <row r="2090" spans="1:3">
      <c r="A2090"/>
      <c r="B2090"/>
      <c r="C2090"/>
    </row>
    <row r="2091" spans="1:3">
      <c r="A2091"/>
      <c r="B2091"/>
      <c r="C2091"/>
    </row>
    <row r="2092" spans="1:3">
      <c r="A2092"/>
      <c r="B2092"/>
      <c r="C2092"/>
    </row>
    <row r="2093" spans="1:3">
      <c r="A2093"/>
      <c r="B2093"/>
      <c r="C2093"/>
    </row>
    <row r="2094" spans="1:3">
      <c r="A2094"/>
      <c r="B2094"/>
      <c r="C2094"/>
    </row>
    <row r="2095" spans="1:3">
      <c r="A2095"/>
      <c r="B2095"/>
      <c r="C2095"/>
    </row>
    <row r="2096" spans="1:3">
      <c r="A2096"/>
      <c r="B2096"/>
      <c r="C2096"/>
    </row>
    <row r="2097" spans="1:3">
      <c r="A2097"/>
      <c r="B2097"/>
      <c r="C2097"/>
    </row>
    <row r="2098" spans="1:3">
      <c r="A2098"/>
      <c r="B2098"/>
      <c r="C2098"/>
    </row>
    <row r="2099" spans="1:3">
      <c r="A2099"/>
      <c r="B2099"/>
      <c r="C2099"/>
    </row>
    <row r="2100" spans="1:3">
      <c r="A2100"/>
      <c r="B2100"/>
      <c r="C2100"/>
    </row>
    <row r="2101" spans="1:3">
      <c r="A2101"/>
      <c r="B2101"/>
      <c r="C2101"/>
    </row>
    <row r="2102" spans="1:3">
      <c r="A2102"/>
      <c r="B2102"/>
      <c r="C2102"/>
    </row>
    <row r="2103" spans="1:3">
      <c r="A2103"/>
      <c r="B2103"/>
      <c r="C2103"/>
    </row>
    <row r="2104" spans="1:3">
      <c r="A2104"/>
      <c r="B2104"/>
      <c r="C2104"/>
    </row>
    <row r="2105" spans="1:3">
      <c r="A2105"/>
      <c r="B2105"/>
      <c r="C2105"/>
    </row>
    <row r="2106" spans="1:3">
      <c r="A2106"/>
      <c r="B2106"/>
      <c r="C2106"/>
    </row>
    <row r="2107" spans="1:3">
      <c r="A2107"/>
      <c r="B2107"/>
      <c r="C2107"/>
    </row>
    <row r="2108" spans="1:3">
      <c r="A2108"/>
      <c r="B2108"/>
      <c r="C2108"/>
    </row>
    <row r="2109" spans="1:3">
      <c r="A2109"/>
      <c r="B2109"/>
      <c r="C2109"/>
    </row>
    <row r="2110" spans="1:3">
      <c r="A2110"/>
      <c r="B2110"/>
      <c r="C2110"/>
    </row>
    <row r="2111" spans="1:3">
      <c r="A2111"/>
      <c r="B2111"/>
      <c r="C2111"/>
    </row>
    <row r="2112" spans="1:3">
      <c r="A2112"/>
      <c r="B2112"/>
      <c r="C2112"/>
    </row>
    <row r="2113" spans="1:3">
      <c r="A2113"/>
      <c r="B2113"/>
      <c r="C2113"/>
    </row>
    <row r="2114" spans="1:3">
      <c r="A2114"/>
      <c r="B2114"/>
      <c r="C2114"/>
    </row>
    <row r="2115" spans="1:3">
      <c r="A2115"/>
      <c r="B2115"/>
      <c r="C2115"/>
    </row>
    <row r="2116" spans="1:3">
      <c r="A2116"/>
      <c r="B2116"/>
      <c r="C2116"/>
    </row>
    <row r="2117" spans="1:3">
      <c r="A2117"/>
      <c r="B2117"/>
      <c r="C2117"/>
    </row>
    <row r="2118" spans="1:3">
      <c r="A2118"/>
      <c r="B2118"/>
      <c r="C2118"/>
    </row>
    <row r="2119" spans="1:3">
      <c r="A2119"/>
      <c r="B2119"/>
      <c r="C2119"/>
    </row>
    <row r="2120" spans="1:3">
      <c r="A2120"/>
      <c r="B2120"/>
      <c r="C2120"/>
    </row>
    <row r="2121" spans="1:3">
      <c r="A2121"/>
      <c r="B2121"/>
      <c r="C2121"/>
    </row>
    <row r="2122" spans="1:3">
      <c r="A2122"/>
      <c r="B2122"/>
      <c r="C2122"/>
    </row>
    <row r="2123" spans="1:3">
      <c r="A2123"/>
      <c r="B2123"/>
      <c r="C2123"/>
    </row>
    <row r="2124" spans="1:3">
      <c r="A2124"/>
      <c r="B2124"/>
      <c r="C2124"/>
    </row>
    <row r="2125" spans="1:3">
      <c r="A2125"/>
      <c r="B2125"/>
      <c r="C2125"/>
    </row>
    <row r="2126" spans="1:3">
      <c r="A2126"/>
      <c r="B2126"/>
      <c r="C2126"/>
    </row>
    <row r="2127" spans="1:3">
      <c r="A2127"/>
      <c r="B2127"/>
      <c r="C2127"/>
    </row>
    <row r="2128" spans="1:3">
      <c r="A2128"/>
      <c r="B2128"/>
      <c r="C2128"/>
    </row>
    <row r="2129" spans="1:3">
      <c r="A2129"/>
      <c r="B2129"/>
      <c r="C2129"/>
    </row>
    <row r="2130" spans="1:3">
      <c r="A2130"/>
      <c r="B2130"/>
      <c r="C2130"/>
    </row>
    <row r="2131" spans="1:3">
      <c r="A2131"/>
      <c r="B2131"/>
      <c r="C2131"/>
    </row>
    <row r="2132" spans="1:3">
      <c r="A2132"/>
      <c r="B2132"/>
      <c r="C2132"/>
    </row>
    <row r="2133" spans="1:3">
      <c r="A2133"/>
      <c r="B2133"/>
      <c r="C2133"/>
    </row>
    <row r="2134" spans="1:3">
      <c r="A2134"/>
      <c r="B2134"/>
      <c r="C2134"/>
    </row>
    <row r="2135" spans="1:3">
      <c r="A2135"/>
      <c r="B2135"/>
      <c r="C2135"/>
    </row>
    <row r="2136" spans="1:3">
      <c r="A2136"/>
      <c r="B2136"/>
      <c r="C2136"/>
    </row>
    <row r="2137" spans="1:3">
      <c r="A2137"/>
      <c r="B2137"/>
      <c r="C2137"/>
    </row>
    <row r="2138" spans="1:3">
      <c r="A2138"/>
      <c r="B2138"/>
      <c r="C2138"/>
    </row>
    <row r="2139" spans="1:3">
      <c r="A2139"/>
      <c r="B2139"/>
      <c r="C2139"/>
    </row>
    <row r="2140" spans="1:3">
      <c r="A2140"/>
      <c r="B2140"/>
      <c r="C2140"/>
    </row>
    <row r="2141" spans="1:3">
      <c r="A2141"/>
      <c r="B2141"/>
      <c r="C2141"/>
    </row>
    <row r="2142" spans="1:3">
      <c r="A2142"/>
      <c r="B2142"/>
      <c r="C2142"/>
    </row>
    <row r="2143" spans="1:3">
      <c r="A2143"/>
      <c r="B2143"/>
      <c r="C2143"/>
    </row>
    <row r="2144" spans="1:3">
      <c r="A2144"/>
      <c r="B2144"/>
      <c r="C2144"/>
    </row>
    <row r="2145" spans="1:3">
      <c r="A2145"/>
      <c r="B2145"/>
      <c r="C2145"/>
    </row>
    <row r="2146" spans="1:3">
      <c r="A2146"/>
      <c r="B2146"/>
      <c r="C2146"/>
    </row>
    <row r="2147" spans="1:3">
      <c r="A2147"/>
      <c r="B2147"/>
      <c r="C2147"/>
    </row>
    <row r="2148" spans="1:3">
      <c r="A2148"/>
      <c r="B2148"/>
      <c r="C2148"/>
    </row>
    <row r="2149" spans="1:3">
      <c r="A2149"/>
      <c r="B2149"/>
      <c r="C2149"/>
    </row>
    <row r="2150" spans="1:3">
      <c r="A2150"/>
      <c r="B2150"/>
      <c r="C2150"/>
    </row>
    <row r="2151" spans="1:3">
      <c r="A2151"/>
      <c r="B2151"/>
      <c r="C2151"/>
    </row>
    <row r="2152" spans="1:3">
      <c r="A2152"/>
      <c r="B2152"/>
      <c r="C2152"/>
    </row>
    <row r="2153" spans="1:3">
      <c r="A2153"/>
      <c r="B2153"/>
      <c r="C2153"/>
    </row>
    <row r="2154" spans="1:3">
      <c r="A2154"/>
      <c r="B2154"/>
      <c r="C2154"/>
    </row>
    <row r="2155" spans="1:3">
      <c r="A2155"/>
      <c r="B2155"/>
      <c r="C2155"/>
    </row>
    <row r="2156" spans="1:3">
      <c r="A2156"/>
      <c r="B2156"/>
      <c r="C2156"/>
    </row>
    <row r="2157" spans="1:3">
      <c r="A2157"/>
      <c r="B2157"/>
      <c r="C2157"/>
    </row>
    <row r="2158" spans="1:3">
      <c r="A2158"/>
      <c r="B2158"/>
      <c r="C2158"/>
    </row>
    <row r="2159" spans="1:3">
      <c r="A2159"/>
      <c r="B2159"/>
      <c r="C2159"/>
    </row>
    <row r="2160" spans="1:3">
      <c r="A2160"/>
      <c r="B2160"/>
      <c r="C2160"/>
    </row>
    <row r="2161" spans="1:3">
      <c r="A2161"/>
      <c r="B2161"/>
      <c r="C2161"/>
    </row>
    <row r="2162" spans="1:3">
      <c r="A2162"/>
      <c r="B2162"/>
      <c r="C2162"/>
    </row>
    <row r="2163" spans="1:3">
      <c r="A2163"/>
      <c r="B2163"/>
      <c r="C2163"/>
    </row>
    <row r="2164" spans="1:3">
      <c r="A2164"/>
      <c r="B2164"/>
      <c r="C2164"/>
    </row>
    <row r="2165" spans="1:3">
      <c r="A2165"/>
      <c r="B2165"/>
      <c r="C2165"/>
    </row>
    <row r="2166" spans="1:3">
      <c r="A2166"/>
      <c r="B2166"/>
      <c r="C2166"/>
    </row>
    <row r="2167" spans="1:3">
      <c r="A2167"/>
      <c r="B2167"/>
      <c r="C2167"/>
    </row>
    <row r="2168" spans="1:3">
      <c r="A2168"/>
      <c r="B2168"/>
      <c r="C2168"/>
    </row>
    <row r="2169" spans="1:3">
      <c r="A2169"/>
      <c r="B2169"/>
      <c r="C2169"/>
    </row>
    <row r="2170" spans="1:3">
      <c r="A2170"/>
      <c r="B2170"/>
      <c r="C2170"/>
    </row>
    <row r="2171" spans="1:3">
      <c r="A2171"/>
      <c r="B2171"/>
      <c r="C2171"/>
    </row>
    <row r="2172" spans="1:3">
      <c r="A2172"/>
      <c r="B2172"/>
      <c r="C2172"/>
    </row>
    <row r="2173" spans="1:3">
      <c r="A2173"/>
      <c r="B2173"/>
      <c r="C2173"/>
    </row>
    <row r="2174" spans="1:3">
      <c r="A2174"/>
      <c r="B2174"/>
      <c r="C2174"/>
    </row>
    <row r="2175" spans="1:3">
      <c r="A2175"/>
      <c r="B2175"/>
      <c r="C2175"/>
    </row>
    <row r="2176" spans="1:3">
      <c r="A2176"/>
      <c r="B2176"/>
      <c r="C2176"/>
    </row>
    <row r="2177" spans="1:3">
      <c r="A2177"/>
      <c r="B2177"/>
      <c r="C2177"/>
    </row>
    <row r="2178" spans="1:3">
      <c r="A2178"/>
      <c r="B2178"/>
      <c r="C2178"/>
    </row>
    <row r="2179" spans="1:3">
      <c r="A2179"/>
      <c r="B2179"/>
      <c r="C2179"/>
    </row>
    <row r="2180" spans="1:3">
      <c r="A2180"/>
      <c r="B2180"/>
      <c r="C2180"/>
    </row>
    <row r="2181" spans="1:3">
      <c r="A2181"/>
      <c r="B2181"/>
      <c r="C2181"/>
    </row>
    <row r="2182" spans="1:3">
      <c r="A2182"/>
      <c r="B2182"/>
      <c r="C2182"/>
    </row>
    <row r="2183" spans="1:3">
      <c r="A2183"/>
      <c r="B2183"/>
      <c r="C2183"/>
    </row>
    <row r="2184" spans="1:3">
      <c r="A2184"/>
      <c r="B2184"/>
      <c r="C2184"/>
    </row>
    <row r="2185" spans="1:3">
      <c r="A2185"/>
      <c r="B2185"/>
      <c r="C2185"/>
    </row>
    <row r="2186" spans="1:3">
      <c r="A2186"/>
      <c r="B2186"/>
      <c r="C2186"/>
    </row>
    <row r="2187" spans="1:3">
      <c r="A2187"/>
      <c r="B2187"/>
      <c r="C2187"/>
    </row>
    <row r="2188" spans="1:3">
      <c r="A2188"/>
      <c r="B2188"/>
      <c r="C2188"/>
    </row>
    <row r="2189" spans="1:3">
      <c r="A2189"/>
      <c r="B2189"/>
      <c r="C2189"/>
    </row>
    <row r="2190" spans="1:3">
      <c r="A2190"/>
      <c r="B2190"/>
      <c r="C2190"/>
    </row>
    <row r="2191" spans="1:3">
      <c r="A2191"/>
      <c r="B2191"/>
      <c r="C2191"/>
    </row>
    <row r="2192" spans="1:3">
      <c r="A2192"/>
      <c r="B2192"/>
      <c r="C2192"/>
    </row>
    <row r="2193" spans="1:3">
      <c r="A2193"/>
      <c r="B2193"/>
      <c r="C2193"/>
    </row>
    <row r="2194" spans="1:3">
      <c r="A2194"/>
      <c r="B2194"/>
      <c r="C2194"/>
    </row>
    <row r="2195" spans="1:3">
      <c r="A2195"/>
      <c r="B2195"/>
      <c r="C2195"/>
    </row>
    <row r="2196" spans="1:3">
      <c r="A2196"/>
      <c r="B2196"/>
      <c r="C2196"/>
    </row>
    <row r="2197" spans="1:3">
      <c r="A2197"/>
      <c r="B2197"/>
      <c r="C2197"/>
    </row>
    <row r="2198" spans="1:3">
      <c r="A2198"/>
      <c r="B2198"/>
      <c r="C2198"/>
    </row>
    <row r="2199" spans="1:3">
      <c r="A2199"/>
      <c r="B2199"/>
      <c r="C2199"/>
    </row>
    <row r="2200" spans="1:3">
      <c r="A2200"/>
      <c r="B2200"/>
      <c r="C2200"/>
    </row>
    <row r="2201" spans="1:3">
      <c r="A2201"/>
      <c r="B2201"/>
      <c r="C2201"/>
    </row>
    <row r="2202" spans="1:3">
      <c r="A2202"/>
      <c r="B2202"/>
      <c r="C2202"/>
    </row>
    <row r="2203" spans="1:3">
      <c r="A2203"/>
      <c r="B2203"/>
      <c r="C2203"/>
    </row>
    <row r="2204" spans="1:3">
      <c r="A2204"/>
      <c r="B2204"/>
      <c r="C2204"/>
    </row>
    <row r="2205" spans="1:3">
      <c r="A2205"/>
      <c r="B2205"/>
      <c r="C2205"/>
    </row>
    <row r="2206" spans="1:3">
      <c r="A2206"/>
      <c r="B2206"/>
      <c r="C2206"/>
    </row>
    <row r="2207" spans="1:3">
      <c r="A2207"/>
      <c r="B2207"/>
      <c r="C2207"/>
    </row>
    <row r="2208" spans="1:3">
      <c r="A2208"/>
      <c r="B2208"/>
      <c r="C2208"/>
    </row>
    <row r="2209" spans="1:3">
      <c r="A2209"/>
      <c r="B2209"/>
      <c r="C2209"/>
    </row>
    <row r="2210" spans="1:3">
      <c r="A2210"/>
      <c r="B2210"/>
      <c r="C2210"/>
    </row>
    <row r="2211" spans="1:3">
      <c r="A2211"/>
      <c r="B2211"/>
      <c r="C2211"/>
    </row>
    <row r="2212" spans="1:3">
      <c r="A2212"/>
      <c r="B2212"/>
      <c r="C2212"/>
    </row>
    <row r="2213" spans="1:3">
      <c r="A2213"/>
      <c r="B2213"/>
      <c r="C2213"/>
    </row>
    <row r="2214" spans="1:3">
      <c r="A2214"/>
      <c r="B2214"/>
      <c r="C2214"/>
    </row>
    <row r="2215" spans="1:3">
      <c r="A2215"/>
      <c r="B2215"/>
      <c r="C2215"/>
    </row>
    <row r="2216" spans="1:3">
      <c r="A2216"/>
      <c r="B2216"/>
      <c r="C2216"/>
    </row>
    <row r="2217" spans="1:3">
      <c r="A2217"/>
      <c r="B2217"/>
      <c r="C2217"/>
    </row>
    <row r="2218" spans="1:3">
      <c r="A2218"/>
      <c r="B2218"/>
      <c r="C2218"/>
    </row>
    <row r="2219" spans="1:3">
      <c r="A2219"/>
      <c r="B2219"/>
      <c r="C2219"/>
    </row>
    <row r="2220" spans="1:3">
      <c r="A2220"/>
      <c r="B2220"/>
      <c r="C2220"/>
    </row>
    <row r="2221" spans="1:3">
      <c r="A2221"/>
      <c r="B2221"/>
      <c r="C2221"/>
    </row>
    <row r="2222" spans="1:3">
      <c r="A2222"/>
      <c r="B2222"/>
      <c r="C2222"/>
    </row>
    <row r="2223" spans="1:3">
      <c r="A2223"/>
      <c r="B2223"/>
      <c r="C2223"/>
    </row>
    <row r="2224" spans="1:3">
      <c r="A2224"/>
      <c r="B2224"/>
      <c r="C2224"/>
    </row>
    <row r="2225" spans="1:3">
      <c r="A2225"/>
      <c r="B2225"/>
      <c r="C2225"/>
    </row>
    <row r="2226" spans="1:3">
      <c r="A2226"/>
      <c r="B2226"/>
      <c r="C2226"/>
    </row>
    <row r="2227" spans="1:3">
      <c r="A2227"/>
      <c r="B2227"/>
      <c r="C2227"/>
    </row>
    <row r="2228" spans="1:3">
      <c r="A2228"/>
      <c r="B2228"/>
      <c r="C2228"/>
    </row>
    <row r="2229" spans="1:3">
      <c r="A2229"/>
      <c r="B2229"/>
      <c r="C2229"/>
    </row>
    <row r="2230" spans="1:3">
      <c r="A2230"/>
      <c r="B2230"/>
      <c r="C2230"/>
    </row>
    <row r="2231" spans="1:3">
      <c r="A2231"/>
      <c r="B2231"/>
      <c r="C2231"/>
    </row>
    <row r="2232" spans="1:3">
      <c r="A2232"/>
      <c r="B2232"/>
      <c r="C2232"/>
    </row>
    <row r="2233" spans="1:3">
      <c r="A2233"/>
      <c r="B2233"/>
      <c r="C2233"/>
    </row>
    <row r="2234" spans="1:3">
      <c r="A2234"/>
      <c r="B2234"/>
      <c r="C2234"/>
    </row>
    <row r="2235" spans="1:3">
      <c r="A2235"/>
      <c r="B2235"/>
      <c r="C2235"/>
    </row>
    <row r="2236" spans="1:3">
      <c r="A2236"/>
      <c r="B2236"/>
      <c r="C2236"/>
    </row>
    <row r="2237" spans="1:3">
      <c r="A2237"/>
      <c r="B2237"/>
      <c r="C2237"/>
    </row>
    <row r="2238" spans="1:3">
      <c r="A2238"/>
      <c r="B2238"/>
      <c r="C2238"/>
    </row>
    <row r="2239" spans="1:3">
      <c r="A2239"/>
      <c r="B2239"/>
      <c r="C2239"/>
    </row>
    <row r="2240" spans="1:3">
      <c r="A2240"/>
      <c r="B2240"/>
      <c r="C2240"/>
    </row>
    <row r="2241" spans="1:3">
      <c r="A2241"/>
      <c r="B2241"/>
      <c r="C2241"/>
    </row>
    <row r="2242" spans="1:3">
      <c r="A2242"/>
      <c r="B2242"/>
      <c r="C2242"/>
    </row>
    <row r="2243" spans="1:3">
      <c r="A2243"/>
      <c r="B2243"/>
      <c r="C2243"/>
    </row>
    <row r="2244" spans="1:3">
      <c r="A2244"/>
      <c r="B2244"/>
      <c r="C2244"/>
    </row>
    <row r="2245" spans="1:3">
      <c r="A2245"/>
      <c r="B2245"/>
      <c r="C2245"/>
    </row>
    <row r="2246" spans="1:3">
      <c r="A2246"/>
      <c r="B2246"/>
      <c r="C2246"/>
    </row>
    <row r="2247" spans="1:3">
      <c r="A2247"/>
      <c r="B2247"/>
      <c r="C2247"/>
    </row>
    <row r="2248" spans="1:3">
      <c r="A2248"/>
      <c r="B2248"/>
      <c r="C2248"/>
    </row>
    <row r="2249" spans="1:3">
      <c r="A2249"/>
      <c r="B2249"/>
      <c r="C2249"/>
    </row>
    <row r="2250" spans="1:3">
      <c r="A2250"/>
      <c r="B2250"/>
      <c r="C2250"/>
    </row>
    <row r="2251" spans="1:3">
      <c r="A2251"/>
      <c r="B2251"/>
      <c r="C2251"/>
    </row>
    <row r="2252" spans="1:3">
      <c r="A2252"/>
      <c r="B2252"/>
      <c r="C2252"/>
    </row>
    <row r="2253" spans="1:3">
      <c r="A2253"/>
      <c r="B2253"/>
      <c r="C2253"/>
    </row>
    <row r="2254" spans="1:3">
      <c r="A2254"/>
      <c r="B2254"/>
      <c r="C2254"/>
    </row>
    <row r="2255" spans="1:3">
      <c r="A2255"/>
      <c r="B2255"/>
      <c r="C2255"/>
    </row>
    <row r="2256" spans="1:3">
      <c r="A2256"/>
      <c r="B2256"/>
      <c r="C2256"/>
    </row>
    <row r="2257" spans="1:3">
      <c r="A2257"/>
      <c r="B2257"/>
      <c r="C2257"/>
    </row>
    <row r="2258" spans="1:3">
      <c r="A2258"/>
      <c r="B2258"/>
      <c r="C2258"/>
    </row>
    <row r="2259" spans="1:3">
      <c r="A2259"/>
      <c r="B2259"/>
      <c r="C2259"/>
    </row>
    <row r="2260" spans="1:3">
      <c r="A2260"/>
      <c r="B2260"/>
      <c r="C2260"/>
    </row>
    <row r="2261" spans="1:3">
      <c r="A2261"/>
      <c r="B2261"/>
      <c r="C2261"/>
    </row>
    <row r="2262" spans="1:3">
      <c r="A2262"/>
      <c r="B2262"/>
      <c r="C2262"/>
    </row>
    <row r="2263" spans="1:3">
      <c r="A2263"/>
      <c r="B2263"/>
      <c r="C2263"/>
    </row>
    <row r="2264" spans="1:3">
      <c r="A2264"/>
      <c r="B2264"/>
      <c r="C2264"/>
    </row>
    <row r="2265" spans="1:3">
      <c r="A2265"/>
      <c r="B2265"/>
      <c r="C2265"/>
    </row>
    <row r="2266" spans="1:3">
      <c r="A2266"/>
      <c r="B2266"/>
      <c r="C2266"/>
    </row>
    <row r="2267" spans="1:3">
      <c r="A2267"/>
      <c r="B2267"/>
      <c r="C2267"/>
    </row>
    <row r="2268" spans="1:3">
      <c r="A2268"/>
      <c r="B2268"/>
      <c r="C2268"/>
    </row>
    <row r="2269" spans="1:3">
      <c r="A2269"/>
      <c r="B2269"/>
      <c r="C2269"/>
    </row>
    <row r="2270" spans="1:3">
      <c r="A2270"/>
      <c r="B2270"/>
      <c r="C2270"/>
    </row>
    <row r="2271" spans="1:3">
      <c r="A2271"/>
      <c r="B2271"/>
      <c r="C2271"/>
    </row>
    <row r="2272" spans="1:3">
      <c r="A2272"/>
      <c r="B2272"/>
      <c r="C2272"/>
    </row>
    <row r="2273" spans="1:3">
      <c r="A2273"/>
      <c r="B2273"/>
      <c r="C2273"/>
    </row>
    <row r="2274" spans="1:3">
      <c r="A2274"/>
      <c r="B2274"/>
      <c r="C2274"/>
    </row>
    <row r="2275" spans="1:3">
      <c r="A2275"/>
      <c r="B2275"/>
      <c r="C2275"/>
    </row>
    <row r="2276" spans="1:3">
      <c r="A2276"/>
      <c r="B2276"/>
      <c r="C2276"/>
    </row>
    <row r="2277" spans="1:3">
      <c r="A2277"/>
      <c r="B2277"/>
      <c r="C2277"/>
    </row>
    <row r="2278" spans="1:3">
      <c r="A2278"/>
      <c r="B2278"/>
      <c r="C2278"/>
    </row>
    <row r="2279" spans="1:3">
      <c r="A2279"/>
      <c r="B2279"/>
      <c r="C2279"/>
    </row>
    <row r="2280" spans="1:3">
      <c r="A2280"/>
      <c r="B2280"/>
      <c r="C2280"/>
    </row>
    <row r="2281" spans="1:3">
      <c r="A2281"/>
      <c r="B2281"/>
      <c r="C2281"/>
    </row>
    <row r="2282" spans="1:3">
      <c r="A2282"/>
      <c r="B2282"/>
      <c r="C2282"/>
    </row>
    <row r="2283" spans="1:3">
      <c r="A2283"/>
      <c r="B2283"/>
      <c r="C2283"/>
    </row>
    <row r="2284" spans="1:3">
      <c r="A2284"/>
      <c r="B2284"/>
      <c r="C2284"/>
    </row>
    <row r="2285" spans="1:3">
      <c r="A2285"/>
      <c r="B2285"/>
      <c r="C2285"/>
    </row>
    <row r="2286" spans="1:3">
      <c r="A2286"/>
      <c r="B2286"/>
      <c r="C2286"/>
    </row>
    <row r="2287" spans="1:3">
      <c r="A2287"/>
      <c r="B2287"/>
      <c r="C2287"/>
    </row>
    <row r="2288" spans="1:3">
      <c r="A2288"/>
      <c r="B2288"/>
      <c r="C2288"/>
    </row>
    <row r="2289" spans="1:3">
      <c r="A2289"/>
      <c r="B2289"/>
      <c r="C2289"/>
    </row>
    <row r="2290" spans="1:3">
      <c r="A2290"/>
      <c r="B2290"/>
      <c r="C2290"/>
    </row>
    <row r="2291" spans="1:3">
      <c r="A2291"/>
      <c r="B2291"/>
      <c r="C2291"/>
    </row>
    <row r="2292" spans="1:3">
      <c r="A2292"/>
      <c r="B2292"/>
      <c r="C2292"/>
    </row>
    <row r="2293" spans="1:3">
      <c r="A2293"/>
      <c r="B2293"/>
      <c r="C2293"/>
    </row>
    <row r="2294" spans="1:3">
      <c r="A2294"/>
      <c r="B2294"/>
      <c r="C2294"/>
    </row>
    <row r="2295" spans="1:3">
      <c r="A2295"/>
      <c r="B2295"/>
      <c r="C2295"/>
    </row>
    <row r="2296" spans="1:3">
      <c r="A2296"/>
      <c r="B2296"/>
      <c r="C2296"/>
    </row>
    <row r="2297" spans="1:3">
      <c r="A2297"/>
      <c r="B2297"/>
      <c r="C2297"/>
    </row>
    <row r="2298" spans="1:3">
      <c r="A2298"/>
      <c r="B2298"/>
      <c r="C2298"/>
    </row>
    <row r="2299" spans="1:3">
      <c r="A2299"/>
      <c r="B2299"/>
      <c r="C2299"/>
    </row>
    <row r="2300" spans="1:3">
      <c r="A2300"/>
      <c r="B2300"/>
      <c r="C2300"/>
    </row>
    <row r="2301" spans="1:3">
      <c r="A2301"/>
      <c r="B2301"/>
      <c r="C2301"/>
    </row>
    <row r="2302" spans="1:3">
      <c r="A2302"/>
      <c r="B2302"/>
      <c r="C2302"/>
    </row>
    <row r="2303" spans="1:3">
      <c r="A2303"/>
      <c r="B2303"/>
      <c r="C2303"/>
    </row>
    <row r="2304" spans="1:3">
      <c r="A2304"/>
      <c r="B2304"/>
      <c r="C2304"/>
    </row>
    <row r="2305" spans="1:3">
      <c r="A2305"/>
      <c r="B2305"/>
      <c r="C2305"/>
    </row>
    <row r="2306" spans="1:3">
      <c r="A2306"/>
      <c r="B2306"/>
      <c r="C2306"/>
    </row>
    <row r="2307" spans="1:3">
      <c r="A2307"/>
      <c r="B2307"/>
      <c r="C2307"/>
    </row>
    <row r="2308" spans="1:3">
      <c r="A2308"/>
      <c r="B2308"/>
      <c r="C2308"/>
    </row>
    <row r="2309" spans="1:3">
      <c r="A2309"/>
      <c r="B2309"/>
      <c r="C2309"/>
    </row>
    <row r="2310" spans="1:3">
      <c r="A2310"/>
      <c r="B2310"/>
      <c r="C2310"/>
    </row>
    <row r="2311" spans="1:3">
      <c r="A2311"/>
      <c r="B2311"/>
      <c r="C2311"/>
    </row>
    <row r="2312" spans="1:3">
      <c r="A2312"/>
      <c r="B2312"/>
      <c r="C2312"/>
    </row>
    <row r="2313" spans="1:3">
      <c r="A2313"/>
      <c r="B2313"/>
      <c r="C2313"/>
    </row>
    <row r="2314" spans="1:3">
      <c r="A2314"/>
      <c r="B2314"/>
      <c r="C2314"/>
    </row>
    <row r="2315" spans="1:3">
      <c r="A2315"/>
      <c r="B2315"/>
      <c r="C2315"/>
    </row>
    <row r="2316" spans="1:3">
      <c r="A2316"/>
      <c r="B2316"/>
      <c r="C2316"/>
    </row>
    <row r="2317" spans="1:3">
      <c r="A2317"/>
      <c r="B2317"/>
      <c r="C2317"/>
    </row>
    <row r="2318" spans="1:3">
      <c r="A2318"/>
      <c r="B2318"/>
      <c r="C2318"/>
    </row>
    <row r="2319" spans="1:3">
      <c r="A2319"/>
      <c r="B2319"/>
      <c r="C2319"/>
    </row>
    <row r="2320" spans="1:3">
      <c r="A2320"/>
      <c r="B2320"/>
      <c r="C2320"/>
    </row>
    <row r="2321" spans="1:3">
      <c r="A2321"/>
      <c r="B2321"/>
      <c r="C2321"/>
    </row>
    <row r="2322" spans="1:3">
      <c r="A2322"/>
      <c r="B2322"/>
      <c r="C2322"/>
    </row>
    <row r="2323" spans="1:3">
      <c r="A2323"/>
      <c r="B2323"/>
      <c r="C2323"/>
    </row>
    <row r="2324" spans="1:3">
      <c r="A2324"/>
      <c r="B2324"/>
      <c r="C2324"/>
    </row>
    <row r="2325" spans="1:3">
      <c r="A2325"/>
      <c r="B2325"/>
      <c r="C2325"/>
    </row>
    <row r="2326" spans="1:3">
      <c r="A2326"/>
      <c r="B2326"/>
      <c r="C2326"/>
    </row>
    <row r="2327" spans="1:3">
      <c r="A2327"/>
      <c r="B2327"/>
      <c r="C2327"/>
    </row>
    <row r="2328" spans="1:3">
      <c r="A2328"/>
      <c r="B2328"/>
      <c r="C2328"/>
    </row>
    <row r="2329" spans="1:3">
      <c r="A2329"/>
      <c r="B2329"/>
      <c r="C2329"/>
    </row>
    <row r="2330" spans="1:3">
      <c r="A2330"/>
      <c r="B2330"/>
      <c r="C2330"/>
    </row>
    <row r="2331" spans="1:3">
      <c r="A2331"/>
      <c r="B2331"/>
      <c r="C2331"/>
    </row>
    <row r="2332" spans="1:3">
      <c r="A2332"/>
      <c r="B2332"/>
      <c r="C2332"/>
    </row>
    <row r="2333" spans="1:3">
      <c r="A2333"/>
      <c r="B2333"/>
      <c r="C2333"/>
    </row>
    <row r="2334" spans="1:3">
      <c r="A2334"/>
      <c r="B2334"/>
      <c r="C2334"/>
    </row>
    <row r="2335" spans="1:3">
      <c r="A2335"/>
      <c r="B2335"/>
      <c r="C2335"/>
    </row>
    <row r="2336" spans="1:3">
      <c r="A2336"/>
      <c r="B2336"/>
      <c r="C2336"/>
    </row>
    <row r="2337" spans="1:3">
      <c r="A2337"/>
      <c r="B2337"/>
      <c r="C2337"/>
    </row>
    <row r="2338" spans="1:3">
      <c r="A2338"/>
      <c r="B2338"/>
      <c r="C2338"/>
    </row>
    <row r="2339" spans="1:3">
      <c r="A2339"/>
      <c r="B2339"/>
      <c r="C2339"/>
    </row>
    <row r="2340" spans="1:3">
      <c r="A2340"/>
      <c r="B2340"/>
      <c r="C2340"/>
    </row>
    <row r="2341" spans="1:3">
      <c r="A2341"/>
      <c r="B2341"/>
      <c r="C2341"/>
    </row>
    <row r="2342" spans="1:3">
      <c r="A2342"/>
      <c r="B2342"/>
      <c r="C2342"/>
    </row>
    <row r="2343" spans="1:3">
      <c r="A2343"/>
      <c r="B2343"/>
      <c r="C2343"/>
    </row>
    <row r="2344" spans="1:3">
      <c r="A2344"/>
      <c r="B2344"/>
      <c r="C2344"/>
    </row>
    <row r="2345" spans="1:3">
      <c r="A2345"/>
      <c r="B2345"/>
      <c r="C2345"/>
    </row>
    <row r="2346" spans="1:3">
      <c r="A2346"/>
      <c r="B2346"/>
      <c r="C2346"/>
    </row>
    <row r="2347" spans="1:3">
      <c r="A2347"/>
      <c r="B2347"/>
      <c r="C2347"/>
    </row>
    <row r="2348" spans="1:3">
      <c r="A2348"/>
      <c r="B2348"/>
      <c r="C2348"/>
    </row>
    <row r="2349" spans="1:3">
      <c r="A2349"/>
      <c r="B2349"/>
      <c r="C2349"/>
    </row>
    <row r="2350" spans="1:3">
      <c r="A2350"/>
      <c r="B2350"/>
      <c r="C2350"/>
    </row>
    <row r="2351" spans="1:3">
      <c r="A2351"/>
      <c r="B2351"/>
      <c r="C2351"/>
    </row>
    <row r="2352" spans="1:3">
      <c r="A2352"/>
      <c r="B2352"/>
      <c r="C2352"/>
    </row>
    <row r="2353" spans="1:3">
      <c r="A2353"/>
      <c r="B2353"/>
      <c r="C2353"/>
    </row>
    <row r="2354" spans="1:3">
      <c r="A2354"/>
      <c r="B2354"/>
      <c r="C2354"/>
    </row>
    <row r="2355" spans="1:3">
      <c r="A2355"/>
      <c r="B2355"/>
      <c r="C2355"/>
    </row>
    <row r="2356" spans="1:3">
      <c r="A2356"/>
      <c r="B2356"/>
      <c r="C2356"/>
    </row>
    <row r="2357" spans="1:3">
      <c r="A2357"/>
      <c r="B2357"/>
      <c r="C2357"/>
    </row>
    <row r="2358" spans="1:3">
      <c r="A2358"/>
      <c r="B2358"/>
      <c r="C2358"/>
    </row>
    <row r="2359" spans="1:3">
      <c r="A2359"/>
      <c r="B2359"/>
      <c r="C2359"/>
    </row>
    <row r="2360" spans="1:3">
      <c r="A2360"/>
      <c r="B2360"/>
      <c r="C2360"/>
    </row>
    <row r="2361" spans="1:3">
      <c r="A2361"/>
      <c r="B2361"/>
      <c r="C2361"/>
    </row>
    <row r="2362" spans="1:3">
      <c r="A2362"/>
      <c r="B2362"/>
      <c r="C2362"/>
    </row>
    <row r="2363" spans="1:3">
      <c r="A2363"/>
      <c r="B2363"/>
      <c r="C2363"/>
    </row>
    <row r="2364" spans="1:3">
      <c r="A2364"/>
      <c r="B2364"/>
      <c r="C2364"/>
    </row>
    <row r="2365" spans="1:3">
      <c r="A2365"/>
      <c r="B2365"/>
      <c r="C2365"/>
    </row>
    <row r="2366" spans="1:3">
      <c r="A2366"/>
      <c r="B2366"/>
      <c r="C2366"/>
    </row>
    <row r="2367" spans="1:3">
      <c r="A2367"/>
      <c r="B2367"/>
      <c r="C2367"/>
    </row>
    <row r="2368" spans="1:3">
      <c r="A2368"/>
      <c r="B2368"/>
      <c r="C2368"/>
    </row>
    <row r="2369" spans="1:3">
      <c r="A2369"/>
      <c r="B2369"/>
      <c r="C2369"/>
    </row>
    <row r="2370" spans="1:3">
      <c r="A2370"/>
      <c r="B2370"/>
      <c r="C2370"/>
    </row>
    <row r="2371" spans="1:3">
      <c r="A2371"/>
      <c r="B2371"/>
      <c r="C2371"/>
    </row>
    <row r="2372" spans="1:3">
      <c r="A2372"/>
      <c r="B2372"/>
      <c r="C2372"/>
    </row>
    <row r="2373" spans="1:3">
      <c r="A2373"/>
      <c r="B2373"/>
      <c r="C2373"/>
    </row>
    <row r="2374" spans="1:3">
      <c r="A2374"/>
      <c r="B2374"/>
      <c r="C2374"/>
    </row>
    <row r="2375" spans="1:3">
      <c r="A2375"/>
      <c r="B2375"/>
      <c r="C2375"/>
    </row>
    <row r="2376" spans="1:3">
      <c r="A2376"/>
      <c r="B2376"/>
      <c r="C2376"/>
    </row>
    <row r="2377" spans="1:3">
      <c r="A2377"/>
      <c r="B2377"/>
      <c r="C2377"/>
    </row>
    <row r="2378" spans="1:3">
      <c r="A2378"/>
      <c r="B2378"/>
      <c r="C2378"/>
    </row>
    <row r="2379" spans="1:3">
      <c r="A2379"/>
      <c r="B2379"/>
      <c r="C2379"/>
    </row>
    <row r="2380" spans="1:3">
      <c r="A2380"/>
      <c r="B2380"/>
      <c r="C2380"/>
    </row>
    <row r="2381" spans="1:3">
      <c r="A2381"/>
      <c r="B2381"/>
      <c r="C2381"/>
    </row>
    <row r="2382" spans="1:3">
      <c r="A2382"/>
      <c r="B2382"/>
      <c r="C2382"/>
    </row>
    <row r="2383" spans="1:3">
      <c r="A2383"/>
      <c r="B2383"/>
      <c r="C2383"/>
    </row>
    <row r="2384" spans="1:3">
      <c r="A2384"/>
      <c r="B2384"/>
      <c r="C2384"/>
    </row>
    <row r="2385" spans="1:3">
      <c r="A2385"/>
      <c r="B2385"/>
      <c r="C2385"/>
    </row>
    <row r="2386" spans="1:3">
      <c r="A2386"/>
      <c r="B2386"/>
      <c r="C2386"/>
    </row>
    <row r="2387" spans="1:3">
      <c r="A2387"/>
      <c r="B2387"/>
      <c r="C2387"/>
    </row>
    <row r="2388" spans="1:3">
      <c r="A2388"/>
      <c r="B2388"/>
      <c r="C2388"/>
    </row>
    <row r="2389" spans="1:3">
      <c r="A2389"/>
      <c r="B2389"/>
      <c r="C2389"/>
    </row>
    <row r="2390" spans="1:3">
      <c r="A2390"/>
      <c r="B2390"/>
      <c r="C2390"/>
    </row>
    <row r="2391" spans="1:3">
      <c r="A2391"/>
      <c r="B2391"/>
      <c r="C2391"/>
    </row>
    <row r="2392" spans="1:3">
      <c r="A2392"/>
      <c r="B2392"/>
      <c r="C2392"/>
    </row>
    <row r="2393" spans="1:3">
      <c r="A2393"/>
      <c r="B2393"/>
      <c r="C2393"/>
    </row>
    <row r="2394" spans="1:3">
      <c r="A2394"/>
      <c r="B2394"/>
      <c r="C2394"/>
    </row>
    <row r="2395" spans="1:3">
      <c r="A2395"/>
      <c r="B2395"/>
      <c r="C2395"/>
    </row>
    <row r="2396" spans="1:3">
      <c r="A2396"/>
      <c r="B2396"/>
      <c r="C2396"/>
    </row>
    <row r="2397" spans="1:3">
      <c r="A2397"/>
      <c r="B2397"/>
      <c r="C2397"/>
    </row>
    <row r="2398" spans="1:3">
      <c r="A2398"/>
      <c r="B2398"/>
      <c r="C2398"/>
    </row>
    <row r="2399" spans="1:3">
      <c r="A2399"/>
      <c r="B2399"/>
      <c r="C2399"/>
    </row>
    <row r="2400" spans="1:3">
      <c r="A2400"/>
      <c r="B2400"/>
      <c r="C2400"/>
    </row>
    <row r="2401" spans="1:3">
      <c r="A2401"/>
      <c r="B2401"/>
      <c r="C2401"/>
    </row>
    <row r="2402" spans="1:3">
      <c r="A2402"/>
      <c r="B2402"/>
      <c r="C2402"/>
    </row>
    <row r="2403" spans="1:3">
      <c r="A2403"/>
      <c r="B2403"/>
      <c r="C2403"/>
    </row>
    <row r="2404" spans="1:3">
      <c r="A2404"/>
      <c r="B2404"/>
      <c r="C2404"/>
    </row>
    <row r="2405" spans="1:3">
      <c r="A2405"/>
      <c r="B2405"/>
      <c r="C2405"/>
    </row>
    <row r="2406" spans="1:3">
      <c r="A2406"/>
      <c r="B2406"/>
      <c r="C2406"/>
    </row>
    <row r="2407" spans="1:3">
      <c r="A2407"/>
      <c r="B2407"/>
      <c r="C2407"/>
    </row>
    <row r="2408" spans="1:3">
      <c r="A2408"/>
      <c r="B2408"/>
      <c r="C2408"/>
    </row>
    <row r="2409" spans="1:3">
      <c r="A2409"/>
      <c r="B2409"/>
      <c r="C2409"/>
    </row>
    <row r="2410" spans="1:3">
      <c r="A2410"/>
      <c r="B2410"/>
      <c r="C2410"/>
    </row>
    <row r="2411" spans="1:3">
      <c r="A2411"/>
      <c r="B2411"/>
      <c r="C2411"/>
    </row>
    <row r="2412" spans="1:3">
      <c r="A2412"/>
      <c r="B2412"/>
      <c r="C2412"/>
    </row>
    <row r="2413" spans="1:3">
      <c r="A2413"/>
      <c r="B2413"/>
      <c r="C2413"/>
    </row>
    <row r="2414" spans="1:3">
      <c r="A2414"/>
      <c r="B2414"/>
      <c r="C2414"/>
    </row>
    <row r="2415" spans="1:3">
      <c r="A2415"/>
      <c r="B2415"/>
      <c r="C2415"/>
    </row>
    <row r="2416" spans="1:3">
      <c r="A2416"/>
      <c r="B2416"/>
      <c r="C2416"/>
    </row>
    <row r="2417" spans="1:3">
      <c r="A2417"/>
      <c r="B2417"/>
      <c r="C2417"/>
    </row>
    <row r="2418" spans="1:3">
      <c r="A2418"/>
      <c r="B2418"/>
      <c r="C2418"/>
    </row>
    <row r="2419" spans="1:3">
      <c r="A2419"/>
      <c r="B2419"/>
      <c r="C2419"/>
    </row>
    <row r="2420" spans="1:3">
      <c r="A2420"/>
      <c r="B2420"/>
      <c r="C2420"/>
    </row>
    <row r="2421" spans="1:3">
      <c r="A2421"/>
      <c r="B2421"/>
      <c r="C2421"/>
    </row>
    <row r="2422" spans="1:3">
      <c r="A2422"/>
      <c r="B2422"/>
      <c r="C2422"/>
    </row>
    <row r="2423" spans="1:3">
      <c r="A2423"/>
      <c r="B2423"/>
      <c r="C2423"/>
    </row>
    <row r="2424" spans="1:3">
      <c r="A2424"/>
      <c r="B2424"/>
      <c r="C2424"/>
    </row>
    <row r="2425" spans="1:3">
      <c r="A2425"/>
      <c r="B2425"/>
      <c r="C2425"/>
    </row>
    <row r="2426" spans="1:3">
      <c r="A2426"/>
      <c r="B2426"/>
      <c r="C2426"/>
    </row>
    <row r="2427" spans="1:3">
      <c r="A2427"/>
      <c r="B2427"/>
      <c r="C2427"/>
    </row>
    <row r="2428" spans="1:3">
      <c r="A2428"/>
      <c r="B2428"/>
      <c r="C2428"/>
    </row>
    <row r="2429" spans="1:3">
      <c r="A2429"/>
      <c r="B2429"/>
      <c r="C2429"/>
    </row>
    <row r="2430" spans="1:3">
      <c r="A2430"/>
      <c r="B2430"/>
      <c r="C2430"/>
    </row>
    <row r="2431" spans="1:3">
      <c r="A2431"/>
      <c r="B2431"/>
      <c r="C2431"/>
    </row>
    <row r="2432" spans="1:3">
      <c r="A2432"/>
      <c r="B2432"/>
      <c r="C2432"/>
    </row>
    <row r="2433" spans="1:3">
      <c r="A2433"/>
      <c r="B2433"/>
      <c r="C2433"/>
    </row>
    <row r="2434" spans="1:3">
      <c r="A2434"/>
      <c r="B2434"/>
      <c r="C2434"/>
    </row>
    <row r="2435" spans="1:3">
      <c r="A2435"/>
      <c r="B2435"/>
      <c r="C2435"/>
    </row>
    <row r="2436" spans="1:3">
      <c r="A2436"/>
      <c r="B2436"/>
      <c r="C2436"/>
    </row>
    <row r="2437" spans="1:3">
      <c r="A2437"/>
      <c r="B2437"/>
      <c r="C2437"/>
    </row>
    <row r="2438" spans="1:3">
      <c r="A2438"/>
      <c r="B2438"/>
      <c r="C2438"/>
    </row>
    <row r="2439" spans="1:3">
      <c r="A2439"/>
      <c r="B2439"/>
      <c r="C2439"/>
    </row>
    <row r="2440" spans="1:3">
      <c r="A2440"/>
      <c r="B2440"/>
      <c r="C2440"/>
    </row>
    <row r="2441" spans="1:3">
      <c r="A2441"/>
      <c r="B2441"/>
      <c r="C2441"/>
    </row>
    <row r="2442" spans="1:3">
      <c r="A2442"/>
      <c r="B2442"/>
      <c r="C2442"/>
    </row>
    <row r="2443" spans="1:3">
      <c r="A2443"/>
      <c r="B2443"/>
      <c r="C2443"/>
    </row>
    <row r="2444" spans="1:3">
      <c r="A2444"/>
      <c r="B2444"/>
      <c r="C2444"/>
    </row>
    <row r="2445" spans="1:3">
      <c r="A2445"/>
      <c r="B2445"/>
      <c r="C2445"/>
    </row>
    <row r="2446" spans="1:3">
      <c r="A2446"/>
      <c r="B2446"/>
      <c r="C2446"/>
    </row>
    <row r="2447" spans="1:3">
      <c r="A2447"/>
      <c r="B2447"/>
      <c r="C2447"/>
    </row>
    <row r="2448" spans="1:3">
      <c r="A2448"/>
      <c r="B2448"/>
      <c r="C2448"/>
    </row>
    <row r="2449" spans="1:3">
      <c r="A2449"/>
      <c r="B2449"/>
      <c r="C2449"/>
    </row>
    <row r="2450" spans="1:3">
      <c r="A2450"/>
      <c r="B2450"/>
      <c r="C2450"/>
    </row>
    <row r="2451" spans="1:3">
      <c r="A2451"/>
      <c r="B2451"/>
      <c r="C2451"/>
    </row>
    <row r="2452" spans="1:3">
      <c r="A2452"/>
      <c r="B2452"/>
      <c r="C2452"/>
    </row>
    <row r="2453" spans="1:3">
      <c r="A2453"/>
      <c r="B2453"/>
      <c r="C2453"/>
    </row>
    <row r="2454" spans="1:3">
      <c r="A2454"/>
      <c r="B2454"/>
      <c r="C2454"/>
    </row>
    <row r="2455" spans="1:3">
      <c r="A2455"/>
      <c r="B2455"/>
      <c r="C2455"/>
    </row>
    <row r="2456" spans="1:3">
      <c r="A2456"/>
      <c r="B2456"/>
      <c r="C2456"/>
    </row>
    <row r="2457" spans="1:3">
      <c r="A2457"/>
      <c r="B2457"/>
      <c r="C2457"/>
    </row>
    <row r="2458" spans="1:3">
      <c r="A2458"/>
      <c r="B2458"/>
      <c r="C2458"/>
    </row>
    <row r="2459" spans="1:3">
      <c r="A2459"/>
      <c r="B2459"/>
      <c r="C2459"/>
    </row>
    <row r="2460" spans="1:3">
      <c r="A2460"/>
      <c r="B2460"/>
      <c r="C2460"/>
    </row>
    <row r="2461" spans="1:3">
      <c r="A2461"/>
      <c r="B2461"/>
      <c r="C2461"/>
    </row>
    <row r="2462" spans="1:3">
      <c r="A2462"/>
      <c r="B2462"/>
      <c r="C2462"/>
    </row>
    <row r="2463" spans="1:3">
      <c r="A2463"/>
      <c r="B2463"/>
      <c r="C2463"/>
    </row>
    <row r="2464" spans="1:3">
      <c r="A2464"/>
      <c r="B2464"/>
      <c r="C2464"/>
    </row>
    <row r="2465" spans="1:3">
      <c r="A2465"/>
      <c r="B2465"/>
      <c r="C2465"/>
    </row>
    <row r="2466" spans="1:3">
      <c r="A2466"/>
      <c r="B2466"/>
      <c r="C2466"/>
    </row>
    <row r="2467" spans="1:3">
      <c r="A2467"/>
      <c r="B2467"/>
      <c r="C2467"/>
    </row>
    <row r="2468" spans="1:3">
      <c r="A2468"/>
      <c r="B2468"/>
      <c r="C2468"/>
    </row>
    <row r="2469" spans="1:3">
      <c r="A2469"/>
      <c r="B2469"/>
      <c r="C2469"/>
    </row>
    <row r="2470" spans="1:3">
      <c r="A2470"/>
      <c r="B2470"/>
      <c r="C2470"/>
    </row>
    <row r="2471" spans="1:3">
      <c r="A2471"/>
      <c r="B2471"/>
      <c r="C2471"/>
    </row>
    <row r="2472" spans="1:3">
      <c r="A2472"/>
      <c r="B2472"/>
      <c r="C2472"/>
    </row>
    <row r="2473" spans="1:3">
      <c r="A2473"/>
      <c r="B2473"/>
      <c r="C2473"/>
    </row>
    <row r="2474" spans="1:3">
      <c r="A2474"/>
      <c r="B2474"/>
      <c r="C2474"/>
    </row>
    <row r="2475" spans="1:3">
      <c r="A2475"/>
      <c r="B2475"/>
      <c r="C2475"/>
    </row>
    <row r="2476" spans="1:3">
      <c r="A2476"/>
      <c r="B2476"/>
      <c r="C2476"/>
    </row>
    <row r="2477" spans="1:3">
      <c r="A2477"/>
      <c r="B2477"/>
      <c r="C2477"/>
    </row>
    <row r="2478" spans="1:3">
      <c r="A2478"/>
      <c r="B2478"/>
      <c r="C2478"/>
    </row>
    <row r="2479" spans="1:3">
      <c r="A2479"/>
      <c r="B2479"/>
      <c r="C2479"/>
    </row>
    <row r="2480" spans="1:3">
      <c r="A2480"/>
      <c r="B2480"/>
      <c r="C2480"/>
    </row>
    <row r="2481" spans="1:3">
      <c r="A2481"/>
      <c r="B2481"/>
      <c r="C2481"/>
    </row>
    <row r="2482" spans="1:3">
      <c r="A2482"/>
      <c r="B2482"/>
      <c r="C2482"/>
    </row>
    <row r="2483" spans="1:3">
      <c r="A2483"/>
      <c r="B2483"/>
      <c r="C2483"/>
    </row>
    <row r="2484" spans="1:3">
      <c r="A2484"/>
      <c r="B2484"/>
      <c r="C2484"/>
    </row>
    <row r="2485" spans="1:3">
      <c r="A2485"/>
      <c r="B2485"/>
      <c r="C2485"/>
    </row>
    <row r="2486" spans="1:3">
      <c r="A2486"/>
      <c r="B2486"/>
      <c r="C2486"/>
    </row>
    <row r="2487" spans="1:3">
      <c r="A2487"/>
      <c r="B2487"/>
      <c r="C2487"/>
    </row>
    <row r="2488" spans="1:3">
      <c r="A2488"/>
      <c r="B2488"/>
      <c r="C2488"/>
    </row>
    <row r="2489" spans="1:3">
      <c r="A2489"/>
      <c r="B2489"/>
      <c r="C2489"/>
    </row>
    <row r="2490" spans="1:3">
      <c r="A2490"/>
      <c r="B2490"/>
      <c r="C2490"/>
    </row>
    <row r="2491" spans="1:3">
      <c r="A2491"/>
      <c r="B2491"/>
      <c r="C2491"/>
    </row>
    <row r="2492" spans="1:3">
      <c r="A2492"/>
      <c r="B2492"/>
      <c r="C2492"/>
    </row>
    <row r="2493" spans="1:3">
      <c r="A2493"/>
      <c r="B2493"/>
      <c r="C2493"/>
    </row>
    <row r="2494" spans="1:3">
      <c r="A2494"/>
      <c r="B2494"/>
      <c r="C2494"/>
    </row>
    <row r="2495" spans="1:3">
      <c r="A2495"/>
      <c r="B2495"/>
      <c r="C2495"/>
    </row>
    <row r="2496" spans="1:3">
      <c r="A2496"/>
      <c r="B2496"/>
      <c r="C2496"/>
    </row>
    <row r="2497" spans="1:3">
      <c r="A2497"/>
      <c r="B2497"/>
      <c r="C2497"/>
    </row>
    <row r="2498" spans="1:3">
      <c r="A2498"/>
      <c r="B2498"/>
      <c r="C2498"/>
    </row>
    <row r="2499" spans="1:3">
      <c r="A2499"/>
      <c r="B2499"/>
      <c r="C2499"/>
    </row>
    <row r="2500" spans="1:3">
      <c r="A2500"/>
      <c r="B2500"/>
      <c r="C2500"/>
    </row>
    <row r="2501" spans="1:3">
      <c r="A2501"/>
      <c r="B2501"/>
      <c r="C2501"/>
    </row>
    <row r="2502" spans="1:3">
      <c r="A2502"/>
      <c r="B2502"/>
      <c r="C2502"/>
    </row>
    <row r="2503" spans="1:3">
      <c r="A2503"/>
      <c r="B2503"/>
      <c r="C2503"/>
    </row>
    <row r="2504" spans="1:3">
      <c r="A2504"/>
      <c r="B2504"/>
      <c r="C2504"/>
    </row>
    <row r="2505" spans="1:3">
      <c r="A2505"/>
      <c r="B2505"/>
      <c r="C2505"/>
    </row>
    <row r="2506" spans="1:3">
      <c r="A2506"/>
      <c r="B2506"/>
      <c r="C2506"/>
    </row>
    <row r="2507" spans="1:3">
      <c r="A2507"/>
      <c r="B2507"/>
      <c r="C2507"/>
    </row>
    <row r="2508" spans="1:3">
      <c r="A2508"/>
      <c r="B2508"/>
      <c r="C2508"/>
    </row>
    <row r="2509" spans="1:3">
      <c r="A2509"/>
      <c r="B2509"/>
      <c r="C2509"/>
    </row>
    <row r="2510" spans="1:3">
      <c r="A2510"/>
      <c r="B2510"/>
      <c r="C2510"/>
    </row>
    <row r="2511" spans="1:3">
      <c r="A2511"/>
      <c r="B2511"/>
      <c r="C2511"/>
    </row>
    <row r="2512" spans="1:3">
      <c r="A2512"/>
      <c r="B2512"/>
      <c r="C2512"/>
    </row>
    <row r="2513" spans="1:3">
      <c r="A2513"/>
      <c r="B2513"/>
      <c r="C2513"/>
    </row>
    <row r="2514" spans="1:3">
      <c r="A2514"/>
      <c r="B2514"/>
      <c r="C2514"/>
    </row>
    <row r="2515" spans="1:3">
      <c r="A2515"/>
      <c r="B2515"/>
      <c r="C2515"/>
    </row>
    <row r="2516" spans="1:3">
      <c r="A2516"/>
      <c r="B2516"/>
      <c r="C2516"/>
    </row>
    <row r="2517" spans="1:3">
      <c r="A2517"/>
      <c r="B2517"/>
      <c r="C2517"/>
    </row>
    <row r="2518" spans="1:3">
      <c r="A2518"/>
      <c r="B2518"/>
      <c r="C2518"/>
    </row>
    <row r="2519" spans="1:3">
      <c r="A2519"/>
      <c r="B2519"/>
      <c r="C2519"/>
    </row>
    <row r="2520" spans="1:3">
      <c r="A2520"/>
      <c r="B2520"/>
      <c r="C2520"/>
    </row>
    <row r="2521" spans="1:3">
      <c r="A2521"/>
      <c r="B2521"/>
      <c r="C2521"/>
    </row>
    <row r="2522" spans="1:3">
      <c r="A2522"/>
      <c r="B2522"/>
      <c r="C2522"/>
    </row>
    <row r="2523" spans="1:3">
      <c r="A2523"/>
      <c r="B2523"/>
      <c r="C2523"/>
    </row>
    <row r="2524" spans="1:3">
      <c r="A2524"/>
      <c r="B2524"/>
      <c r="C2524"/>
    </row>
    <row r="2525" spans="1:3">
      <c r="A2525"/>
      <c r="B2525"/>
      <c r="C2525"/>
    </row>
    <row r="2526" spans="1:3">
      <c r="A2526"/>
      <c r="B2526"/>
      <c r="C2526"/>
    </row>
    <row r="2527" spans="1:3">
      <c r="A2527"/>
      <c r="B2527"/>
      <c r="C2527"/>
    </row>
    <row r="2528" spans="1:3">
      <c r="A2528"/>
      <c r="B2528"/>
      <c r="C2528"/>
    </row>
    <row r="2529" spans="1:3">
      <c r="A2529"/>
      <c r="B2529"/>
      <c r="C2529"/>
    </row>
    <row r="2530" spans="1:3">
      <c r="A2530"/>
      <c r="B2530"/>
      <c r="C2530"/>
    </row>
    <row r="2531" spans="1:3">
      <c r="A2531"/>
      <c r="B2531"/>
      <c r="C2531"/>
    </row>
    <row r="2532" spans="1:3">
      <c r="A2532"/>
      <c r="B2532"/>
      <c r="C2532"/>
    </row>
    <row r="2533" spans="1:3">
      <c r="A2533"/>
      <c r="B2533"/>
      <c r="C2533"/>
    </row>
    <row r="2534" spans="1:3">
      <c r="A2534"/>
      <c r="B2534"/>
      <c r="C2534"/>
    </row>
    <row r="2535" spans="1:3">
      <c r="A2535"/>
      <c r="B2535"/>
      <c r="C2535"/>
    </row>
    <row r="2536" spans="1:3">
      <c r="A2536"/>
      <c r="B2536"/>
      <c r="C2536"/>
    </row>
    <row r="2537" spans="1:3">
      <c r="A2537"/>
      <c r="B2537"/>
      <c r="C2537"/>
    </row>
    <row r="2538" spans="1:3">
      <c r="A2538"/>
      <c r="B2538"/>
      <c r="C2538"/>
    </row>
    <row r="2539" spans="1:3">
      <c r="A2539"/>
      <c r="B2539"/>
      <c r="C2539"/>
    </row>
    <row r="2540" spans="1:3">
      <c r="A2540"/>
      <c r="B2540"/>
      <c r="C2540"/>
    </row>
    <row r="2541" spans="1:3">
      <c r="A2541"/>
      <c r="B2541"/>
      <c r="C2541"/>
    </row>
    <row r="2542" spans="1:3">
      <c r="A2542"/>
      <c r="B2542"/>
      <c r="C2542"/>
    </row>
    <row r="2543" spans="1:3">
      <c r="A2543"/>
      <c r="B2543"/>
      <c r="C2543"/>
    </row>
    <row r="2544" spans="1:3">
      <c r="A2544"/>
      <c r="B2544"/>
      <c r="C2544"/>
    </row>
    <row r="2545" spans="1:3">
      <c r="A2545"/>
      <c r="B2545"/>
      <c r="C2545"/>
    </row>
    <row r="2546" spans="1:3">
      <c r="A2546"/>
      <c r="B2546"/>
      <c r="C2546"/>
    </row>
    <row r="2547" spans="1:3">
      <c r="A2547"/>
      <c r="B2547"/>
      <c r="C2547"/>
    </row>
    <row r="2548" spans="1:3">
      <c r="A2548"/>
      <c r="B2548"/>
      <c r="C2548"/>
    </row>
    <row r="2549" spans="1:3">
      <c r="A2549"/>
      <c r="B2549"/>
      <c r="C2549"/>
    </row>
    <row r="2550" spans="1:3">
      <c r="A2550"/>
      <c r="B2550"/>
      <c r="C2550"/>
    </row>
    <row r="2551" spans="1:3">
      <c r="A2551"/>
      <c r="B2551"/>
      <c r="C2551"/>
    </row>
    <row r="2552" spans="1:3">
      <c r="A2552"/>
      <c r="B2552"/>
      <c r="C2552"/>
    </row>
    <row r="2553" spans="1:3">
      <c r="A2553"/>
      <c r="B2553"/>
      <c r="C2553"/>
    </row>
    <row r="2554" spans="1:3">
      <c r="A2554"/>
      <c r="B2554"/>
      <c r="C2554"/>
    </row>
    <row r="2555" spans="1:3">
      <c r="A2555"/>
      <c r="B2555"/>
      <c r="C2555"/>
    </row>
    <row r="2556" spans="1:3">
      <c r="A2556"/>
      <c r="B2556"/>
      <c r="C2556"/>
    </row>
    <row r="2557" spans="1:3">
      <c r="A2557"/>
      <c r="B2557"/>
      <c r="C2557"/>
    </row>
    <row r="2558" spans="1:3">
      <c r="A2558"/>
      <c r="B2558"/>
      <c r="C2558"/>
    </row>
    <row r="2559" spans="1:3">
      <c r="A2559"/>
      <c r="B2559"/>
      <c r="C2559"/>
    </row>
    <row r="2560" spans="1:3">
      <c r="A2560"/>
      <c r="B2560"/>
      <c r="C2560"/>
    </row>
    <row r="2561" spans="1:3">
      <c r="A2561"/>
      <c r="B2561"/>
      <c r="C2561"/>
    </row>
    <row r="2562" spans="1:3">
      <c r="A2562"/>
      <c r="B2562"/>
      <c r="C2562"/>
    </row>
    <row r="2563" spans="1:3">
      <c r="A2563"/>
      <c r="B2563"/>
      <c r="C2563"/>
    </row>
    <row r="2564" spans="1:3">
      <c r="A2564"/>
      <c r="B2564"/>
      <c r="C2564"/>
    </row>
    <row r="2565" spans="1:3">
      <c r="A2565"/>
      <c r="B2565"/>
      <c r="C2565"/>
    </row>
    <row r="2566" spans="1:3">
      <c r="A2566"/>
      <c r="B2566"/>
      <c r="C2566"/>
    </row>
    <row r="2567" spans="1:3">
      <c r="A2567"/>
      <c r="B2567"/>
      <c r="C2567"/>
    </row>
    <row r="2568" spans="1:3">
      <c r="A2568"/>
      <c r="B2568"/>
      <c r="C2568"/>
    </row>
    <row r="2569" spans="1:3">
      <c r="A2569"/>
      <c r="B2569"/>
      <c r="C2569"/>
    </row>
    <row r="2570" spans="1:3">
      <c r="A2570"/>
      <c r="B2570"/>
      <c r="C2570"/>
    </row>
    <row r="2571" spans="1:3">
      <c r="A2571"/>
      <c r="B2571"/>
      <c r="C2571"/>
    </row>
    <row r="2572" spans="1:3">
      <c r="A2572"/>
      <c r="B2572"/>
      <c r="C2572"/>
    </row>
    <row r="2573" spans="1:3">
      <c r="A2573"/>
      <c r="B2573"/>
      <c r="C2573"/>
    </row>
    <row r="2574" spans="1:3">
      <c r="A2574"/>
      <c r="B2574"/>
      <c r="C2574"/>
    </row>
    <row r="2575" spans="1:3">
      <c r="A2575"/>
      <c r="B2575"/>
      <c r="C2575"/>
    </row>
    <row r="2576" spans="1:3">
      <c r="A2576"/>
      <c r="B2576"/>
      <c r="C2576"/>
    </row>
    <row r="2577" spans="1:3">
      <c r="A2577"/>
      <c r="B2577"/>
      <c r="C2577"/>
    </row>
    <row r="2578" spans="1:3">
      <c r="A2578"/>
      <c r="B2578"/>
      <c r="C2578"/>
    </row>
    <row r="2579" spans="1:3">
      <c r="A2579"/>
      <c r="B2579"/>
      <c r="C2579"/>
    </row>
    <row r="2580" spans="1:3">
      <c r="A2580"/>
      <c r="B2580"/>
      <c r="C2580"/>
    </row>
    <row r="2581" spans="1:3">
      <c r="A2581"/>
      <c r="B2581"/>
      <c r="C2581"/>
    </row>
    <row r="2582" spans="1:3">
      <c r="A2582"/>
      <c r="B2582"/>
      <c r="C2582"/>
    </row>
    <row r="2583" spans="1:3">
      <c r="A2583"/>
      <c r="B2583"/>
      <c r="C2583"/>
    </row>
    <row r="2584" spans="1:3">
      <c r="A2584"/>
      <c r="B2584"/>
      <c r="C2584"/>
    </row>
    <row r="2585" spans="1:3">
      <c r="A2585"/>
      <c r="B2585"/>
      <c r="C2585"/>
    </row>
    <row r="2586" spans="1:3">
      <c r="A2586"/>
      <c r="B2586"/>
      <c r="C2586"/>
    </row>
    <row r="2587" spans="1:3">
      <c r="A2587"/>
      <c r="B2587"/>
      <c r="C2587"/>
    </row>
    <row r="2588" spans="1:3">
      <c r="A2588"/>
      <c r="B2588"/>
      <c r="C2588"/>
    </row>
    <row r="2589" spans="1:3">
      <c r="A2589"/>
      <c r="B2589"/>
      <c r="C2589"/>
    </row>
    <row r="2590" spans="1:3">
      <c r="A2590"/>
      <c r="B2590"/>
      <c r="C2590"/>
    </row>
    <row r="2591" spans="1:3">
      <c r="A2591"/>
      <c r="B2591"/>
      <c r="C2591"/>
    </row>
    <row r="2592" spans="1:3">
      <c r="A2592"/>
      <c r="B2592"/>
      <c r="C2592"/>
    </row>
    <row r="2593" spans="1:3">
      <c r="A2593"/>
      <c r="B2593"/>
      <c r="C2593"/>
    </row>
    <row r="2594" spans="1:3">
      <c r="A2594"/>
      <c r="B2594"/>
      <c r="C2594"/>
    </row>
    <row r="2595" spans="1:3">
      <c r="A2595"/>
      <c r="B2595"/>
      <c r="C2595"/>
    </row>
    <row r="2596" spans="1:3">
      <c r="A2596"/>
      <c r="B2596"/>
      <c r="C2596"/>
    </row>
    <row r="2597" spans="1:3">
      <c r="A2597"/>
      <c r="B2597"/>
      <c r="C2597"/>
    </row>
    <row r="2598" spans="1:3">
      <c r="A2598"/>
      <c r="B2598"/>
      <c r="C2598"/>
    </row>
    <row r="2599" spans="1:3">
      <c r="A2599"/>
      <c r="B2599"/>
      <c r="C2599"/>
    </row>
    <row r="2600" spans="1:3">
      <c r="A2600"/>
      <c r="B2600"/>
      <c r="C2600"/>
    </row>
    <row r="2601" spans="1:3">
      <c r="A2601"/>
      <c r="B2601"/>
      <c r="C2601"/>
    </row>
    <row r="2602" spans="1:3">
      <c r="A2602"/>
      <c r="B2602"/>
      <c r="C2602"/>
    </row>
    <row r="2603" spans="1:3">
      <c r="A2603"/>
      <c r="B2603"/>
      <c r="C2603"/>
    </row>
    <row r="2604" spans="1:3">
      <c r="A2604"/>
      <c r="B2604"/>
      <c r="C2604"/>
    </row>
    <row r="2605" spans="1:3">
      <c r="A2605"/>
      <c r="B2605"/>
      <c r="C2605"/>
    </row>
    <row r="2606" spans="1:3">
      <c r="A2606"/>
      <c r="B2606"/>
      <c r="C2606"/>
    </row>
    <row r="2607" spans="1:3">
      <c r="A2607"/>
      <c r="B2607"/>
      <c r="C2607"/>
    </row>
    <row r="2608" spans="1:3">
      <c r="A2608"/>
      <c r="B2608"/>
      <c r="C2608"/>
    </row>
    <row r="2609" spans="1:3">
      <c r="A2609"/>
      <c r="B2609"/>
      <c r="C2609"/>
    </row>
    <row r="2610" spans="1:3">
      <c r="A2610"/>
      <c r="B2610"/>
      <c r="C2610"/>
    </row>
    <row r="2611" spans="1:3">
      <c r="A2611"/>
      <c r="B2611"/>
      <c r="C2611"/>
    </row>
    <row r="2612" spans="1:3">
      <c r="A2612"/>
      <c r="B2612"/>
      <c r="C2612"/>
    </row>
    <row r="2613" spans="1:3">
      <c r="A2613"/>
      <c r="B2613"/>
      <c r="C2613"/>
    </row>
    <row r="2614" spans="1:3">
      <c r="A2614"/>
      <c r="B2614"/>
      <c r="C2614"/>
    </row>
    <row r="2615" spans="1:3">
      <c r="A2615"/>
      <c r="B2615"/>
      <c r="C2615"/>
    </row>
    <row r="2616" spans="1:3">
      <c r="A2616"/>
      <c r="B2616"/>
      <c r="C2616"/>
    </row>
    <row r="2617" spans="1:3">
      <c r="A2617"/>
      <c r="B2617"/>
      <c r="C2617"/>
    </row>
    <row r="2618" spans="1:3">
      <c r="A2618"/>
      <c r="B2618"/>
      <c r="C2618"/>
    </row>
    <row r="2619" spans="1:3">
      <c r="A2619"/>
      <c r="B2619"/>
      <c r="C2619"/>
    </row>
    <row r="2620" spans="1:3">
      <c r="A2620"/>
      <c r="B2620"/>
      <c r="C2620"/>
    </row>
    <row r="2621" spans="1:3">
      <c r="A2621"/>
      <c r="B2621"/>
      <c r="C2621"/>
    </row>
    <row r="2622" spans="1:3">
      <c r="A2622"/>
      <c r="B2622"/>
      <c r="C2622"/>
    </row>
    <row r="2623" spans="1:3">
      <c r="A2623"/>
      <c r="B2623"/>
      <c r="C2623"/>
    </row>
    <row r="2624" spans="1:3">
      <c r="A2624"/>
      <c r="B2624"/>
      <c r="C2624"/>
    </row>
    <row r="2625" spans="1:3">
      <c r="A2625"/>
      <c r="B2625"/>
      <c r="C2625"/>
    </row>
    <row r="2626" spans="1:3">
      <c r="A2626"/>
      <c r="B2626"/>
      <c r="C2626"/>
    </row>
    <row r="2627" spans="1:3">
      <c r="A2627"/>
      <c r="B2627"/>
      <c r="C2627"/>
    </row>
    <row r="2628" spans="1:3">
      <c r="A2628"/>
      <c r="B2628"/>
      <c r="C2628"/>
    </row>
    <row r="2629" spans="1:3">
      <c r="A2629"/>
      <c r="B2629"/>
      <c r="C2629"/>
    </row>
    <row r="2630" spans="1:3">
      <c r="A2630"/>
      <c r="B2630"/>
      <c r="C2630"/>
    </row>
    <row r="2631" spans="1:3">
      <c r="A2631"/>
      <c r="B2631"/>
      <c r="C2631"/>
    </row>
    <row r="2632" spans="1:3">
      <c r="A2632"/>
      <c r="B2632"/>
      <c r="C2632"/>
    </row>
    <row r="2633" spans="1:3">
      <c r="A2633"/>
      <c r="B2633"/>
      <c r="C2633"/>
    </row>
    <row r="2634" spans="1:3">
      <c r="A2634"/>
      <c r="B2634"/>
      <c r="C2634"/>
    </row>
    <row r="2635" spans="1:3">
      <c r="A2635"/>
      <c r="B2635"/>
      <c r="C2635"/>
    </row>
    <row r="2636" spans="1:3">
      <c r="A2636"/>
      <c r="B2636"/>
      <c r="C2636"/>
    </row>
    <row r="2637" spans="1:3">
      <c r="A2637"/>
      <c r="B2637"/>
      <c r="C2637"/>
    </row>
    <row r="2638" spans="1:3">
      <c r="A2638"/>
      <c r="B2638"/>
      <c r="C2638"/>
    </row>
    <row r="2639" spans="1:3">
      <c r="A2639"/>
      <c r="B2639"/>
      <c r="C2639"/>
    </row>
    <row r="2640" spans="1:3">
      <c r="A2640"/>
      <c r="B2640"/>
      <c r="C2640"/>
    </row>
    <row r="2641" spans="1:3">
      <c r="A2641"/>
      <c r="B2641"/>
      <c r="C2641"/>
    </row>
    <row r="2642" spans="1:3">
      <c r="A2642"/>
      <c r="B2642"/>
      <c r="C2642"/>
    </row>
    <row r="2643" spans="1:3">
      <c r="A2643"/>
      <c r="B2643"/>
      <c r="C2643"/>
    </row>
    <row r="2644" spans="1:3">
      <c r="A2644"/>
      <c r="B2644"/>
      <c r="C2644"/>
    </row>
    <row r="2645" spans="1:3">
      <c r="A2645"/>
      <c r="B2645"/>
      <c r="C2645"/>
    </row>
    <row r="2646" spans="1:3">
      <c r="A2646"/>
      <c r="B2646"/>
      <c r="C2646"/>
    </row>
    <row r="2647" spans="1:3">
      <c r="A2647"/>
      <c r="B2647"/>
      <c r="C2647"/>
    </row>
    <row r="2648" spans="1:3">
      <c r="A2648"/>
      <c r="B2648"/>
      <c r="C2648"/>
    </row>
    <row r="2649" spans="1:3">
      <c r="A2649"/>
      <c r="B2649"/>
      <c r="C2649"/>
    </row>
    <row r="2650" spans="1:3">
      <c r="A2650"/>
      <c r="B2650"/>
      <c r="C2650"/>
    </row>
    <row r="2651" spans="1:3">
      <c r="A2651"/>
      <c r="B2651"/>
      <c r="C2651"/>
    </row>
    <row r="2652" spans="1:3">
      <c r="A2652"/>
      <c r="B2652"/>
      <c r="C2652"/>
    </row>
    <row r="2653" spans="1:3">
      <c r="A2653"/>
      <c r="B2653"/>
      <c r="C2653"/>
    </row>
    <row r="2654" spans="1:3">
      <c r="A2654"/>
      <c r="B2654"/>
      <c r="C2654"/>
    </row>
    <row r="2655" spans="1:3">
      <c r="A2655"/>
      <c r="B2655"/>
      <c r="C2655"/>
    </row>
    <row r="2656" spans="1:3">
      <c r="A2656"/>
      <c r="B2656"/>
      <c r="C2656"/>
    </row>
    <row r="2657" spans="1:3">
      <c r="A2657"/>
      <c r="B2657"/>
      <c r="C2657"/>
    </row>
    <row r="2658" spans="1:3">
      <c r="A2658"/>
      <c r="B2658"/>
      <c r="C2658"/>
    </row>
    <row r="2659" spans="1:3">
      <c r="A2659"/>
      <c r="B2659"/>
      <c r="C2659"/>
    </row>
    <row r="2660" spans="1:3">
      <c r="A2660"/>
      <c r="B2660"/>
      <c r="C2660"/>
    </row>
    <row r="2661" spans="1:3">
      <c r="A2661"/>
      <c r="B2661"/>
      <c r="C2661"/>
    </row>
    <row r="2662" spans="1:3">
      <c r="A2662"/>
      <c r="B2662"/>
      <c r="C2662"/>
    </row>
    <row r="2663" spans="1:3">
      <c r="A2663"/>
      <c r="B2663"/>
      <c r="C2663"/>
    </row>
    <row r="2664" spans="1:3">
      <c r="A2664"/>
      <c r="B2664"/>
      <c r="C2664"/>
    </row>
    <row r="2665" spans="1:3">
      <c r="A2665"/>
      <c r="B2665"/>
      <c r="C2665"/>
    </row>
    <row r="2666" spans="1:3">
      <c r="A2666"/>
      <c r="B2666"/>
      <c r="C2666"/>
    </row>
    <row r="2667" spans="1:3">
      <c r="A2667"/>
      <c r="B2667"/>
      <c r="C2667"/>
    </row>
    <row r="2668" spans="1:3">
      <c r="A2668"/>
      <c r="B2668"/>
      <c r="C2668"/>
    </row>
    <row r="2669" spans="1:3">
      <c r="A2669"/>
      <c r="B2669"/>
      <c r="C2669"/>
    </row>
    <row r="2670" spans="1:3">
      <c r="A2670"/>
      <c r="B2670"/>
      <c r="C2670"/>
    </row>
    <row r="2671" spans="1:3">
      <c r="A2671"/>
      <c r="B2671"/>
      <c r="C2671"/>
    </row>
    <row r="2672" spans="1:3">
      <c r="A2672"/>
      <c r="B2672"/>
      <c r="C2672"/>
    </row>
    <row r="2673" spans="1:3">
      <c r="A2673"/>
      <c r="B2673"/>
      <c r="C2673"/>
    </row>
    <row r="2674" spans="1:3">
      <c r="A2674"/>
      <c r="B2674"/>
      <c r="C2674"/>
    </row>
    <row r="2675" spans="1:3">
      <c r="A2675"/>
      <c r="B2675"/>
      <c r="C2675"/>
    </row>
    <row r="2676" spans="1:3">
      <c r="A2676"/>
      <c r="B2676"/>
      <c r="C2676"/>
    </row>
    <row r="2677" spans="1:3">
      <c r="A2677"/>
      <c r="B2677"/>
      <c r="C2677"/>
    </row>
    <row r="2678" spans="1:3">
      <c r="A2678"/>
      <c r="B2678"/>
      <c r="C2678"/>
    </row>
    <row r="2679" spans="1:3">
      <c r="A2679"/>
      <c r="B2679"/>
      <c r="C2679"/>
    </row>
    <row r="2680" spans="1:3">
      <c r="A2680"/>
      <c r="B2680"/>
      <c r="C2680"/>
    </row>
    <row r="2681" spans="1:3">
      <c r="A2681"/>
      <c r="B2681"/>
      <c r="C2681"/>
    </row>
    <row r="2682" spans="1:3">
      <c r="A2682"/>
      <c r="B2682"/>
      <c r="C2682"/>
    </row>
    <row r="2683" spans="1:3">
      <c r="A2683"/>
      <c r="B2683"/>
      <c r="C2683"/>
    </row>
    <row r="2684" spans="1:3">
      <c r="A2684"/>
      <c r="B2684"/>
      <c r="C2684"/>
    </row>
    <row r="2685" spans="1:3">
      <c r="A2685"/>
      <c r="B2685"/>
      <c r="C2685"/>
    </row>
    <row r="2686" spans="1:3">
      <c r="A2686"/>
      <c r="B2686"/>
      <c r="C2686"/>
    </row>
    <row r="2687" spans="1:3">
      <c r="A2687"/>
      <c r="B2687"/>
      <c r="C2687"/>
    </row>
    <row r="2688" spans="1:3">
      <c r="A2688"/>
      <c r="B2688"/>
      <c r="C2688"/>
    </row>
    <row r="2689" spans="1:3">
      <c r="A2689"/>
      <c r="B2689"/>
      <c r="C2689"/>
    </row>
    <row r="2690" spans="1:3">
      <c r="A2690"/>
      <c r="B2690"/>
      <c r="C2690"/>
    </row>
    <row r="2691" spans="1:3">
      <c r="A2691"/>
      <c r="B2691"/>
      <c r="C2691"/>
    </row>
    <row r="2692" spans="1:3">
      <c r="A2692"/>
      <c r="B2692"/>
      <c r="C2692"/>
    </row>
    <row r="2693" spans="1:3">
      <c r="A2693"/>
      <c r="B2693"/>
      <c r="C2693"/>
    </row>
    <row r="2694" spans="1:3">
      <c r="A2694"/>
      <c r="B2694"/>
      <c r="C2694"/>
    </row>
    <row r="2695" spans="1:3">
      <c r="A2695"/>
      <c r="B2695"/>
      <c r="C2695"/>
    </row>
    <row r="2696" spans="1:3">
      <c r="A2696"/>
      <c r="B2696"/>
      <c r="C2696"/>
    </row>
    <row r="2697" spans="1:3">
      <c r="A2697"/>
      <c r="B2697"/>
      <c r="C2697"/>
    </row>
    <row r="2698" spans="1:3">
      <c r="A2698"/>
      <c r="B2698"/>
      <c r="C2698"/>
    </row>
    <row r="2699" spans="1:3">
      <c r="A2699"/>
      <c r="B2699"/>
      <c r="C2699"/>
    </row>
    <row r="2700" spans="1:3">
      <c r="A2700"/>
      <c r="B2700"/>
      <c r="C2700"/>
    </row>
    <row r="2701" spans="1:3">
      <c r="A2701"/>
      <c r="B2701"/>
      <c r="C2701"/>
    </row>
    <row r="2702" spans="1:3">
      <c r="A2702"/>
      <c r="B2702"/>
      <c r="C2702"/>
    </row>
    <row r="2703" spans="1:3">
      <c r="A2703"/>
      <c r="B2703"/>
      <c r="C2703"/>
    </row>
    <row r="2704" spans="1:3">
      <c r="A2704"/>
      <c r="B2704"/>
      <c r="C2704"/>
    </row>
    <row r="2705" spans="1:3">
      <c r="A2705"/>
      <c r="B2705"/>
      <c r="C2705"/>
    </row>
    <row r="2706" spans="1:3">
      <c r="A2706"/>
      <c r="B2706"/>
      <c r="C2706"/>
    </row>
    <row r="2707" spans="1:3">
      <c r="A2707"/>
      <c r="B2707"/>
      <c r="C2707"/>
    </row>
    <row r="2708" spans="1:3">
      <c r="A2708"/>
      <c r="B2708"/>
      <c r="C2708"/>
    </row>
    <row r="2709" spans="1:3">
      <c r="A2709"/>
      <c r="B2709"/>
      <c r="C2709"/>
    </row>
    <row r="2710" spans="1:3">
      <c r="A2710"/>
      <c r="B2710"/>
      <c r="C2710"/>
    </row>
    <row r="2711" spans="1:3">
      <c r="A2711"/>
      <c r="B2711"/>
      <c r="C2711"/>
    </row>
    <row r="2712" spans="1:3">
      <c r="A2712"/>
      <c r="B2712"/>
      <c r="C2712"/>
    </row>
    <row r="2713" spans="1:3">
      <c r="A2713"/>
      <c r="B2713"/>
      <c r="C2713"/>
    </row>
    <row r="2714" spans="1:3">
      <c r="A2714"/>
      <c r="B2714"/>
      <c r="C2714"/>
    </row>
    <row r="2715" spans="1:3">
      <c r="A2715"/>
      <c r="B2715"/>
      <c r="C2715"/>
    </row>
    <row r="2716" spans="1:3">
      <c r="A2716"/>
      <c r="B2716"/>
      <c r="C2716"/>
    </row>
    <row r="2717" spans="1:3">
      <c r="A2717"/>
      <c r="B2717"/>
      <c r="C2717"/>
    </row>
    <row r="2718" spans="1:3">
      <c r="A2718"/>
      <c r="B2718"/>
      <c r="C2718"/>
    </row>
    <row r="2719" spans="1:3">
      <c r="A2719"/>
      <c r="B2719"/>
      <c r="C2719"/>
    </row>
    <row r="2720" spans="1:3">
      <c r="A2720"/>
      <c r="B2720"/>
      <c r="C2720"/>
    </row>
    <row r="2721" spans="1:3">
      <c r="A2721"/>
      <c r="B2721"/>
      <c r="C2721"/>
    </row>
    <row r="2722" spans="1:3">
      <c r="A2722"/>
      <c r="B2722"/>
      <c r="C2722"/>
    </row>
    <row r="2723" spans="1:3">
      <c r="A2723"/>
      <c r="B2723"/>
      <c r="C2723"/>
    </row>
    <row r="2724" spans="1:3">
      <c r="A2724"/>
      <c r="B2724"/>
      <c r="C2724"/>
    </row>
    <row r="2725" spans="1:3">
      <c r="A2725"/>
      <c r="B2725"/>
      <c r="C2725"/>
    </row>
    <row r="2726" spans="1:3">
      <c r="A2726"/>
      <c r="B2726"/>
      <c r="C2726"/>
    </row>
    <row r="2727" spans="1:3">
      <c r="A2727"/>
      <c r="B2727"/>
      <c r="C2727"/>
    </row>
    <row r="2728" spans="1:3">
      <c r="A2728"/>
      <c r="B2728"/>
      <c r="C2728"/>
    </row>
    <row r="2729" spans="1:3">
      <c r="A2729"/>
      <c r="B2729"/>
      <c r="C2729"/>
    </row>
    <row r="2730" spans="1:3">
      <c r="A2730"/>
      <c r="B2730"/>
      <c r="C2730"/>
    </row>
    <row r="2731" spans="1:3">
      <c r="A2731"/>
      <c r="B2731"/>
      <c r="C2731"/>
    </row>
    <row r="2732" spans="1:3">
      <c r="A2732"/>
      <c r="B2732"/>
      <c r="C2732"/>
    </row>
    <row r="2733" spans="1:3">
      <c r="A2733"/>
      <c r="B2733"/>
      <c r="C2733"/>
    </row>
    <row r="2734" spans="1:3">
      <c r="A2734"/>
      <c r="B2734"/>
      <c r="C2734"/>
    </row>
    <row r="2735" spans="1:3">
      <c r="A2735"/>
      <c r="B2735"/>
      <c r="C2735"/>
    </row>
    <row r="2736" spans="1:3">
      <c r="A2736"/>
      <c r="B2736"/>
      <c r="C2736"/>
    </row>
    <row r="2737" spans="1:3">
      <c r="A2737"/>
      <c r="B2737"/>
      <c r="C2737"/>
    </row>
    <row r="2738" spans="1:3">
      <c r="A2738"/>
      <c r="B2738"/>
      <c r="C2738"/>
    </row>
    <row r="2739" spans="1:3">
      <c r="A2739"/>
      <c r="B2739"/>
      <c r="C2739"/>
    </row>
    <row r="2740" spans="1:3">
      <c r="A2740"/>
      <c r="B2740"/>
      <c r="C2740"/>
    </row>
    <row r="2741" spans="1:3">
      <c r="A2741"/>
      <c r="B2741"/>
      <c r="C2741"/>
    </row>
    <row r="2742" spans="1:3">
      <c r="A2742"/>
      <c r="B2742"/>
      <c r="C2742"/>
    </row>
    <row r="2743" spans="1:3">
      <c r="A2743"/>
      <c r="B2743"/>
      <c r="C2743"/>
    </row>
    <row r="2744" spans="1:3">
      <c r="A2744"/>
      <c r="B2744"/>
      <c r="C2744"/>
    </row>
    <row r="2745" spans="1:3">
      <c r="A2745"/>
      <c r="B2745"/>
      <c r="C2745"/>
    </row>
    <row r="2746" spans="1:3">
      <c r="A2746"/>
      <c r="B2746"/>
      <c r="C2746"/>
    </row>
    <row r="2747" spans="1:3">
      <c r="A2747"/>
      <c r="B2747"/>
      <c r="C2747"/>
    </row>
    <row r="2748" spans="1:3">
      <c r="A2748"/>
      <c r="B2748"/>
      <c r="C2748"/>
    </row>
    <row r="2749" spans="1:3">
      <c r="A2749"/>
      <c r="B2749"/>
      <c r="C2749"/>
    </row>
    <row r="2750" spans="1:3">
      <c r="A2750"/>
      <c r="B2750"/>
      <c r="C2750"/>
    </row>
    <row r="2751" spans="1:3">
      <c r="A2751"/>
      <c r="B2751"/>
      <c r="C2751"/>
    </row>
    <row r="2752" spans="1:3">
      <c r="A2752"/>
      <c r="B2752"/>
      <c r="C2752"/>
    </row>
    <row r="2753" spans="1:3">
      <c r="A2753"/>
      <c r="B2753"/>
      <c r="C2753"/>
    </row>
    <row r="2754" spans="1:3">
      <c r="A2754"/>
      <c r="B2754"/>
      <c r="C2754"/>
    </row>
    <row r="2755" spans="1:3">
      <c r="A2755"/>
      <c r="B2755"/>
      <c r="C2755"/>
    </row>
    <row r="2756" spans="1:3">
      <c r="A2756"/>
      <c r="B2756"/>
      <c r="C2756"/>
    </row>
    <row r="2757" spans="1:3">
      <c r="A2757"/>
      <c r="B2757"/>
      <c r="C2757"/>
    </row>
    <row r="2758" spans="1:3">
      <c r="A2758"/>
      <c r="B2758"/>
      <c r="C2758"/>
    </row>
    <row r="2759" spans="1:3">
      <c r="A2759"/>
      <c r="B2759"/>
      <c r="C2759"/>
    </row>
    <row r="2760" spans="1:3">
      <c r="A2760"/>
      <c r="B2760"/>
      <c r="C2760"/>
    </row>
    <row r="2761" spans="1:3">
      <c r="A2761"/>
      <c r="B2761"/>
      <c r="C2761"/>
    </row>
    <row r="2762" spans="1:3">
      <c r="A2762"/>
      <c r="B2762"/>
      <c r="C2762"/>
    </row>
    <row r="2763" spans="1:3">
      <c r="A2763"/>
      <c r="B2763"/>
      <c r="C2763"/>
    </row>
    <row r="2764" spans="1:3">
      <c r="A2764"/>
      <c r="B2764"/>
      <c r="C2764"/>
    </row>
    <row r="2765" spans="1:3">
      <c r="A2765"/>
      <c r="B2765"/>
      <c r="C2765"/>
    </row>
    <row r="2766" spans="1:3">
      <c r="A2766"/>
      <c r="B2766"/>
      <c r="C2766"/>
    </row>
    <row r="2767" spans="1:3">
      <c r="A2767"/>
      <c r="B2767"/>
      <c r="C2767"/>
    </row>
    <row r="2768" spans="1:3">
      <c r="A2768"/>
      <c r="B2768"/>
      <c r="C2768"/>
    </row>
    <row r="2769" spans="1:3">
      <c r="A2769"/>
      <c r="B2769"/>
      <c r="C2769"/>
    </row>
    <row r="2770" spans="1:3">
      <c r="A2770"/>
      <c r="B2770"/>
      <c r="C2770"/>
    </row>
    <row r="2771" spans="1:3">
      <c r="A2771"/>
      <c r="B2771"/>
      <c r="C2771"/>
    </row>
    <row r="2772" spans="1:3">
      <c r="A2772"/>
      <c r="B2772"/>
      <c r="C2772"/>
    </row>
    <row r="2773" spans="1:3">
      <c r="A2773"/>
      <c r="B2773"/>
      <c r="C2773"/>
    </row>
    <row r="2774" spans="1:3">
      <c r="A2774"/>
      <c r="B2774"/>
      <c r="C2774"/>
    </row>
    <row r="2775" spans="1:3">
      <c r="A2775"/>
      <c r="B2775"/>
      <c r="C2775"/>
    </row>
    <row r="2776" spans="1:3">
      <c r="A2776"/>
      <c r="B2776"/>
      <c r="C2776"/>
    </row>
    <row r="2777" spans="1:3">
      <c r="A2777"/>
      <c r="B2777"/>
      <c r="C2777"/>
    </row>
    <row r="2778" spans="1:3">
      <c r="A2778"/>
      <c r="B2778"/>
      <c r="C2778"/>
    </row>
    <row r="2779" spans="1:3">
      <c r="A2779"/>
      <c r="B2779"/>
      <c r="C2779"/>
    </row>
    <row r="2780" spans="1:3">
      <c r="A2780"/>
      <c r="B2780"/>
      <c r="C2780"/>
    </row>
    <row r="2781" spans="1:3">
      <c r="A2781"/>
      <c r="B2781"/>
      <c r="C2781"/>
    </row>
    <row r="2782" spans="1:3">
      <c r="A2782"/>
      <c r="B2782"/>
      <c r="C2782"/>
    </row>
    <row r="2783" spans="1:3">
      <c r="A2783"/>
      <c r="B2783"/>
      <c r="C2783"/>
    </row>
    <row r="2784" spans="1:3">
      <c r="A2784"/>
      <c r="B2784"/>
      <c r="C2784"/>
    </row>
    <row r="2785" spans="1:3">
      <c r="A2785"/>
      <c r="B2785"/>
      <c r="C2785"/>
    </row>
    <row r="2786" spans="1:3">
      <c r="A2786"/>
      <c r="B2786"/>
      <c r="C2786"/>
    </row>
    <row r="2787" spans="1:3">
      <c r="A2787"/>
      <c r="B2787"/>
      <c r="C2787"/>
    </row>
    <row r="2788" spans="1:3">
      <c r="A2788"/>
      <c r="B2788"/>
      <c r="C2788"/>
    </row>
    <row r="2789" spans="1:3">
      <c r="A2789"/>
      <c r="B2789"/>
      <c r="C2789"/>
    </row>
    <row r="2790" spans="1:3">
      <c r="A2790"/>
      <c r="B2790"/>
      <c r="C2790"/>
    </row>
    <row r="2791" spans="1:3">
      <c r="A2791"/>
      <c r="B2791"/>
      <c r="C2791"/>
    </row>
    <row r="2792" spans="1:3">
      <c r="A2792"/>
      <c r="B2792"/>
      <c r="C2792"/>
    </row>
    <row r="2793" spans="1:3">
      <c r="A2793"/>
      <c r="B2793"/>
      <c r="C2793"/>
    </row>
    <row r="2794" spans="1:3">
      <c r="A2794"/>
      <c r="B2794"/>
      <c r="C2794"/>
    </row>
    <row r="2795" spans="1:3">
      <c r="A2795"/>
      <c r="B2795"/>
      <c r="C2795"/>
    </row>
    <row r="2796" spans="1:3">
      <c r="A2796"/>
      <c r="B2796"/>
      <c r="C2796"/>
    </row>
    <row r="2797" spans="1:3">
      <c r="A2797"/>
      <c r="B2797"/>
      <c r="C2797"/>
    </row>
    <row r="2798" spans="1:3">
      <c r="A2798"/>
      <c r="B2798"/>
      <c r="C2798"/>
    </row>
    <row r="2799" spans="1:3">
      <c r="A2799"/>
      <c r="B2799"/>
      <c r="C2799"/>
    </row>
    <row r="2800" spans="1:3">
      <c r="A2800"/>
      <c r="B2800"/>
      <c r="C2800"/>
    </row>
    <row r="2801" spans="1:3">
      <c r="A2801"/>
      <c r="B2801"/>
      <c r="C2801"/>
    </row>
    <row r="2802" spans="1:3">
      <c r="A2802"/>
      <c r="B2802"/>
      <c r="C2802"/>
    </row>
    <row r="2803" spans="1:3">
      <c r="A2803"/>
      <c r="B2803"/>
      <c r="C2803"/>
    </row>
    <row r="2804" spans="1:3">
      <c r="A2804"/>
      <c r="B2804"/>
      <c r="C2804"/>
    </row>
    <row r="2805" spans="1:3">
      <c r="A2805"/>
      <c r="B2805"/>
      <c r="C2805"/>
    </row>
    <row r="2806" spans="1:3">
      <c r="A2806"/>
      <c r="B2806"/>
      <c r="C2806"/>
    </row>
    <row r="2807" spans="1:3">
      <c r="A2807"/>
      <c r="B2807"/>
      <c r="C2807"/>
    </row>
    <row r="2808" spans="1:3">
      <c r="A2808"/>
      <c r="B2808"/>
      <c r="C2808"/>
    </row>
    <row r="2809" spans="1:3">
      <c r="A2809"/>
      <c r="B2809"/>
      <c r="C2809"/>
    </row>
    <row r="2810" spans="1:3">
      <c r="A2810"/>
      <c r="B2810"/>
      <c r="C2810"/>
    </row>
    <row r="2811" spans="1:3">
      <c r="A2811"/>
      <c r="B2811"/>
      <c r="C2811"/>
    </row>
    <row r="2812" spans="1:3">
      <c r="A2812"/>
      <c r="B2812"/>
      <c r="C2812"/>
    </row>
    <row r="2813" spans="1:3">
      <c r="A2813"/>
      <c r="B2813"/>
      <c r="C2813"/>
    </row>
    <row r="2814" spans="1:3">
      <c r="A2814"/>
      <c r="B2814"/>
      <c r="C2814"/>
    </row>
    <row r="2815" spans="1:3">
      <c r="A2815"/>
      <c r="B2815"/>
      <c r="C2815"/>
    </row>
    <row r="2816" spans="1:3">
      <c r="A2816"/>
      <c r="B2816"/>
      <c r="C2816"/>
    </row>
    <row r="2817" spans="1:3">
      <c r="A2817"/>
      <c r="B2817"/>
      <c r="C2817"/>
    </row>
    <row r="2818" spans="1:3">
      <c r="A2818"/>
      <c r="B2818"/>
      <c r="C2818"/>
    </row>
    <row r="2819" spans="1:3">
      <c r="A2819"/>
      <c r="B2819"/>
      <c r="C2819"/>
    </row>
    <row r="2820" spans="1:3">
      <c r="A2820"/>
      <c r="B2820"/>
      <c r="C2820"/>
    </row>
    <row r="2821" spans="1:3">
      <c r="A2821"/>
      <c r="B2821"/>
      <c r="C2821"/>
    </row>
    <row r="2822" spans="1:3">
      <c r="A2822"/>
      <c r="B2822"/>
      <c r="C2822"/>
    </row>
    <row r="2823" spans="1:3">
      <c r="A2823"/>
      <c r="B2823"/>
      <c r="C2823"/>
    </row>
    <row r="2824" spans="1:3">
      <c r="A2824"/>
      <c r="B2824"/>
      <c r="C2824"/>
    </row>
    <row r="2825" spans="1:3">
      <c r="A2825"/>
      <c r="B2825"/>
      <c r="C2825"/>
    </row>
    <row r="2826" spans="1:3">
      <c r="A2826"/>
      <c r="B2826"/>
      <c r="C2826"/>
    </row>
    <row r="2827" spans="1:3">
      <c r="A2827"/>
      <c r="B2827"/>
      <c r="C2827"/>
    </row>
    <row r="2828" spans="1:3">
      <c r="A2828"/>
      <c r="B2828"/>
      <c r="C2828"/>
    </row>
    <row r="2829" spans="1:3">
      <c r="A2829"/>
      <c r="B2829"/>
      <c r="C2829"/>
    </row>
    <row r="2830" spans="1:3">
      <c r="A2830"/>
      <c r="B2830"/>
      <c r="C2830"/>
    </row>
    <row r="2831" spans="1:3">
      <c r="A2831"/>
      <c r="B2831"/>
      <c r="C2831"/>
    </row>
    <row r="2832" spans="1:3">
      <c r="A2832"/>
      <c r="B2832"/>
      <c r="C2832"/>
    </row>
    <row r="2833" spans="1:3">
      <c r="A2833"/>
      <c r="B2833"/>
      <c r="C2833"/>
    </row>
    <row r="2834" spans="1:3">
      <c r="A2834"/>
      <c r="B2834"/>
      <c r="C2834"/>
    </row>
    <row r="2835" spans="1:3">
      <c r="A2835"/>
      <c r="B2835"/>
      <c r="C2835"/>
    </row>
    <row r="2836" spans="1:3">
      <c r="A2836"/>
      <c r="B2836"/>
      <c r="C2836"/>
    </row>
    <row r="2837" spans="1:3">
      <c r="A2837"/>
      <c r="B2837"/>
      <c r="C2837"/>
    </row>
    <row r="2838" spans="1:3">
      <c r="A2838"/>
      <c r="B2838"/>
      <c r="C2838"/>
    </row>
    <row r="2839" spans="1:3">
      <c r="A2839"/>
      <c r="B2839"/>
      <c r="C2839"/>
    </row>
    <row r="2840" spans="1:3">
      <c r="A2840"/>
      <c r="B2840"/>
      <c r="C2840"/>
    </row>
    <row r="2841" spans="1:3">
      <c r="A2841"/>
      <c r="B2841"/>
      <c r="C2841"/>
    </row>
    <row r="2842" spans="1:3">
      <c r="A2842"/>
      <c r="B2842"/>
      <c r="C2842"/>
    </row>
    <row r="2843" spans="1:3">
      <c r="A2843"/>
      <c r="B2843"/>
      <c r="C2843"/>
    </row>
    <row r="2844" spans="1:3">
      <c r="A2844"/>
      <c r="B2844"/>
      <c r="C2844"/>
    </row>
    <row r="2845" spans="1:3">
      <c r="A2845"/>
      <c r="B2845"/>
      <c r="C2845"/>
    </row>
    <row r="2846" spans="1:3">
      <c r="A2846"/>
      <c r="B2846"/>
      <c r="C2846"/>
    </row>
    <row r="2847" spans="1:3">
      <c r="A2847"/>
      <c r="B2847"/>
      <c r="C2847"/>
    </row>
    <row r="2848" spans="1:3">
      <c r="A2848"/>
      <c r="B2848"/>
      <c r="C2848"/>
    </row>
    <row r="2849" spans="1:3">
      <c r="A2849"/>
      <c r="B2849"/>
      <c r="C2849"/>
    </row>
    <row r="2850" spans="1:3">
      <c r="A2850"/>
      <c r="B2850"/>
      <c r="C2850"/>
    </row>
    <row r="2851" spans="1:3">
      <c r="A2851"/>
      <c r="B2851"/>
      <c r="C2851"/>
    </row>
    <row r="2852" spans="1:3">
      <c r="A2852"/>
      <c r="B2852"/>
      <c r="C2852"/>
    </row>
    <row r="2853" spans="1:3">
      <c r="A2853"/>
      <c r="B2853"/>
      <c r="C2853"/>
    </row>
    <row r="2854" spans="1:3">
      <c r="A2854"/>
      <c r="B2854"/>
      <c r="C2854"/>
    </row>
    <row r="2855" spans="1:3">
      <c r="A2855"/>
      <c r="B2855"/>
      <c r="C2855"/>
    </row>
    <row r="2856" spans="1:3">
      <c r="A2856"/>
      <c r="B2856"/>
      <c r="C2856"/>
    </row>
    <row r="2857" spans="1:3">
      <c r="A2857"/>
      <c r="B2857"/>
      <c r="C2857"/>
    </row>
    <row r="2858" spans="1:3">
      <c r="A2858"/>
      <c r="B2858"/>
      <c r="C2858"/>
    </row>
    <row r="2859" spans="1:3">
      <c r="A2859"/>
      <c r="B2859"/>
      <c r="C2859"/>
    </row>
    <row r="2860" spans="1:3">
      <c r="A2860"/>
      <c r="B2860"/>
      <c r="C2860"/>
    </row>
    <row r="2861" spans="1:3">
      <c r="A2861"/>
      <c r="B2861"/>
      <c r="C2861"/>
    </row>
    <row r="2862" spans="1:3">
      <c r="A2862"/>
      <c r="B2862"/>
      <c r="C2862"/>
    </row>
    <row r="2863" spans="1:3">
      <c r="A2863"/>
      <c r="B2863"/>
      <c r="C2863"/>
    </row>
    <row r="2864" spans="1:3">
      <c r="A2864"/>
      <c r="B2864"/>
      <c r="C2864"/>
    </row>
    <row r="2865" spans="1:3">
      <c r="A2865"/>
      <c r="B2865"/>
      <c r="C2865"/>
    </row>
    <row r="2866" spans="1:3">
      <c r="A2866"/>
      <c r="B2866"/>
      <c r="C2866"/>
    </row>
    <row r="2867" spans="1:3">
      <c r="A2867"/>
      <c r="B2867"/>
      <c r="C2867"/>
    </row>
    <row r="2868" spans="1:3">
      <c r="A2868"/>
      <c r="B2868"/>
      <c r="C2868"/>
    </row>
    <row r="2869" spans="1:3">
      <c r="A2869"/>
      <c r="B2869"/>
      <c r="C2869"/>
    </row>
    <row r="2870" spans="1:3">
      <c r="A2870"/>
      <c r="B2870"/>
      <c r="C2870"/>
    </row>
    <row r="2871" spans="1:3">
      <c r="A2871"/>
      <c r="B2871"/>
      <c r="C2871"/>
    </row>
    <row r="2872" spans="1:3">
      <c r="A2872"/>
      <c r="B2872"/>
      <c r="C2872"/>
    </row>
    <row r="2873" spans="1:3">
      <c r="A2873"/>
      <c r="B2873"/>
      <c r="C2873"/>
    </row>
    <row r="2874" spans="1:3">
      <c r="A2874"/>
      <c r="B2874"/>
      <c r="C2874"/>
    </row>
    <row r="2875" spans="1:3">
      <c r="A2875"/>
      <c r="B2875"/>
      <c r="C2875"/>
    </row>
    <row r="2876" spans="1:3">
      <c r="A2876"/>
      <c r="B2876"/>
      <c r="C2876"/>
    </row>
    <row r="2877" spans="1:3">
      <c r="A2877"/>
      <c r="B2877"/>
      <c r="C2877"/>
    </row>
    <row r="2878" spans="1:3">
      <c r="A2878"/>
      <c r="B2878"/>
      <c r="C2878"/>
    </row>
    <row r="2879" spans="1:3">
      <c r="A2879"/>
      <c r="B2879"/>
      <c r="C2879"/>
    </row>
    <row r="2880" spans="1:3">
      <c r="A2880"/>
      <c r="B2880"/>
      <c r="C2880"/>
    </row>
    <row r="2881" spans="1:3">
      <c r="A2881"/>
      <c r="B2881"/>
      <c r="C2881"/>
    </row>
    <row r="2882" spans="1:3">
      <c r="A2882"/>
      <c r="B2882"/>
      <c r="C2882"/>
    </row>
    <row r="2883" spans="1:3">
      <c r="A2883"/>
      <c r="B2883"/>
      <c r="C2883"/>
    </row>
    <row r="2884" spans="1:3">
      <c r="A2884"/>
      <c r="B2884"/>
      <c r="C2884"/>
    </row>
    <row r="2885" spans="1:3">
      <c r="A2885"/>
      <c r="B2885"/>
      <c r="C2885"/>
    </row>
    <row r="2886" spans="1:3">
      <c r="A2886"/>
      <c r="B2886"/>
      <c r="C2886"/>
    </row>
    <row r="2887" spans="1:3">
      <c r="A2887"/>
      <c r="B2887"/>
      <c r="C2887"/>
    </row>
    <row r="2888" spans="1:3">
      <c r="A2888"/>
      <c r="B2888"/>
      <c r="C2888"/>
    </row>
    <row r="2889" spans="1:3">
      <c r="A2889"/>
      <c r="B2889"/>
      <c r="C2889"/>
    </row>
    <row r="2890" spans="1:3">
      <c r="A2890"/>
      <c r="B2890"/>
      <c r="C2890"/>
    </row>
    <row r="2891" spans="1:3">
      <c r="A2891"/>
      <c r="B2891"/>
      <c r="C2891"/>
    </row>
    <row r="2892" spans="1:3">
      <c r="A2892"/>
      <c r="B2892"/>
      <c r="C2892"/>
    </row>
    <row r="2893" spans="1:3">
      <c r="A2893"/>
      <c r="B2893"/>
      <c r="C2893"/>
    </row>
    <row r="2894" spans="1:3">
      <c r="A2894"/>
      <c r="B2894"/>
      <c r="C2894"/>
    </row>
    <row r="2895" spans="1:3">
      <c r="A2895"/>
      <c r="B2895"/>
      <c r="C2895"/>
    </row>
    <row r="2896" spans="1:3">
      <c r="A2896"/>
      <c r="B2896"/>
      <c r="C2896"/>
    </row>
    <row r="2897" spans="1:3">
      <c r="A2897"/>
      <c r="B2897"/>
      <c r="C2897"/>
    </row>
    <row r="2898" spans="1:3">
      <c r="A2898"/>
      <c r="B2898"/>
      <c r="C2898"/>
    </row>
    <row r="2899" spans="1:3">
      <c r="A2899"/>
      <c r="B2899"/>
      <c r="C2899"/>
    </row>
    <row r="2900" spans="1:3">
      <c r="A2900"/>
      <c r="B2900"/>
      <c r="C2900"/>
    </row>
    <row r="2901" spans="1:3">
      <c r="A2901"/>
      <c r="B2901"/>
      <c r="C2901"/>
    </row>
    <row r="2902" spans="1:3">
      <c r="A2902"/>
      <c r="B2902"/>
      <c r="C2902"/>
    </row>
    <row r="2903" spans="1:3">
      <c r="A2903"/>
      <c r="B2903"/>
      <c r="C2903"/>
    </row>
    <row r="2904" spans="1:3">
      <c r="A2904"/>
      <c r="B2904"/>
      <c r="C2904"/>
    </row>
    <row r="2905" spans="1:3">
      <c r="A2905"/>
      <c r="B2905"/>
      <c r="C2905"/>
    </row>
    <row r="2906" spans="1:3">
      <c r="A2906"/>
      <c r="B2906"/>
      <c r="C2906"/>
    </row>
    <row r="2907" spans="1:3">
      <c r="A2907"/>
      <c r="B2907"/>
      <c r="C2907"/>
    </row>
    <row r="2908" spans="1:3">
      <c r="A2908"/>
      <c r="B2908"/>
      <c r="C2908"/>
    </row>
    <row r="2909" spans="1:3">
      <c r="A2909"/>
      <c r="B2909"/>
      <c r="C2909"/>
    </row>
    <row r="2910" spans="1:3">
      <c r="A2910"/>
      <c r="B2910"/>
      <c r="C2910"/>
    </row>
    <row r="2911" spans="1:3">
      <c r="A2911"/>
      <c r="B2911"/>
      <c r="C2911"/>
    </row>
    <row r="2912" spans="1:3">
      <c r="A2912"/>
      <c r="B2912"/>
      <c r="C2912"/>
    </row>
    <row r="2913" spans="1:3">
      <c r="A2913"/>
      <c r="B2913"/>
      <c r="C2913"/>
    </row>
    <row r="2914" spans="1:3">
      <c r="A2914"/>
      <c r="B2914"/>
      <c r="C2914"/>
    </row>
    <row r="2915" spans="1:3">
      <c r="A2915"/>
      <c r="B2915"/>
      <c r="C2915"/>
    </row>
    <row r="2916" spans="1:3">
      <c r="A2916"/>
      <c r="B2916"/>
      <c r="C2916"/>
    </row>
    <row r="2917" spans="1:3">
      <c r="A2917"/>
      <c r="B2917"/>
      <c r="C2917"/>
    </row>
    <row r="2918" spans="1:3">
      <c r="A2918"/>
      <c r="B2918"/>
      <c r="C2918"/>
    </row>
    <row r="2919" spans="1:3">
      <c r="A2919"/>
      <c r="B2919"/>
      <c r="C2919"/>
    </row>
    <row r="2920" spans="1:3">
      <c r="A2920"/>
      <c r="B2920"/>
      <c r="C2920"/>
    </row>
    <row r="2921" spans="1:3">
      <c r="A2921"/>
      <c r="B2921"/>
      <c r="C2921"/>
    </row>
    <row r="2922" spans="1:3">
      <c r="A2922"/>
      <c r="B2922"/>
      <c r="C2922"/>
    </row>
    <row r="2923" spans="1:3">
      <c r="A2923"/>
      <c r="B2923"/>
      <c r="C2923"/>
    </row>
    <row r="2924" spans="1:3">
      <c r="A2924"/>
      <c r="B2924"/>
      <c r="C2924"/>
    </row>
    <row r="2925" spans="1:3">
      <c r="A2925"/>
      <c r="B2925"/>
      <c r="C2925"/>
    </row>
    <row r="2926" spans="1:3">
      <c r="A2926"/>
      <c r="B2926"/>
      <c r="C2926"/>
    </row>
    <row r="2927" spans="1:3">
      <c r="A2927"/>
      <c r="B2927"/>
      <c r="C2927"/>
    </row>
    <row r="2928" spans="1:3">
      <c r="A2928"/>
      <c r="B2928"/>
      <c r="C2928"/>
    </row>
    <row r="2929" spans="1:3">
      <c r="A2929"/>
      <c r="B2929"/>
      <c r="C2929"/>
    </row>
    <row r="2930" spans="1:3">
      <c r="A2930"/>
      <c r="B2930"/>
      <c r="C2930"/>
    </row>
    <row r="2931" spans="1:3">
      <c r="A2931"/>
      <c r="B2931"/>
      <c r="C2931"/>
    </row>
    <row r="2932" spans="1:3">
      <c r="A2932"/>
      <c r="B2932"/>
      <c r="C2932"/>
    </row>
    <row r="2933" spans="1:3">
      <c r="A2933"/>
      <c r="B2933"/>
      <c r="C2933"/>
    </row>
    <row r="2934" spans="1:3">
      <c r="A2934"/>
      <c r="B2934"/>
      <c r="C2934"/>
    </row>
    <row r="2935" spans="1:3">
      <c r="A2935"/>
      <c r="B2935"/>
      <c r="C2935"/>
    </row>
    <row r="2936" spans="1:3">
      <c r="A2936"/>
      <c r="B2936"/>
      <c r="C2936"/>
    </row>
    <row r="2937" spans="1:3">
      <c r="A2937"/>
      <c r="B2937"/>
      <c r="C2937"/>
    </row>
    <row r="2938" spans="1:3">
      <c r="A2938"/>
      <c r="B2938"/>
      <c r="C2938"/>
    </row>
    <row r="2939" spans="1:3">
      <c r="A2939"/>
      <c r="B2939"/>
      <c r="C2939"/>
    </row>
    <row r="2940" spans="1:3">
      <c r="A2940"/>
      <c r="B2940"/>
      <c r="C2940"/>
    </row>
    <row r="2941" spans="1:3">
      <c r="A2941"/>
      <c r="B2941"/>
      <c r="C2941"/>
    </row>
    <row r="2942" spans="1:3">
      <c r="A2942"/>
      <c r="B2942"/>
      <c r="C2942"/>
    </row>
    <row r="2943" spans="1:3">
      <c r="A2943"/>
      <c r="B2943"/>
      <c r="C2943"/>
    </row>
    <row r="2944" spans="1:3">
      <c r="A2944"/>
      <c r="B2944"/>
      <c r="C2944"/>
    </row>
    <row r="2945" spans="1:3">
      <c r="A2945"/>
      <c r="B2945"/>
      <c r="C2945"/>
    </row>
    <row r="2946" spans="1:3">
      <c r="A2946"/>
      <c r="B2946"/>
      <c r="C2946"/>
    </row>
    <row r="2947" spans="1:3">
      <c r="A2947"/>
      <c r="B2947"/>
      <c r="C2947"/>
    </row>
    <row r="2948" spans="1:3">
      <c r="A2948"/>
      <c r="B2948"/>
      <c r="C2948"/>
    </row>
    <row r="2949" spans="1:3">
      <c r="A2949"/>
      <c r="B2949"/>
      <c r="C2949"/>
    </row>
    <row r="2950" spans="1:3">
      <c r="A2950"/>
      <c r="B2950"/>
      <c r="C2950"/>
    </row>
    <row r="2951" spans="1:3">
      <c r="A2951"/>
      <c r="B2951"/>
      <c r="C2951"/>
    </row>
    <row r="2952" spans="1:3">
      <c r="A2952"/>
      <c r="B2952"/>
      <c r="C2952"/>
    </row>
    <row r="2953" spans="1:3">
      <c r="A2953"/>
      <c r="B2953"/>
      <c r="C2953"/>
    </row>
    <row r="2954" spans="1:3">
      <c r="A2954"/>
      <c r="B2954"/>
      <c r="C2954"/>
    </row>
    <row r="2955" spans="1:3">
      <c r="A2955"/>
      <c r="B2955"/>
      <c r="C2955"/>
    </row>
    <row r="2956" spans="1:3">
      <c r="A2956"/>
      <c r="B2956"/>
      <c r="C2956"/>
    </row>
    <row r="2957" spans="1:3">
      <c r="A2957"/>
      <c r="B2957"/>
      <c r="C2957"/>
    </row>
    <row r="2958" spans="1:3">
      <c r="A2958"/>
      <c r="B2958"/>
      <c r="C2958"/>
    </row>
    <row r="2959" spans="1:3">
      <c r="A2959"/>
      <c r="B2959"/>
      <c r="C2959"/>
    </row>
    <row r="2960" spans="1:3">
      <c r="A2960"/>
      <c r="B2960"/>
      <c r="C2960"/>
    </row>
    <row r="2961" spans="1:3">
      <c r="A2961"/>
      <c r="B2961"/>
      <c r="C2961"/>
    </row>
    <row r="2962" spans="1:3">
      <c r="A2962"/>
      <c r="B2962"/>
      <c r="C2962"/>
    </row>
    <row r="2963" spans="1:3">
      <c r="A2963"/>
      <c r="B2963"/>
      <c r="C2963"/>
    </row>
    <row r="2964" spans="1:3">
      <c r="A2964"/>
      <c r="B2964"/>
      <c r="C2964"/>
    </row>
    <row r="2965" spans="1:3">
      <c r="A2965"/>
      <c r="B2965"/>
      <c r="C2965"/>
    </row>
    <row r="2966" spans="1:3">
      <c r="A2966"/>
      <c r="B2966"/>
      <c r="C2966"/>
    </row>
    <row r="2967" spans="1:3">
      <c r="A2967"/>
      <c r="B2967"/>
      <c r="C2967"/>
    </row>
    <row r="2968" spans="1:3">
      <c r="A2968"/>
      <c r="B2968"/>
      <c r="C2968"/>
    </row>
    <row r="2969" spans="1:3">
      <c r="A2969"/>
      <c r="B2969"/>
      <c r="C2969"/>
    </row>
    <row r="2970" spans="1:3">
      <c r="A2970"/>
      <c r="B2970"/>
      <c r="C2970"/>
    </row>
    <row r="2971" spans="1:3">
      <c r="A2971"/>
      <c r="B2971"/>
      <c r="C2971"/>
    </row>
    <row r="2972" spans="1:3">
      <c r="A2972"/>
      <c r="B2972"/>
      <c r="C2972"/>
    </row>
    <row r="2973" spans="1:3">
      <c r="A2973"/>
      <c r="B2973"/>
      <c r="C2973"/>
    </row>
    <row r="2974" spans="1:3">
      <c r="A2974"/>
      <c r="B2974"/>
      <c r="C2974"/>
    </row>
    <row r="2975" spans="1:3">
      <c r="A2975"/>
      <c r="B2975"/>
      <c r="C2975"/>
    </row>
    <row r="2976" spans="1:3">
      <c r="A2976"/>
      <c r="B2976"/>
      <c r="C2976"/>
    </row>
    <row r="2977" spans="1:3">
      <c r="A2977"/>
      <c r="B2977"/>
      <c r="C2977"/>
    </row>
    <row r="2978" spans="1:3">
      <c r="A2978"/>
      <c r="B2978"/>
      <c r="C2978"/>
    </row>
    <row r="2979" spans="1:3">
      <c r="A2979"/>
      <c r="B2979"/>
      <c r="C2979"/>
    </row>
    <row r="2980" spans="1:3">
      <c r="A2980"/>
      <c r="B2980"/>
      <c r="C2980"/>
    </row>
    <row r="2981" spans="1:3">
      <c r="A2981"/>
      <c r="B2981"/>
      <c r="C2981"/>
    </row>
    <row r="2982" spans="1:3">
      <c r="A2982"/>
      <c r="B2982"/>
      <c r="C2982"/>
    </row>
    <row r="2983" spans="1:3">
      <c r="A2983"/>
      <c r="B2983"/>
      <c r="C2983"/>
    </row>
    <row r="2984" spans="1:3">
      <c r="A2984"/>
      <c r="B2984"/>
      <c r="C2984"/>
    </row>
    <row r="2985" spans="1:3">
      <c r="A2985"/>
      <c r="B2985"/>
      <c r="C2985"/>
    </row>
    <row r="2986" spans="1:3">
      <c r="A2986"/>
      <c r="B2986"/>
      <c r="C2986"/>
    </row>
    <row r="2987" spans="1:3">
      <c r="A2987"/>
      <c r="B2987"/>
      <c r="C2987"/>
    </row>
    <row r="2988" spans="1:3">
      <c r="A2988"/>
      <c r="B2988"/>
      <c r="C2988"/>
    </row>
    <row r="2989" spans="1:3">
      <c r="A2989"/>
      <c r="B2989"/>
      <c r="C2989"/>
    </row>
    <row r="2990" spans="1:3">
      <c r="A2990"/>
      <c r="B2990"/>
      <c r="C2990"/>
    </row>
    <row r="2991" spans="1:3">
      <c r="A2991"/>
      <c r="B2991"/>
      <c r="C2991"/>
    </row>
    <row r="2992" spans="1:3">
      <c r="A2992"/>
      <c r="B2992"/>
      <c r="C2992"/>
    </row>
    <row r="2993" spans="1:3">
      <c r="A2993"/>
      <c r="B2993"/>
      <c r="C2993"/>
    </row>
    <row r="2994" spans="1:3">
      <c r="A2994"/>
      <c r="B2994"/>
      <c r="C2994"/>
    </row>
    <row r="2995" spans="1:3">
      <c r="A2995"/>
      <c r="B2995"/>
      <c r="C2995"/>
    </row>
    <row r="2996" spans="1:3">
      <c r="A2996"/>
      <c r="B2996"/>
      <c r="C2996"/>
    </row>
    <row r="2997" spans="1:3">
      <c r="A2997"/>
      <c r="B2997"/>
      <c r="C2997"/>
    </row>
    <row r="2998" spans="1:3">
      <c r="A2998"/>
      <c r="B2998"/>
      <c r="C2998"/>
    </row>
    <row r="2999" spans="1:3">
      <c r="A2999"/>
      <c r="B2999"/>
      <c r="C2999"/>
    </row>
    <row r="3000" spans="1:3">
      <c r="A3000"/>
      <c r="B3000"/>
      <c r="C3000"/>
    </row>
    <row r="3001" spans="1:3">
      <c r="A3001"/>
      <c r="B3001"/>
      <c r="C3001"/>
    </row>
    <row r="3002" spans="1:3">
      <c r="A3002"/>
      <c r="B3002"/>
      <c r="C3002"/>
    </row>
    <row r="3003" spans="1:3">
      <c r="A3003"/>
      <c r="B3003"/>
      <c r="C3003"/>
    </row>
    <row r="3004" spans="1:3">
      <c r="A3004"/>
      <c r="B3004"/>
      <c r="C3004"/>
    </row>
    <row r="3005" spans="1:3">
      <c r="A3005"/>
      <c r="B3005"/>
      <c r="C3005"/>
    </row>
    <row r="3006" spans="1:3">
      <c r="A3006"/>
      <c r="B3006"/>
      <c r="C3006"/>
    </row>
    <row r="3007" spans="1:3">
      <c r="A3007"/>
      <c r="B3007"/>
      <c r="C3007"/>
    </row>
    <row r="3008" spans="1:3">
      <c r="A3008"/>
      <c r="B3008"/>
      <c r="C3008"/>
    </row>
    <row r="3009" spans="1:3">
      <c r="A3009"/>
      <c r="B3009"/>
      <c r="C3009"/>
    </row>
    <row r="3010" spans="1:3">
      <c r="A3010"/>
      <c r="B3010"/>
      <c r="C3010"/>
    </row>
    <row r="3011" spans="1:3">
      <c r="A3011"/>
      <c r="B3011"/>
      <c r="C3011"/>
    </row>
    <row r="3012" spans="1:3">
      <c r="A3012"/>
      <c r="B3012"/>
      <c r="C3012"/>
    </row>
    <row r="3013" spans="1:3">
      <c r="A3013"/>
      <c r="B3013"/>
      <c r="C3013"/>
    </row>
    <row r="3014" spans="1:3">
      <c r="A3014"/>
      <c r="B3014"/>
      <c r="C3014"/>
    </row>
    <row r="3015" spans="1:3">
      <c r="A3015"/>
      <c r="B3015"/>
      <c r="C3015"/>
    </row>
    <row r="3016" spans="1:3">
      <c r="A3016"/>
      <c r="B3016"/>
      <c r="C3016"/>
    </row>
    <row r="3017" spans="1:3">
      <c r="A3017"/>
      <c r="B3017"/>
      <c r="C3017"/>
    </row>
    <row r="3018" spans="1:3">
      <c r="A3018"/>
      <c r="B3018"/>
      <c r="C3018"/>
    </row>
    <row r="3019" spans="1:3">
      <c r="A3019"/>
      <c r="B3019"/>
      <c r="C3019"/>
    </row>
    <row r="3020" spans="1:3">
      <c r="A3020"/>
      <c r="B3020"/>
      <c r="C3020"/>
    </row>
    <row r="3021" spans="1:3">
      <c r="A3021"/>
      <c r="B3021"/>
      <c r="C3021"/>
    </row>
    <row r="3022" spans="1:3">
      <c r="A3022"/>
      <c r="B3022"/>
      <c r="C3022"/>
    </row>
    <row r="3023" spans="1:3">
      <c r="A3023"/>
      <c r="B3023"/>
      <c r="C3023"/>
    </row>
    <row r="3024" spans="1:3">
      <c r="A3024"/>
      <c r="B3024"/>
      <c r="C3024"/>
    </row>
    <row r="3025" spans="1:3">
      <c r="A3025"/>
      <c r="B3025"/>
      <c r="C3025"/>
    </row>
    <row r="3026" spans="1:3">
      <c r="A3026"/>
      <c r="B3026"/>
      <c r="C3026"/>
    </row>
    <row r="3027" spans="1:3">
      <c r="A3027"/>
      <c r="B3027"/>
      <c r="C3027"/>
    </row>
    <row r="3028" spans="1:3">
      <c r="A3028"/>
      <c r="B3028"/>
      <c r="C3028"/>
    </row>
    <row r="3029" spans="1:3">
      <c r="A3029"/>
      <c r="B3029"/>
      <c r="C3029"/>
    </row>
    <row r="3030" spans="1:3">
      <c r="A3030"/>
      <c r="B3030"/>
      <c r="C3030"/>
    </row>
    <row r="3031" spans="1:3">
      <c r="A3031"/>
      <c r="B3031"/>
      <c r="C3031"/>
    </row>
    <row r="3032" spans="1:3">
      <c r="A3032"/>
      <c r="B3032"/>
      <c r="C3032"/>
    </row>
    <row r="3033" spans="1:3">
      <c r="A3033"/>
      <c r="B3033"/>
      <c r="C3033"/>
    </row>
    <row r="3034" spans="1:3">
      <c r="A3034"/>
      <c r="B3034"/>
      <c r="C3034"/>
    </row>
    <row r="3035" spans="1:3">
      <c r="A3035"/>
      <c r="B3035"/>
      <c r="C3035"/>
    </row>
    <row r="3036" spans="1:3">
      <c r="A3036"/>
      <c r="B3036"/>
      <c r="C3036"/>
    </row>
    <row r="3037" spans="1:3">
      <c r="A3037"/>
      <c r="B3037"/>
      <c r="C3037"/>
    </row>
    <row r="3038" spans="1:3">
      <c r="A3038"/>
      <c r="B3038"/>
      <c r="C3038"/>
    </row>
    <row r="3039" spans="1:3">
      <c r="A3039"/>
      <c r="B3039"/>
      <c r="C3039"/>
    </row>
    <row r="3040" spans="1:3">
      <c r="A3040"/>
      <c r="B3040"/>
      <c r="C3040"/>
    </row>
    <row r="3041" spans="1:3">
      <c r="A3041"/>
      <c r="B3041"/>
      <c r="C3041"/>
    </row>
    <row r="3042" spans="1:3">
      <c r="A3042"/>
      <c r="B3042"/>
      <c r="C3042"/>
    </row>
    <row r="3043" spans="1:3">
      <c r="A3043"/>
      <c r="B3043"/>
      <c r="C3043"/>
    </row>
    <row r="3044" spans="1:3">
      <c r="A3044"/>
      <c r="B3044"/>
      <c r="C3044"/>
    </row>
    <row r="3045" spans="1:3">
      <c r="A3045"/>
      <c r="B3045"/>
      <c r="C3045"/>
    </row>
    <row r="3046" spans="1:3">
      <c r="A3046"/>
      <c r="B3046"/>
      <c r="C3046"/>
    </row>
    <row r="3047" spans="1:3">
      <c r="A3047"/>
      <c r="B3047"/>
      <c r="C3047"/>
    </row>
    <row r="3048" spans="1:3">
      <c r="A3048"/>
      <c r="B3048"/>
      <c r="C3048"/>
    </row>
    <row r="3049" spans="1:3">
      <c r="A3049"/>
      <c r="B3049"/>
      <c r="C3049"/>
    </row>
    <row r="3050" spans="1:3">
      <c r="A3050"/>
      <c r="B3050"/>
      <c r="C3050"/>
    </row>
    <row r="3051" spans="1:3">
      <c r="A3051"/>
      <c r="B3051"/>
      <c r="C3051"/>
    </row>
    <row r="3052" spans="1:3">
      <c r="A3052"/>
      <c r="B3052"/>
      <c r="C3052"/>
    </row>
    <row r="3053" spans="1:3">
      <c r="A3053"/>
      <c r="B3053"/>
      <c r="C3053"/>
    </row>
    <row r="3054" spans="1:3">
      <c r="A3054"/>
      <c r="B3054"/>
      <c r="C3054"/>
    </row>
    <row r="3055" spans="1:3">
      <c r="A3055"/>
      <c r="B3055"/>
      <c r="C3055"/>
    </row>
    <row r="3056" spans="1:3">
      <c r="A3056"/>
      <c r="B3056"/>
      <c r="C3056"/>
    </row>
    <row r="3057" spans="1:3">
      <c r="A3057"/>
      <c r="B3057"/>
      <c r="C3057"/>
    </row>
    <row r="3058" spans="1:3">
      <c r="A3058"/>
      <c r="B3058"/>
      <c r="C3058"/>
    </row>
    <row r="3059" spans="1:3">
      <c r="A3059"/>
      <c r="B3059"/>
      <c r="C3059"/>
    </row>
    <row r="3060" spans="1:3">
      <c r="A3060"/>
      <c r="B3060"/>
      <c r="C3060"/>
    </row>
    <row r="3061" spans="1:3">
      <c r="A3061"/>
      <c r="B3061"/>
      <c r="C3061"/>
    </row>
    <row r="3062" spans="1:3">
      <c r="A3062"/>
      <c r="B3062"/>
      <c r="C3062"/>
    </row>
    <row r="3063" spans="1:3">
      <c r="A3063"/>
      <c r="B3063"/>
      <c r="C3063"/>
    </row>
    <row r="3064" spans="1:3">
      <c r="A3064"/>
      <c r="B3064"/>
      <c r="C3064"/>
    </row>
    <row r="3065" spans="1:3">
      <c r="A3065"/>
      <c r="B3065"/>
      <c r="C3065"/>
    </row>
    <row r="3066" spans="1:3">
      <c r="A3066"/>
      <c r="B3066"/>
      <c r="C3066"/>
    </row>
    <row r="3067" spans="1:3">
      <c r="A3067"/>
      <c r="B3067"/>
      <c r="C3067"/>
    </row>
    <row r="3068" spans="1:3">
      <c r="A3068"/>
      <c r="B3068"/>
      <c r="C3068"/>
    </row>
    <row r="3069" spans="1:3">
      <c r="A3069"/>
      <c r="B3069"/>
      <c r="C3069"/>
    </row>
    <row r="3070" spans="1:3">
      <c r="A3070"/>
      <c r="B3070"/>
      <c r="C3070"/>
    </row>
    <row r="3071" spans="1:3">
      <c r="A3071"/>
      <c r="B3071"/>
      <c r="C3071"/>
    </row>
    <row r="3072" spans="1:3">
      <c r="A3072"/>
      <c r="B3072"/>
      <c r="C3072"/>
    </row>
    <row r="3073" spans="1:3">
      <c r="A3073"/>
      <c r="B3073"/>
      <c r="C3073"/>
    </row>
    <row r="3074" spans="1:3">
      <c r="A3074"/>
      <c r="B3074"/>
      <c r="C3074"/>
    </row>
    <row r="3075" spans="1:3">
      <c r="A3075"/>
      <c r="B3075"/>
      <c r="C3075"/>
    </row>
    <row r="3076" spans="1:3">
      <c r="A3076"/>
      <c r="B3076"/>
      <c r="C3076"/>
    </row>
    <row r="3077" spans="1:3">
      <c r="A3077"/>
      <c r="B3077"/>
      <c r="C3077"/>
    </row>
    <row r="3078" spans="1:3">
      <c r="A3078"/>
      <c r="B3078"/>
      <c r="C3078"/>
    </row>
    <row r="3079" spans="1:3">
      <c r="A3079"/>
      <c r="B3079"/>
      <c r="C3079"/>
    </row>
    <row r="3080" spans="1:3">
      <c r="A3080"/>
      <c r="B3080"/>
      <c r="C3080"/>
    </row>
    <row r="3081" spans="1:3">
      <c r="A3081"/>
      <c r="B3081"/>
      <c r="C3081"/>
    </row>
    <row r="3082" spans="1:3">
      <c r="A3082"/>
      <c r="B3082"/>
      <c r="C3082"/>
    </row>
    <row r="3083" spans="1:3">
      <c r="A3083"/>
      <c r="B3083"/>
      <c r="C3083"/>
    </row>
    <row r="3084" spans="1:3">
      <c r="A3084"/>
      <c r="B3084"/>
      <c r="C3084"/>
    </row>
    <row r="3085" spans="1:3">
      <c r="A3085"/>
      <c r="B3085"/>
      <c r="C3085"/>
    </row>
    <row r="3086" spans="1:3">
      <c r="A3086"/>
      <c r="B3086"/>
      <c r="C3086"/>
    </row>
    <row r="3087" spans="1:3">
      <c r="A3087"/>
      <c r="B3087"/>
      <c r="C3087"/>
    </row>
    <row r="3088" spans="1:3">
      <c r="A3088"/>
      <c r="B3088"/>
      <c r="C3088"/>
    </row>
    <row r="3089" spans="1:3">
      <c r="A3089"/>
      <c r="B3089"/>
      <c r="C3089"/>
    </row>
    <row r="3090" spans="1:3">
      <c r="A3090"/>
      <c r="B3090"/>
      <c r="C3090"/>
    </row>
    <row r="3091" spans="1:3">
      <c r="A3091"/>
      <c r="B3091"/>
      <c r="C3091"/>
    </row>
    <row r="3092" spans="1:3">
      <c r="A3092"/>
      <c r="B3092"/>
      <c r="C3092"/>
    </row>
    <row r="3093" spans="1:3">
      <c r="A3093"/>
      <c r="B3093"/>
      <c r="C3093"/>
    </row>
    <row r="3094" spans="1:3">
      <c r="A3094"/>
      <c r="B3094"/>
      <c r="C3094"/>
    </row>
    <row r="3095" spans="1:3">
      <c r="A3095"/>
      <c r="B3095"/>
      <c r="C3095"/>
    </row>
    <row r="3096" spans="1:3">
      <c r="A3096"/>
      <c r="B3096"/>
      <c r="C3096"/>
    </row>
    <row r="3097" spans="1:3">
      <c r="A3097"/>
      <c r="B3097"/>
      <c r="C3097"/>
    </row>
    <row r="3098" spans="1:3">
      <c r="A3098"/>
      <c r="B3098"/>
      <c r="C3098"/>
    </row>
    <row r="3099" spans="1:3">
      <c r="A3099"/>
      <c r="B3099"/>
      <c r="C3099"/>
    </row>
    <row r="3100" spans="1:3">
      <c r="A3100"/>
      <c r="B3100"/>
      <c r="C3100"/>
    </row>
    <row r="3101" spans="1:3">
      <c r="A3101"/>
      <c r="B3101"/>
      <c r="C3101"/>
    </row>
    <row r="3102" spans="1:3">
      <c r="A3102"/>
      <c r="B3102"/>
      <c r="C3102"/>
    </row>
    <row r="3103" spans="1:3">
      <c r="A3103"/>
      <c r="B3103"/>
      <c r="C3103"/>
    </row>
    <row r="3104" spans="1:3">
      <c r="A3104"/>
      <c r="B3104"/>
      <c r="C3104"/>
    </row>
    <row r="3105" spans="1:3">
      <c r="A3105"/>
      <c r="B3105"/>
      <c r="C3105"/>
    </row>
    <row r="3106" spans="1:3">
      <c r="A3106"/>
      <c r="B3106"/>
      <c r="C3106"/>
    </row>
    <row r="3107" spans="1:3">
      <c r="A3107"/>
      <c r="B3107"/>
      <c r="C3107"/>
    </row>
    <row r="3108" spans="1:3">
      <c r="A3108"/>
      <c r="B3108"/>
      <c r="C3108"/>
    </row>
    <row r="3109" spans="1:3">
      <c r="A3109"/>
      <c r="B3109"/>
      <c r="C3109"/>
    </row>
    <row r="3110" spans="1:3">
      <c r="A3110"/>
      <c r="B3110"/>
      <c r="C3110"/>
    </row>
    <row r="3111" spans="1:3">
      <c r="A3111"/>
      <c r="B3111"/>
      <c r="C3111"/>
    </row>
    <row r="3112" spans="1:3">
      <c r="A3112"/>
      <c r="B3112"/>
      <c r="C3112"/>
    </row>
    <row r="3113" spans="1:3">
      <c r="A3113"/>
      <c r="B3113"/>
      <c r="C3113"/>
    </row>
    <row r="3114" spans="1:3">
      <c r="A3114"/>
      <c r="B3114"/>
      <c r="C3114"/>
    </row>
    <row r="3115" spans="1:3">
      <c r="A3115"/>
      <c r="B3115"/>
      <c r="C3115"/>
    </row>
    <row r="3116" spans="1:3">
      <c r="A3116"/>
      <c r="B3116"/>
      <c r="C3116"/>
    </row>
    <row r="3117" spans="1:3">
      <c r="A3117"/>
      <c r="B3117"/>
      <c r="C3117"/>
    </row>
    <row r="3118" spans="1:3">
      <c r="A3118"/>
      <c r="B3118"/>
      <c r="C3118"/>
    </row>
    <row r="3119" spans="1:3">
      <c r="A3119"/>
      <c r="B3119"/>
      <c r="C3119"/>
    </row>
    <row r="3120" spans="1:3">
      <c r="A3120"/>
      <c r="B3120"/>
      <c r="C3120"/>
    </row>
    <row r="3121" spans="1:3">
      <c r="A3121"/>
      <c r="B3121"/>
      <c r="C3121"/>
    </row>
    <row r="3122" spans="1:3">
      <c r="A3122"/>
      <c r="B3122"/>
      <c r="C3122"/>
    </row>
    <row r="3123" spans="1:3">
      <c r="A3123"/>
      <c r="B3123"/>
      <c r="C3123"/>
    </row>
    <row r="3124" spans="1:3">
      <c r="A3124"/>
      <c r="B3124"/>
      <c r="C3124"/>
    </row>
    <row r="3125" spans="1:3">
      <c r="A3125"/>
      <c r="B3125"/>
      <c r="C3125"/>
    </row>
    <row r="3126" spans="1:3">
      <c r="A3126"/>
      <c r="B3126"/>
      <c r="C3126"/>
    </row>
    <row r="3127" spans="1:3">
      <c r="A3127"/>
      <c r="B3127"/>
      <c r="C3127"/>
    </row>
    <row r="3128" spans="1:3">
      <c r="A3128"/>
      <c r="B3128"/>
      <c r="C3128"/>
    </row>
    <row r="3129" spans="1:3">
      <c r="A3129"/>
      <c r="B3129"/>
      <c r="C3129"/>
    </row>
    <row r="3130" spans="1:3">
      <c r="A3130"/>
      <c r="B3130"/>
      <c r="C3130"/>
    </row>
    <row r="3131" spans="1:3">
      <c r="A3131"/>
      <c r="B3131"/>
      <c r="C3131"/>
    </row>
    <row r="3132" spans="1:3">
      <c r="A3132"/>
      <c r="B3132"/>
      <c r="C3132"/>
    </row>
    <row r="3133" spans="1:3">
      <c r="A3133"/>
      <c r="B3133"/>
      <c r="C3133"/>
    </row>
    <row r="3134" spans="1:3">
      <c r="A3134"/>
      <c r="B3134"/>
      <c r="C3134"/>
    </row>
    <row r="3135" spans="1:3">
      <c r="A3135"/>
      <c r="B3135"/>
      <c r="C3135"/>
    </row>
    <row r="3136" spans="1:3">
      <c r="A3136"/>
      <c r="B3136"/>
      <c r="C3136"/>
    </row>
    <row r="3137" spans="1:3">
      <c r="A3137"/>
      <c r="B3137"/>
      <c r="C3137"/>
    </row>
    <row r="3138" spans="1:3">
      <c r="A3138"/>
      <c r="B3138"/>
      <c r="C3138"/>
    </row>
    <row r="3139" spans="1:3">
      <c r="A3139"/>
      <c r="B3139"/>
      <c r="C3139"/>
    </row>
    <row r="3140" spans="1:3">
      <c r="A3140"/>
      <c r="B3140"/>
      <c r="C3140"/>
    </row>
    <row r="3141" spans="1:3">
      <c r="A3141"/>
      <c r="B3141"/>
      <c r="C3141"/>
    </row>
    <row r="3142" spans="1:3">
      <c r="A3142"/>
      <c r="B3142"/>
      <c r="C3142"/>
    </row>
    <row r="3143" spans="1:3">
      <c r="A3143"/>
      <c r="B3143"/>
      <c r="C3143"/>
    </row>
    <row r="3144" spans="1:3">
      <c r="A3144"/>
      <c r="B3144"/>
      <c r="C3144"/>
    </row>
    <row r="3145" spans="1:3">
      <c r="A3145"/>
      <c r="B3145"/>
      <c r="C3145"/>
    </row>
    <row r="3146" spans="1:3">
      <c r="A3146"/>
      <c r="B3146"/>
      <c r="C3146"/>
    </row>
    <row r="3147" spans="1:3">
      <c r="A3147"/>
      <c r="B3147"/>
      <c r="C3147"/>
    </row>
    <row r="3148" spans="1:3">
      <c r="A3148"/>
      <c r="B3148"/>
      <c r="C3148"/>
    </row>
    <row r="3149" spans="1:3">
      <c r="A3149"/>
      <c r="B3149"/>
      <c r="C3149"/>
    </row>
    <row r="3150" spans="1:3">
      <c r="A3150"/>
      <c r="B3150"/>
      <c r="C3150"/>
    </row>
    <row r="3151" spans="1:3">
      <c r="A3151"/>
      <c r="B3151"/>
      <c r="C3151"/>
    </row>
    <row r="3152" spans="1:3">
      <c r="A3152"/>
      <c r="B3152"/>
      <c r="C3152"/>
    </row>
    <row r="3153" spans="1:3">
      <c r="A3153"/>
      <c r="B3153"/>
      <c r="C3153"/>
    </row>
    <row r="3154" spans="1:3">
      <c r="A3154"/>
      <c r="B3154"/>
      <c r="C3154"/>
    </row>
    <row r="3155" spans="1:3">
      <c r="A3155"/>
      <c r="B3155"/>
      <c r="C3155"/>
    </row>
    <row r="3156" spans="1:3">
      <c r="A3156"/>
      <c r="B3156"/>
      <c r="C3156"/>
    </row>
    <row r="3157" spans="1:3">
      <c r="A3157"/>
      <c r="B3157"/>
      <c r="C3157"/>
    </row>
    <row r="3158" spans="1:3">
      <c r="A3158"/>
      <c r="B3158"/>
      <c r="C3158"/>
    </row>
    <row r="3159" spans="1:3">
      <c r="A3159"/>
      <c r="B3159"/>
      <c r="C3159"/>
    </row>
    <row r="3160" spans="1:3">
      <c r="A3160"/>
      <c r="B3160"/>
      <c r="C3160"/>
    </row>
    <row r="3161" spans="1:3">
      <c r="A3161"/>
      <c r="B3161"/>
      <c r="C3161"/>
    </row>
    <row r="3162" spans="1:3">
      <c r="A3162"/>
      <c r="B3162"/>
      <c r="C3162"/>
    </row>
    <row r="3163" spans="1:3">
      <c r="A3163"/>
      <c r="B3163"/>
      <c r="C3163"/>
    </row>
    <row r="3164" spans="1:3">
      <c r="A3164"/>
      <c r="B3164"/>
      <c r="C3164"/>
    </row>
    <row r="3165" spans="1:3">
      <c r="A3165"/>
      <c r="B3165"/>
      <c r="C3165"/>
    </row>
    <row r="3166" spans="1:3">
      <c r="A3166"/>
      <c r="B3166"/>
      <c r="C3166"/>
    </row>
    <row r="3167" spans="1:3">
      <c r="A3167"/>
      <c r="B3167"/>
      <c r="C3167"/>
    </row>
    <row r="3168" spans="1:3">
      <c r="A3168"/>
      <c r="B3168"/>
      <c r="C3168"/>
    </row>
    <row r="3169" spans="1:3">
      <c r="A3169"/>
      <c r="B3169"/>
      <c r="C3169"/>
    </row>
    <row r="3170" spans="1:3">
      <c r="A3170"/>
      <c r="B3170"/>
      <c r="C3170"/>
    </row>
    <row r="3171" spans="1:3">
      <c r="A3171"/>
      <c r="B3171"/>
      <c r="C3171"/>
    </row>
    <row r="3172" spans="1:3">
      <c r="A3172"/>
      <c r="B3172"/>
      <c r="C3172"/>
    </row>
    <row r="3173" spans="1:3">
      <c r="A3173"/>
      <c r="B3173"/>
      <c r="C3173"/>
    </row>
    <row r="3174" spans="1:3">
      <c r="A3174"/>
      <c r="B3174"/>
      <c r="C3174"/>
    </row>
    <row r="3175" spans="1:3">
      <c r="A3175"/>
      <c r="B3175"/>
      <c r="C3175"/>
    </row>
    <row r="3176" spans="1:3">
      <c r="A3176"/>
      <c r="B3176"/>
      <c r="C3176"/>
    </row>
    <row r="3177" spans="1:3">
      <c r="A3177"/>
      <c r="B3177"/>
      <c r="C3177"/>
    </row>
    <row r="3178" spans="1:3">
      <c r="A3178"/>
      <c r="B3178"/>
      <c r="C3178"/>
    </row>
    <row r="3179" spans="1:3">
      <c r="A3179"/>
      <c r="B3179"/>
      <c r="C3179"/>
    </row>
    <row r="3180" spans="1:3">
      <c r="A3180"/>
      <c r="B3180"/>
      <c r="C3180"/>
    </row>
    <row r="3181" spans="1:3">
      <c r="A3181"/>
      <c r="B3181"/>
      <c r="C3181"/>
    </row>
    <row r="3182" spans="1:3">
      <c r="A3182"/>
      <c r="B3182"/>
      <c r="C3182"/>
    </row>
    <row r="3183" spans="1:3">
      <c r="A3183"/>
      <c r="B3183"/>
      <c r="C3183"/>
    </row>
    <row r="3184" spans="1:3">
      <c r="A3184"/>
      <c r="B3184"/>
      <c r="C3184"/>
    </row>
    <row r="3185" spans="1:3">
      <c r="A3185"/>
      <c r="B3185"/>
      <c r="C3185"/>
    </row>
    <row r="3186" spans="1:3">
      <c r="A3186"/>
      <c r="B3186"/>
      <c r="C3186"/>
    </row>
    <row r="3187" spans="1:3">
      <c r="A3187"/>
      <c r="B3187"/>
      <c r="C3187"/>
    </row>
    <row r="3188" spans="1:3">
      <c r="A3188"/>
      <c r="B3188"/>
      <c r="C3188"/>
    </row>
    <row r="3189" spans="1:3">
      <c r="A3189"/>
      <c r="B3189"/>
      <c r="C3189"/>
    </row>
    <row r="3190" spans="1:3">
      <c r="A3190"/>
      <c r="B3190"/>
      <c r="C3190"/>
    </row>
    <row r="3191" spans="1:3">
      <c r="A3191"/>
      <c r="B3191"/>
      <c r="C3191"/>
    </row>
    <row r="3192" spans="1:3">
      <c r="A3192"/>
      <c r="B3192"/>
      <c r="C3192"/>
    </row>
    <row r="3193" spans="1:3">
      <c r="A3193"/>
      <c r="B3193"/>
      <c r="C3193"/>
    </row>
    <row r="3194" spans="1:3">
      <c r="A3194"/>
      <c r="B3194"/>
      <c r="C3194"/>
    </row>
    <row r="3195" spans="1:3">
      <c r="A3195"/>
      <c r="B3195"/>
      <c r="C3195"/>
    </row>
    <row r="3196" spans="1:3">
      <c r="A3196"/>
      <c r="B3196"/>
      <c r="C3196"/>
    </row>
    <row r="3197" spans="1:3">
      <c r="A3197"/>
      <c r="B3197"/>
      <c r="C3197"/>
    </row>
    <row r="3198" spans="1:3">
      <c r="A3198"/>
      <c r="B3198"/>
      <c r="C3198"/>
    </row>
    <row r="3199" spans="1:3">
      <c r="A3199"/>
      <c r="B3199"/>
      <c r="C3199"/>
    </row>
    <row r="3200" spans="1:3">
      <c r="A3200"/>
      <c r="B3200"/>
      <c r="C3200"/>
    </row>
    <row r="3201" spans="1:3">
      <c r="A3201"/>
      <c r="B3201"/>
      <c r="C3201"/>
    </row>
    <row r="3202" spans="1:3">
      <c r="A3202"/>
      <c r="B3202"/>
      <c r="C3202"/>
    </row>
    <row r="3203" spans="1:3">
      <c r="A3203"/>
      <c r="B3203"/>
      <c r="C3203"/>
    </row>
    <row r="3204" spans="1:3">
      <c r="A3204"/>
      <c r="B3204"/>
      <c r="C3204"/>
    </row>
    <row r="3205" spans="1:3">
      <c r="A3205"/>
      <c r="B3205"/>
      <c r="C3205"/>
    </row>
    <row r="3206" spans="1:3">
      <c r="A3206"/>
      <c r="B3206"/>
      <c r="C3206"/>
    </row>
    <row r="3207" spans="1:3">
      <c r="A3207"/>
      <c r="B3207"/>
      <c r="C3207"/>
    </row>
    <row r="3208" spans="1:3">
      <c r="A3208"/>
      <c r="B3208"/>
      <c r="C3208"/>
    </row>
    <row r="3209" spans="1:3">
      <c r="A3209"/>
      <c r="B3209"/>
      <c r="C3209"/>
    </row>
    <row r="3210" spans="1:3">
      <c r="A3210"/>
      <c r="B3210"/>
      <c r="C3210"/>
    </row>
    <row r="3211" spans="1:3">
      <c r="A3211"/>
      <c r="B3211"/>
      <c r="C3211"/>
    </row>
    <row r="3212" spans="1:3">
      <c r="A3212"/>
      <c r="B3212"/>
      <c r="C3212"/>
    </row>
    <row r="3213" spans="1:3">
      <c r="A3213"/>
      <c r="B3213"/>
      <c r="C3213"/>
    </row>
    <row r="3214" spans="1:3">
      <c r="A3214"/>
      <c r="B3214"/>
      <c r="C3214"/>
    </row>
    <row r="3215" spans="1:3">
      <c r="A3215"/>
      <c r="B3215"/>
      <c r="C3215"/>
    </row>
    <row r="3216" spans="1:3">
      <c r="A3216"/>
      <c r="B3216"/>
      <c r="C3216"/>
    </row>
    <row r="3217" spans="1:3">
      <c r="A3217"/>
      <c r="B3217"/>
      <c r="C3217"/>
    </row>
    <row r="3218" spans="1:3">
      <c r="A3218"/>
      <c r="B3218"/>
      <c r="C3218"/>
    </row>
    <row r="3219" spans="1:3">
      <c r="A3219"/>
      <c r="B3219"/>
      <c r="C3219"/>
    </row>
    <row r="3220" spans="1:3">
      <c r="A3220"/>
      <c r="B3220"/>
      <c r="C3220"/>
    </row>
    <row r="3221" spans="1:3">
      <c r="A3221"/>
      <c r="B3221"/>
      <c r="C3221"/>
    </row>
    <row r="3222" spans="1:3">
      <c r="A3222"/>
      <c r="B3222"/>
      <c r="C3222"/>
    </row>
    <row r="3223" spans="1:3">
      <c r="A3223"/>
      <c r="B3223"/>
      <c r="C3223"/>
    </row>
    <row r="3224" spans="1:3">
      <c r="A3224"/>
      <c r="B3224"/>
      <c r="C3224"/>
    </row>
    <row r="3225" spans="1:3">
      <c r="A3225"/>
      <c r="B3225"/>
      <c r="C3225"/>
    </row>
    <row r="3226" spans="1:3">
      <c r="A3226"/>
      <c r="B3226"/>
      <c r="C3226"/>
    </row>
    <row r="3227" spans="1:3">
      <c r="A3227"/>
      <c r="B3227"/>
      <c r="C3227"/>
    </row>
    <row r="3228" spans="1:3">
      <c r="A3228"/>
      <c r="B3228"/>
      <c r="C3228"/>
    </row>
    <row r="3229" spans="1:3">
      <c r="A3229"/>
      <c r="B3229"/>
      <c r="C3229"/>
    </row>
    <row r="3230" spans="1:3">
      <c r="A3230"/>
      <c r="B3230"/>
      <c r="C3230"/>
    </row>
    <row r="3231" spans="1:3">
      <c r="A3231"/>
      <c r="B3231"/>
      <c r="C3231"/>
    </row>
    <row r="3232" spans="1:3">
      <c r="A3232"/>
      <c r="B3232"/>
      <c r="C3232"/>
    </row>
    <row r="3233" spans="1:3">
      <c r="A3233"/>
      <c r="B3233"/>
      <c r="C3233"/>
    </row>
    <row r="3234" spans="1:3">
      <c r="A3234"/>
      <c r="B3234"/>
      <c r="C3234"/>
    </row>
    <row r="3235" spans="1:3">
      <c r="A3235"/>
      <c r="B3235"/>
      <c r="C3235"/>
    </row>
    <row r="3236" spans="1:3">
      <c r="A3236"/>
      <c r="B3236"/>
      <c r="C3236"/>
    </row>
    <row r="3237" spans="1:3">
      <c r="A3237"/>
      <c r="B3237"/>
      <c r="C3237"/>
    </row>
    <row r="3238" spans="1:3">
      <c r="A3238"/>
      <c r="B3238"/>
      <c r="C3238"/>
    </row>
    <row r="3239" spans="1:3">
      <c r="A3239"/>
      <c r="B3239"/>
      <c r="C3239"/>
    </row>
    <row r="3240" spans="1:3">
      <c r="A3240"/>
      <c r="B3240"/>
      <c r="C3240"/>
    </row>
    <row r="3241" spans="1:3">
      <c r="A3241"/>
      <c r="B3241"/>
      <c r="C3241"/>
    </row>
    <row r="3242" spans="1:3">
      <c r="A3242"/>
      <c r="B3242"/>
      <c r="C3242"/>
    </row>
    <row r="3243" spans="1:3">
      <c r="A3243"/>
      <c r="B3243"/>
      <c r="C3243"/>
    </row>
    <row r="3244" spans="1:3">
      <c r="A3244"/>
      <c r="B3244"/>
      <c r="C3244"/>
    </row>
    <row r="3245" spans="1:3">
      <c r="A3245"/>
      <c r="B3245"/>
      <c r="C3245"/>
    </row>
    <row r="3246" spans="1:3">
      <c r="A3246"/>
      <c r="B3246"/>
      <c r="C3246"/>
    </row>
    <row r="3247" spans="1:3">
      <c r="A3247"/>
      <c r="B3247"/>
      <c r="C3247"/>
    </row>
    <row r="3248" spans="1:3">
      <c r="A3248"/>
      <c r="B3248"/>
      <c r="C3248"/>
    </row>
    <row r="3249" spans="1:3">
      <c r="A3249"/>
      <c r="B3249"/>
      <c r="C3249"/>
    </row>
    <row r="3250" spans="1:3">
      <c r="A3250"/>
      <c r="B3250"/>
      <c r="C3250"/>
    </row>
    <row r="3251" spans="1:3">
      <c r="A3251"/>
      <c r="B3251"/>
      <c r="C3251"/>
    </row>
    <row r="3252" spans="1:3">
      <c r="A3252"/>
      <c r="B3252"/>
      <c r="C3252"/>
    </row>
    <row r="3253" spans="1:3">
      <c r="A3253"/>
      <c r="B3253"/>
      <c r="C3253"/>
    </row>
    <row r="3254" spans="1:3">
      <c r="A3254"/>
      <c r="B3254"/>
      <c r="C3254"/>
    </row>
    <row r="3255" spans="1:3">
      <c r="A3255"/>
      <c r="B3255"/>
      <c r="C3255"/>
    </row>
    <row r="3256" spans="1:3">
      <c r="A3256"/>
      <c r="B3256"/>
      <c r="C3256"/>
    </row>
    <row r="3257" spans="1:3">
      <c r="A3257"/>
      <c r="B3257"/>
      <c r="C3257"/>
    </row>
    <row r="3258" spans="1:3">
      <c r="A3258"/>
      <c r="B3258"/>
      <c r="C3258"/>
    </row>
    <row r="3259" spans="1:3">
      <c r="A3259"/>
      <c r="B3259"/>
      <c r="C3259"/>
    </row>
    <row r="3260" spans="1:3">
      <c r="A3260"/>
      <c r="B3260"/>
      <c r="C3260"/>
    </row>
    <row r="3261" spans="1:3">
      <c r="A3261"/>
      <c r="B3261"/>
      <c r="C3261"/>
    </row>
    <row r="3262" spans="1:3">
      <c r="A3262"/>
      <c r="B3262"/>
      <c r="C3262"/>
    </row>
    <row r="3263" spans="1:3">
      <c r="A3263"/>
      <c r="B3263"/>
      <c r="C3263"/>
    </row>
    <row r="3264" spans="1:3">
      <c r="A3264"/>
      <c r="B3264"/>
      <c r="C3264"/>
    </row>
    <row r="3265" spans="1:3">
      <c r="A3265"/>
      <c r="B3265"/>
      <c r="C3265"/>
    </row>
    <row r="3266" spans="1:3">
      <c r="A3266"/>
      <c r="B3266"/>
      <c r="C3266"/>
    </row>
    <row r="3267" spans="1:3">
      <c r="A3267"/>
      <c r="B3267"/>
      <c r="C3267"/>
    </row>
    <row r="3268" spans="1:3">
      <c r="A3268"/>
      <c r="B3268"/>
      <c r="C3268"/>
    </row>
    <row r="3269" spans="1:3">
      <c r="A3269"/>
      <c r="B3269"/>
      <c r="C3269"/>
    </row>
    <row r="3270" spans="1:3">
      <c r="A3270"/>
      <c r="B3270"/>
      <c r="C3270"/>
    </row>
    <row r="3271" spans="1:3">
      <c r="A3271"/>
      <c r="B3271"/>
      <c r="C3271"/>
    </row>
    <row r="3272" spans="1:3">
      <c r="A3272"/>
      <c r="B3272"/>
      <c r="C3272"/>
    </row>
    <row r="3273" spans="1:3">
      <c r="A3273"/>
      <c r="B3273"/>
      <c r="C3273"/>
    </row>
    <row r="3274" spans="1:3">
      <c r="A3274"/>
      <c r="B3274"/>
      <c r="C3274"/>
    </row>
    <row r="3275" spans="1:3">
      <c r="A3275"/>
      <c r="B3275"/>
      <c r="C3275"/>
    </row>
    <row r="3276" spans="1:3">
      <c r="A3276"/>
      <c r="B3276"/>
      <c r="C3276"/>
    </row>
    <row r="3277" spans="1:3">
      <c r="A3277"/>
      <c r="B3277"/>
      <c r="C3277"/>
    </row>
    <row r="3278" spans="1:3">
      <c r="A3278"/>
      <c r="B3278"/>
      <c r="C3278"/>
    </row>
    <row r="3279" spans="1:3">
      <c r="A3279"/>
      <c r="B3279"/>
      <c r="C3279"/>
    </row>
    <row r="3280" spans="1:3">
      <c r="A3280"/>
      <c r="B3280"/>
      <c r="C3280"/>
    </row>
    <row r="3281" spans="1:3">
      <c r="A3281"/>
      <c r="B3281"/>
      <c r="C3281"/>
    </row>
    <row r="3282" spans="1:3">
      <c r="A3282"/>
      <c r="B3282"/>
      <c r="C3282"/>
    </row>
    <row r="3283" spans="1:3">
      <c r="A3283"/>
      <c r="B3283"/>
      <c r="C3283"/>
    </row>
    <row r="3284" spans="1:3">
      <c r="A3284"/>
      <c r="B3284"/>
      <c r="C3284"/>
    </row>
    <row r="3285" spans="1:3">
      <c r="A3285"/>
      <c r="B3285"/>
      <c r="C3285"/>
    </row>
    <row r="3286" spans="1:3">
      <c r="A3286"/>
      <c r="B3286"/>
      <c r="C3286"/>
    </row>
    <row r="3287" spans="1:3">
      <c r="A3287"/>
      <c r="B3287"/>
      <c r="C3287"/>
    </row>
    <row r="3288" spans="1:3">
      <c r="A3288"/>
      <c r="B3288"/>
      <c r="C3288"/>
    </row>
    <row r="3289" spans="1:3">
      <c r="A3289"/>
      <c r="B3289"/>
      <c r="C3289"/>
    </row>
    <row r="3290" spans="1:3">
      <c r="A3290"/>
      <c r="B3290"/>
      <c r="C3290"/>
    </row>
    <row r="3291" spans="1:3">
      <c r="A3291"/>
      <c r="B3291"/>
      <c r="C3291"/>
    </row>
    <row r="3292" spans="1:3">
      <c r="A3292"/>
      <c r="B3292"/>
      <c r="C3292"/>
    </row>
    <row r="3293" spans="1:3">
      <c r="A3293"/>
      <c r="B3293"/>
      <c r="C3293"/>
    </row>
    <row r="3294" spans="1:3">
      <c r="A3294"/>
      <c r="B3294"/>
      <c r="C3294"/>
    </row>
    <row r="3295" spans="1:3">
      <c r="A3295"/>
      <c r="B3295"/>
      <c r="C3295"/>
    </row>
    <row r="3296" spans="1:3">
      <c r="A3296"/>
      <c r="B3296"/>
      <c r="C3296"/>
    </row>
    <row r="3297" spans="1:3">
      <c r="A3297"/>
      <c r="B3297"/>
      <c r="C3297"/>
    </row>
    <row r="3298" spans="1:3">
      <c r="A3298"/>
      <c r="B3298"/>
      <c r="C3298"/>
    </row>
    <row r="3299" spans="1:3">
      <c r="A3299"/>
      <c r="B3299"/>
      <c r="C3299"/>
    </row>
    <row r="3300" spans="1:3">
      <c r="A3300"/>
      <c r="B3300"/>
      <c r="C3300"/>
    </row>
    <row r="3301" spans="1:3">
      <c r="A3301"/>
      <c r="B3301"/>
      <c r="C3301"/>
    </row>
    <row r="3302" spans="1:3">
      <c r="A3302"/>
      <c r="B3302"/>
      <c r="C3302"/>
    </row>
    <row r="3303" spans="1:3">
      <c r="A3303"/>
      <c r="B3303"/>
      <c r="C3303"/>
    </row>
    <row r="3304" spans="1:3">
      <c r="A3304"/>
      <c r="B3304"/>
      <c r="C3304"/>
    </row>
    <row r="3305" spans="1:3">
      <c r="A3305"/>
      <c r="B3305"/>
      <c r="C3305"/>
    </row>
    <row r="3306" spans="1:3">
      <c r="A3306"/>
      <c r="B3306"/>
      <c r="C3306"/>
    </row>
    <row r="3307" spans="1:3">
      <c r="A3307"/>
      <c r="B3307"/>
      <c r="C3307"/>
    </row>
    <row r="3308" spans="1:3">
      <c r="A3308"/>
      <c r="B3308"/>
      <c r="C3308"/>
    </row>
    <row r="3309" spans="1:3">
      <c r="A3309"/>
      <c r="B3309"/>
      <c r="C3309"/>
    </row>
    <row r="3310" spans="1:3">
      <c r="A3310"/>
      <c r="B3310"/>
      <c r="C3310"/>
    </row>
    <row r="3311" spans="1:3">
      <c r="A3311"/>
      <c r="B3311"/>
      <c r="C3311"/>
    </row>
    <row r="3312" spans="1:3">
      <c r="A3312"/>
      <c r="B3312"/>
      <c r="C3312"/>
    </row>
    <row r="3313" spans="1:3">
      <c r="A3313"/>
      <c r="B3313"/>
      <c r="C3313"/>
    </row>
    <row r="3314" spans="1:3">
      <c r="A3314"/>
      <c r="B3314"/>
      <c r="C3314"/>
    </row>
    <row r="3315" spans="1:3">
      <c r="A3315"/>
      <c r="B3315"/>
      <c r="C3315"/>
    </row>
    <row r="3316" spans="1:3">
      <c r="A3316"/>
      <c r="B3316"/>
      <c r="C3316"/>
    </row>
    <row r="3317" spans="1:3">
      <c r="A3317"/>
      <c r="B3317"/>
      <c r="C3317"/>
    </row>
    <row r="3318" spans="1:3">
      <c r="A3318"/>
      <c r="B3318"/>
      <c r="C3318"/>
    </row>
    <row r="3319" spans="1:3">
      <c r="A3319"/>
      <c r="B3319"/>
      <c r="C3319"/>
    </row>
    <row r="3320" spans="1:3">
      <c r="A3320"/>
      <c r="B3320"/>
      <c r="C3320"/>
    </row>
    <row r="3321" spans="1:3">
      <c r="A3321"/>
      <c r="B3321"/>
      <c r="C3321"/>
    </row>
    <row r="3322" spans="1:3">
      <c r="A3322"/>
      <c r="B3322"/>
      <c r="C3322"/>
    </row>
    <row r="3323" spans="1:3">
      <c r="A3323"/>
      <c r="B3323"/>
      <c r="C3323"/>
    </row>
    <row r="3324" spans="1:3">
      <c r="A3324"/>
      <c r="B3324"/>
      <c r="C3324"/>
    </row>
    <row r="3325" spans="1:3">
      <c r="A3325"/>
      <c r="B3325"/>
      <c r="C3325"/>
    </row>
    <row r="3326" spans="1:3">
      <c r="A3326"/>
      <c r="B3326"/>
      <c r="C3326"/>
    </row>
    <row r="3327" spans="1:3">
      <c r="A3327"/>
      <c r="B3327"/>
      <c r="C3327"/>
    </row>
    <row r="3328" spans="1:3">
      <c r="A3328"/>
      <c r="B3328"/>
      <c r="C3328"/>
    </row>
    <row r="3329" spans="1:3">
      <c r="A3329"/>
      <c r="B3329"/>
      <c r="C3329"/>
    </row>
    <row r="3330" spans="1:3">
      <c r="A3330"/>
      <c r="B3330"/>
      <c r="C3330"/>
    </row>
    <row r="3331" spans="1:3">
      <c r="A3331"/>
      <c r="B3331"/>
      <c r="C3331"/>
    </row>
    <row r="3332" spans="1:3">
      <c r="A3332"/>
      <c r="B3332"/>
      <c r="C3332"/>
    </row>
    <row r="3333" spans="1:3">
      <c r="A3333"/>
      <c r="B3333"/>
      <c r="C3333"/>
    </row>
    <row r="3334" spans="1:3">
      <c r="A3334"/>
      <c r="B3334"/>
      <c r="C3334"/>
    </row>
    <row r="3335" spans="1:3">
      <c r="A3335"/>
      <c r="B3335"/>
      <c r="C3335"/>
    </row>
    <row r="3336" spans="1:3">
      <c r="A3336"/>
      <c r="B3336"/>
      <c r="C3336"/>
    </row>
    <row r="3337" spans="1:3">
      <c r="A3337"/>
      <c r="B3337"/>
      <c r="C3337"/>
    </row>
    <row r="3338" spans="1:3">
      <c r="A3338"/>
      <c r="B3338"/>
      <c r="C3338"/>
    </row>
    <row r="3339" spans="1:3">
      <c r="A3339"/>
      <c r="B3339"/>
      <c r="C3339"/>
    </row>
    <row r="3340" spans="1:3">
      <c r="A3340"/>
      <c r="B3340"/>
      <c r="C3340"/>
    </row>
    <row r="3341" spans="1:3">
      <c r="A3341"/>
      <c r="B3341"/>
      <c r="C3341"/>
    </row>
    <row r="3342" spans="1:3">
      <c r="A3342"/>
      <c r="B3342"/>
      <c r="C3342"/>
    </row>
    <row r="3343" spans="1:3">
      <c r="A3343"/>
      <c r="B3343"/>
      <c r="C3343"/>
    </row>
    <row r="3344" spans="1:3">
      <c r="A3344"/>
      <c r="B3344"/>
      <c r="C3344"/>
    </row>
    <row r="3345" spans="1:3">
      <c r="A3345"/>
      <c r="B3345"/>
      <c r="C3345"/>
    </row>
    <row r="3346" spans="1:3">
      <c r="A3346"/>
      <c r="B3346"/>
      <c r="C3346"/>
    </row>
    <row r="3347" spans="1:3">
      <c r="A3347"/>
      <c r="B3347"/>
      <c r="C3347"/>
    </row>
    <row r="3348" spans="1:3">
      <c r="A3348"/>
      <c r="B3348"/>
      <c r="C3348"/>
    </row>
    <row r="3349" spans="1:3">
      <c r="A3349"/>
      <c r="B3349"/>
      <c r="C3349"/>
    </row>
    <row r="3350" spans="1:3">
      <c r="A3350"/>
      <c r="B3350"/>
      <c r="C3350"/>
    </row>
    <row r="3351" spans="1:3">
      <c r="A3351"/>
      <c r="B3351"/>
      <c r="C3351"/>
    </row>
    <row r="3352" spans="1:3">
      <c r="A3352"/>
      <c r="B3352"/>
      <c r="C3352"/>
    </row>
    <row r="3353" spans="1:3">
      <c r="A3353"/>
      <c r="B3353"/>
      <c r="C3353"/>
    </row>
    <row r="3354" spans="1:3">
      <c r="A3354"/>
      <c r="B3354"/>
      <c r="C3354"/>
    </row>
    <row r="3355" spans="1:3">
      <c r="A3355"/>
      <c r="B3355"/>
      <c r="C3355"/>
    </row>
    <row r="3356" spans="1:3">
      <c r="A3356"/>
      <c r="B3356"/>
      <c r="C3356"/>
    </row>
    <row r="3357" spans="1:3">
      <c r="A3357"/>
      <c r="B3357"/>
      <c r="C3357"/>
    </row>
    <row r="3358" spans="1:3">
      <c r="A3358"/>
      <c r="B3358"/>
      <c r="C3358"/>
    </row>
    <row r="3359" spans="1:3">
      <c r="A3359"/>
      <c r="B3359"/>
      <c r="C3359"/>
    </row>
    <row r="3360" spans="1:3">
      <c r="A3360"/>
      <c r="B3360"/>
      <c r="C3360"/>
    </row>
    <row r="3361" spans="1:3">
      <c r="A3361"/>
      <c r="B3361"/>
      <c r="C3361"/>
    </row>
    <row r="3362" spans="1:3">
      <c r="A3362"/>
      <c r="B3362"/>
      <c r="C3362"/>
    </row>
    <row r="3363" spans="1:3">
      <c r="A3363"/>
      <c r="B3363"/>
      <c r="C3363"/>
    </row>
    <row r="3364" spans="1:3">
      <c r="A3364"/>
      <c r="B3364"/>
      <c r="C3364"/>
    </row>
    <row r="3365" spans="1:3">
      <c r="A3365"/>
      <c r="B3365"/>
      <c r="C3365"/>
    </row>
    <row r="3366" spans="1:3">
      <c r="A3366"/>
      <c r="B3366"/>
      <c r="C3366"/>
    </row>
    <row r="3367" spans="1:3">
      <c r="A3367"/>
      <c r="B3367"/>
      <c r="C3367"/>
    </row>
    <row r="3368" spans="1:3">
      <c r="A3368"/>
      <c r="B3368"/>
      <c r="C3368"/>
    </row>
    <row r="3369" spans="1:3">
      <c r="A3369"/>
      <c r="B3369"/>
      <c r="C3369"/>
    </row>
    <row r="3370" spans="1:3">
      <c r="A3370"/>
      <c r="B3370"/>
      <c r="C3370"/>
    </row>
    <row r="3371" spans="1:3">
      <c r="A3371"/>
      <c r="B3371"/>
      <c r="C3371"/>
    </row>
    <row r="3372" spans="1:3">
      <c r="A3372"/>
      <c r="B3372"/>
      <c r="C3372"/>
    </row>
    <row r="3373" spans="1:3">
      <c r="A3373"/>
      <c r="B3373"/>
      <c r="C3373"/>
    </row>
    <row r="3374" spans="1:3">
      <c r="A3374"/>
      <c r="B3374"/>
      <c r="C3374"/>
    </row>
    <row r="3375" spans="1:3">
      <c r="A3375"/>
      <c r="B3375"/>
      <c r="C3375"/>
    </row>
    <row r="3376" spans="1:3">
      <c r="A3376"/>
      <c r="B3376"/>
      <c r="C3376"/>
    </row>
    <row r="3377" spans="1:3">
      <c r="A3377"/>
      <c r="B3377"/>
      <c r="C3377"/>
    </row>
    <row r="3378" spans="1:3">
      <c r="A3378"/>
      <c r="B3378"/>
      <c r="C3378"/>
    </row>
    <row r="3379" spans="1:3">
      <c r="A3379"/>
      <c r="B3379"/>
      <c r="C3379"/>
    </row>
    <row r="3380" spans="1:3">
      <c r="A3380"/>
      <c r="B3380"/>
      <c r="C3380"/>
    </row>
    <row r="3381" spans="1:3">
      <c r="A3381"/>
      <c r="B3381"/>
      <c r="C3381"/>
    </row>
    <row r="3382" spans="1:3">
      <c r="A3382"/>
      <c r="B3382"/>
      <c r="C3382"/>
    </row>
    <row r="3383" spans="1:3">
      <c r="A3383"/>
      <c r="B3383"/>
      <c r="C3383"/>
    </row>
    <row r="3384" spans="1:3">
      <c r="A3384"/>
      <c r="B3384"/>
      <c r="C3384"/>
    </row>
    <row r="3385" spans="1:3">
      <c r="A3385"/>
      <c r="B3385"/>
      <c r="C3385"/>
    </row>
    <row r="3386" spans="1:3">
      <c r="A3386"/>
      <c r="B3386"/>
      <c r="C3386"/>
    </row>
    <row r="3387" spans="1:3">
      <c r="A3387"/>
      <c r="B3387"/>
      <c r="C3387"/>
    </row>
    <row r="3388" spans="1:3">
      <c r="A3388"/>
      <c r="B3388"/>
      <c r="C3388"/>
    </row>
    <row r="3389" spans="1:3">
      <c r="A3389"/>
      <c r="B3389"/>
      <c r="C3389"/>
    </row>
    <row r="3390" spans="1:3">
      <c r="A3390"/>
      <c r="B3390"/>
      <c r="C3390"/>
    </row>
    <row r="3391" spans="1:3">
      <c r="A3391"/>
      <c r="B3391"/>
      <c r="C3391"/>
    </row>
    <row r="3392" spans="1:3">
      <c r="A3392"/>
      <c r="B3392"/>
      <c r="C3392"/>
    </row>
    <row r="3393" spans="1:3">
      <c r="A3393"/>
      <c r="B3393"/>
      <c r="C3393"/>
    </row>
    <row r="3394" spans="1:3">
      <c r="A3394"/>
      <c r="B3394"/>
      <c r="C3394"/>
    </row>
    <row r="3395" spans="1:3">
      <c r="A3395"/>
      <c r="B3395"/>
      <c r="C3395"/>
    </row>
    <row r="3396" spans="1:3">
      <c r="A3396"/>
      <c r="B3396"/>
      <c r="C3396"/>
    </row>
    <row r="3397" spans="1:3">
      <c r="A3397"/>
      <c r="B3397"/>
      <c r="C3397"/>
    </row>
    <row r="3398" spans="1:3">
      <c r="A3398"/>
      <c r="B3398"/>
      <c r="C3398"/>
    </row>
    <row r="3399" spans="1:3">
      <c r="A3399"/>
      <c r="B3399"/>
      <c r="C3399"/>
    </row>
    <row r="3400" spans="1:3">
      <c r="A3400"/>
      <c r="B3400"/>
      <c r="C3400"/>
    </row>
    <row r="3401" spans="1:3">
      <c r="A3401"/>
      <c r="B3401"/>
      <c r="C3401"/>
    </row>
    <row r="3402" spans="1:3">
      <c r="A3402"/>
      <c r="B3402"/>
      <c r="C3402"/>
    </row>
    <row r="3403" spans="1:3">
      <c r="A3403"/>
      <c r="B3403"/>
      <c r="C3403"/>
    </row>
    <row r="3404" spans="1:3">
      <c r="A3404"/>
      <c r="B3404"/>
      <c r="C3404"/>
    </row>
    <row r="3405" spans="1:3">
      <c r="A3405"/>
      <c r="B3405"/>
      <c r="C3405"/>
    </row>
    <row r="3406" spans="1:3">
      <c r="A3406"/>
      <c r="B3406"/>
      <c r="C3406"/>
    </row>
    <row r="3407" spans="1:3">
      <c r="A3407"/>
      <c r="B3407"/>
      <c r="C3407"/>
    </row>
    <row r="3408" spans="1:3">
      <c r="A3408"/>
      <c r="B3408"/>
      <c r="C3408"/>
    </row>
    <row r="3409" spans="1:3">
      <c r="A3409"/>
      <c r="B3409"/>
      <c r="C3409"/>
    </row>
    <row r="3410" spans="1:3">
      <c r="A3410"/>
      <c r="B3410"/>
      <c r="C3410"/>
    </row>
    <row r="3411" spans="1:3">
      <c r="A3411"/>
      <c r="B3411"/>
      <c r="C3411"/>
    </row>
    <row r="3412" spans="1:3">
      <c r="A3412"/>
      <c r="B3412"/>
      <c r="C3412"/>
    </row>
    <row r="3413" spans="1:3">
      <c r="A3413"/>
      <c r="B3413"/>
      <c r="C3413"/>
    </row>
    <row r="3414" spans="1:3">
      <c r="A3414"/>
      <c r="B3414"/>
      <c r="C3414"/>
    </row>
    <row r="3415" spans="1:3">
      <c r="A3415"/>
      <c r="B3415"/>
      <c r="C3415"/>
    </row>
    <row r="3416" spans="1:3">
      <c r="A3416"/>
      <c r="B3416"/>
      <c r="C3416"/>
    </row>
    <row r="3417" spans="1:3">
      <c r="A3417"/>
      <c r="B3417"/>
      <c r="C3417"/>
    </row>
    <row r="3418" spans="1:3">
      <c r="A3418"/>
      <c r="B3418"/>
      <c r="C3418"/>
    </row>
    <row r="3419" spans="1:3">
      <c r="A3419"/>
      <c r="B3419"/>
      <c r="C3419"/>
    </row>
    <row r="3420" spans="1:3">
      <c r="A3420"/>
      <c r="B3420"/>
      <c r="C3420"/>
    </row>
    <row r="3421" spans="1:3">
      <c r="A3421"/>
      <c r="B3421"/>
      <c r="C3421"/>
    </row>
    <row r="3422" spans="1:3">
      <c r="A3422"/>
      <c r="B3422"/>
      <c r="C3422"/>
    </row>
    <row r="3423" spans="1:3">
      <c r="A3423"/>
      <c r="B3423"/>
      <c r="C3423"/>
    </row>
    <row r="3424" spans="1:3">
      <c r="A3424"/>
      <c r="B3424"/>
      <c r="C3424"/>
    </row>
    <row r="3425" spans="1:3">
      <c r="A3425"/>
      <c r="B3425"/>
      <c r="C3425"/>
    </row>
    <row r="3426" spans="1:3">
      <c r="A3426"/>
      <c r="B3426"/>
      <c r="C3426"/>
    </row>
    <row r="3427" spans="1:3">
      <c r="A3427"/>
      <c r="B3427"/>
      <c r="C3427"/>
    </row>
    <row r="3428" spans="1:3">
      <c r="A3428"/>
      <c r="B3428"/>
      <c r="C3428"/>
    </row>
    <row r="3429" spans="1:3">
      <c r="A3429"/>
      <c r="B3429"/>
      <c r="C3429"/>
    </row>
    <row r="3430" spans="1:3">
      <c r="A3430"/>
      <c r="B3430"/>
      <c r="C3430"/>
    </row>
    <row r="3431" spans="1:3">
      <c r="A3431"/>
      <c r="B3431"/>
      <c r="C3431"/>
    </row>
    <row r="3432" spans="1:3">
      <c r="A3432"/>
      <c r="B3432"/>
      <c r="C3432"/>
    </row>
    <row r="3433" spans="1:3">
      <c r="A3433"/>
      <c r="B3433"/>
      <c r="C3433"/>
    </row>
    <row r="3434" spans="1:3">
      <c r="A3434"/>
      <c r="B3434"/>
      <c r="C3434"/>
    </row>
    <row r="3435" spans="1:3">
      <c r="A3435"/>
      <c r="B3435"/>
      <c r="C3435"/>
    </row>
    <row r="3436" spans="1:3">
      <c r="A3436"/>
      <c r="B3436"/>
      <c r="C3436"/>
    </row>
    <row r="3437" spans="1:3">
      <c r="A3437"/>
      <c r="B3437"/>
      <c r="C3437"/>
    </row>
    <row r="3438" spans="1:3">
      <c r="A3438"/>
      <c r="B3438"/>
      <c r="C3438"/>
    </row>
    <row r="3439" spans="1:3">
      <c r="A3439"/>
      <c r="B3439"/>
      <c r="C3439"/>
    </row>
    <row r="3440" spans="1:3">
      <c r="A3440"/>
      <c r="B3440"/>
      <c r="C3440"/>
    </row>
    <row r="3441" spans="1:3">
      <c r="A3441"/>
      <c r="B3441"/>
      <c r="C3441"/>
    </row>
    <row r="3442" spans="1:3">
      <c r="A3442"/>
      <c r="B3442"/>
      <c r="C3442"/>
    </row>
    <row r="3443" spans="1:3">
      <c r="A3443"/>
      <c r="B3443"/>
      <c r="C3443"/>
    </row>
    <row r="3444" spans="1:3">
      <c r="A3444"/>
      <c r="B3444"/>
      <c r="C3444"/>
    </row>
    <row r="3445" spans="1:3">
      <c r="A3445"/>
      <c r="B3445"/>
      <c r="C3445"/>
    </row>
    <row r="3446" spans="1:3">
      <c r="A3446"/>
      <c r="B3446"/>
      <c r="C3446"/>
    </row>
    <row r="3447" spans="1:3">
      <c r="A3447"/>
      <c r="B3447"/>
      <c r="C3447"/>
    </row>
    <row r="3448" spans="1:3">
      <c r="A3448"/>
      <c r="B3448"/>
      <c r="C3448"/>
    </row>
    <row r="3449" spans="1:3">
      <c r="A3449"/>
      <c r="B3449"/>
      <c r="C3449"/>
    </row>
    <row r="3450" spans="1:3">
      <c r="A3450"/>
      <c r="B3450"/>
      <c r="C3450"/>
    </row>
    <row r="3451" spans="1:3">
      <c r="A3451"/>
      <c r="B3451"/>
      <c r="C3451"/>
    </row>
    <row r="3452" spans="1:3">
      <c r="A3452"/>
      <c r="B3452"/>
      <c r="C3452"/>
    </row>
    <row r="3453" spans="1:3">
      <c r="A3453"/>
      <c r="B3453"/>
      <c r="C3453"/>
    </row>
    <row r="3454" spans="1:3">
      <c r="A3454"/>
      <c r="B3454"/>
      <c r="C3454"/>
    </row>
    <row r="3455" spans="1:3">
      <c r="A3455"/>
      <c r="B3455"/>
      <c r="C3455"/>
    </row>
    <row r="3456" spans="1:3">
      <c r="A3456"/>
      <c r="B3456"/>
      <c r="C3456"/>
    </row>
    <row r="3457" spans="1:3">
      <c r="A3457"/>
      <c r="B3457"/>
      <c r="C3457"/>
    </row>
    <row r="3458" spans="1:3">
      <c r="A3458"/>
      <c r="B3458"/>
      <c r="C3458"/>
    </row>
    <row r="3459" spans="1:3">
      <c r="A3459"/>
      <c r="B3459"/>
      <c r="C3459"/>
    </row>
    <row r="3460" spans="1:3">
      <c r="A3460"/>
      <c r="B3460"/>
      <c r="C3460"/>
    </row>
    <row r="3461" spans="1:3">
      <c r="A3461"/>
      <c r="B3461"/>
      <c r="C3461"/>
    </row>
    <row r="3462" spans="1:3">
      <c r="A3462"/>
      <c r="B3462"/>
      <c r="C3462"/>
    </row>
    <row r="3463" spans="1:3">
      <c r="A3463"/>
      <c r="B3463"/>
      <c r="C3463"/>
    </row>
    <row r="3464" spans="1:3">
      <c r="A3464"/>
      <c r="B3464"/>
      <c r="C3464"/>
    </row>
    <row r="3465" spans="1:3">
      <c r="A3465"/>
      <c r="B3465"/>
      <c r="C3465"/>
    </row>
    <row r="3466" spans="1:3">
      <c r="A3466"/>
      <c r="B3466"/>
      <c r="C3466"/>
    </row>
    <row r="3467" spans="1:3">
      <c r="A3467"/>
      <c r="B3467"/>
      <c r="C3467"/>
    </row>
    <row r="3468" spans="1:3">
      <c r="A3468"/>
      <c r="B3468"/>
      <c r="C3468"/>
    </row>
    <row r="3469" spans="1:3">
      <c r="A3469"/>
      <c r="B3469"/>
      <c r="C3469"/>
    </row>
    <row r="3470" spans="1:3">
      <c r="A3470"/>
      <c r="B3470"/>
      <c r="C3470"/>
    </row>
    <row r="3471" spans="1:3">
      <c r="A3471"/>
      <c r="B3471"/>
      <c r="C3471"/>
    </row>
    <row r="3472" spans="1:3">
      <c r="A3472"/>
      <c r="B3472"/>
      <c r="C3472"/>
    </row>
    <row r="3473" spans="1:3">
      <c r="A3473"/>
      <c r="B3473"/>
      <c r="C3473"/>
    </row>
    <row r="3474" spans="1:3">
      <c r="A3474"/>
      <c r="B3474"/>
      <c r="C3474"/>
    </row>
    <row r="3475" spans="1:3">
      <c r="A3475"/>
      <c r="B3475"/>
      <c r="C3475"/>
    </row>
    <row r="3476" spans="1:3">
      <c r="A3476"/>
      <c r="B3476"/>
      <c r="C3476"/>
    </row>
    <row r="3477" spans="1:3">
      <c r="A3477"/>
      <c r="B3477"/>
      <c r="C3477"/>
    </row>
    <row r="3478" spans="1:3">
      <c r="A3478"/>
      <c r="B3478"/>
      <c r="C3478"/>
    </row>
    <row r="3479" spans="1:3">
      <c r="A3479"/>
      <c r="B3479"/>
      <c r="C3479"/>
    </row>
    <row r="3480" spans="1:3">
      <c r="A3480"/>
      <c r="B3480"/>
      <c r="C3480"/>
    </row>
    <row r="3481" spans="1:3">
      <c r="A3481"/>
      <c r="B3481"/>
      <c r="C3481"/>
    </row>
    <row r="3482" spans="1:3">
      <c r="A3482"/>
      <c r="B3482"/>
      <c r="C3482"/>
    </row>
    <row r="3483" spans="1:3">
      <c r="A3483"/>
      <c r="B3483"/>
      <c r="C3483"/>
    </row>
    <row r="3484" spans="1:3">
      <c r="A3484"/>
      <c r="B3484"/>
      <c r="C3484"/>
    </row>
    <row r="3485" spans="1:3">
      <c r="A3485"/>
      <c r="B3485"/>
      <c r="C3485"/>
    </row>
    <row r="3486" spans="1:3">
      <c r="A3486"/>
      <c r="B3486"/>
      <c r="C3486"/>
    </row>
    <row r="3487" spans="1:3">
      <c r="A3487"/>
      <c r="B3487"/>
      <c r="C3487"/>
    </row>
    <row r="3488" spans="1:3">
      <c r="A3488"/>
      <c r="B3488"/>
      <c r="C3488"/>
    </row>
    <row r="3489" spans="1:3">
      <c r="A3489"/>
      <c r="B3489"/>
      <c r="C3489"/>
    </row>
    <row r="3490" spans="1:3">
      <c r="A3490"/>
      <c r="B3490"/>
      <c r="C3490"/>
    </row>
    <row r="3491" spans="1:3">
      <c r="A3491"/>
      <c r="B3491"/>
      <c r="C3491"/>
    </row>
    <row r="3492" spans="1:3">
      <c r="A3492"/>
      <c r="B3492"/>
      <c r="C3492"/>
    </row>
    <row r="3493" spans="1:3">
      <c r="A3493"/>
      <c r="B3493"/>
      <c r="C3493"/>
    </row>
    <row r="3494" spans="1:3">
      <c r="A3494"/>
      <c r="B3494"/>
      <c r="C3494"/>
    </row>
    <row r="3495" spans="1:3">
      <c r="A3495"/>
      <c r="B3495"/>
      <c r="C3495"/>
    </row>
    <row r="3496" spans="1:3">
      <c r="A3496"/>
      <c r="B3496"/>
      <c r="C3496"/>
    </row>
    <row r="3497" spans="1:3">
      <c r="A3497"/>
      <c r="B3497"/>
      <c r="C3497"/>
    </row>
    <row r="3498" spans="1:3">
      <c r="A3498"/>
      <c r="B3498"/>
      <c r="C3498"/>
    </row>
    <row r="3499" spans="1:3">
      <c r="A3499"/>
      <c r="B3499"/>
      <c r="C3499"/>
    </row>
    <row r="3500" spans="1:3">
      <c r="A3500"/>
      <c r="B3500"/>
      <c r="C3500"/>
    </row>
    <row r="3501" spans="1:3">
      <c r="A3501"/>
      <c r="B3501"/>
      <c r="C3501"/>
    </row>
    <row r="3502" spans="1:3">
      <c r="A3502"/>
      <c r="B3502"/>
      <c r="C3502"/>
    </row>
    <row r="3503" spans="1:3">
      <c r="A3503"/>
      <c r="B3503"/>
      <c r="C3503"/>
    </row>
    <row r="3504" spans="1:3">
      <c r="A3504"/>
      <c r="B3504"/>
      <c r="C3504"/>
    </row>
    <row r="3505" spans="1:3">
      <c r="A3505"/>
      <c r="B3505"/>
      <c r="C3505"/>
    </row>
    <row r="3506" spans="1:3">
      <c r="A3506"/>
      <c r="B3506"/>
      <c r="C3506"/>
    </row>
    <row r="3507" spans="1:3">
      <c r="A3507"/>
      <c r="B3507"/>
      <c r="C3507"/>
    </row>
    <row r="3508" spans="1:3">
      <c r="A3508"/>
      <c r="B3508"/>
      <c r="C3508"/>
    </row>
    <row r="3509" spans="1:3">
      <c r="A3509"/>
      <c r="B3509"/>
      <c r="C3509"/>
    </row>
    <row r="3510" spans="1:3">
      <c r="A3510"/>
      <c r="B3510"/>
      <c r="C3510"/>
    </row>
    <row r="3511" spans="1:3">
      <c r="A3511"/>
      <c r="B3511"/>
      <c r="C3511"/>
    </row>
    <row r="3512" spans="1:3">
      <c r="A3512"/>
      <c r="B3512"/>
      <c r="C3512"/>
    </row>
    <row r="3513" spans="1:3">
      <c r="A3513"/>
      <c r="B3513"/>
      <c r="C3513"/>
    </row>
    <row r="3514" spans="1:3">
      <c r="A3514"/>
      <c r="B3514"/>
      <c r="C3514"/>
    </row>
    <row r="3515" spans="1:3">
      <c r="A3515"/>
      <c r="B3515"/>
      <c r="C3515"/>
    </row>
    <row r="3516" spans="1:3">
      <c r="A3516"/>
      <c r="B3516"/>
      <c r="C3516"/>
    </row>
    <row r="3517" spans="1:3">
      <c r="A3517"/>
      <c r="B3517"/>
      <c r="C3517"/>
    </row>
    <row r="3518" spans="1:3">
      <c r="A3518"/>
      <c r="B3518"/>
      <c r="C3518"/>
    </row>
    <row r="3519" spans="1:3">
      <c r="A3519"/>
      <c r="B3519"/>
      <c r="C3519"/>
    </row>
    <row r="3520" spans="1:3">
      <c r="A3520"/>
      <c r="B3520"/>
      <c r="C3520"/>
    </row>
    <row r="3521" spans="1:3">
      <c r="A3521"/>
      <c r="B3521"/>
      <c r="C3521"/>
    </row>
    <row r="3522" spans="1:3">
      <c r="A3522"/>
      <c r="B3522"/>
      <c r="C3522"/>
    </row>
    <row r="3523" spans="1:3">
      <c r="A3523"/>
      <c r="B3523"/>
      <c r="C3523"/>
    </row>
    <row r="3524" spans="1:3">
      <c r="A3524"/>
      <c r="B3524"/>
      <c r="C3524"/>
    </row>
    <row r="3525" spans="1:3">
      <c r="A3525"/>
      <c r="B3525"/>
      <c r="C3525"/>
    </row>
    <row r="3526" spans="1:3">
      <c r="A3526"/>
      <c r="B3526"/>
      <c r="C3526"/>
    </row>
    <row r="3527" spans="1:3">
      <c r="A3527"/>
      <c r="B3527"/>
      <c r="C3527"/>
    </row>
    <row r="3528" spans="1:3">
      <c r="A3528"/>
      <c r="B3528"/>
      <c r="C3528"/>
    </row>
    <row r="3529" spans="1:3">
      <c r="A3529"/>
      <c r="B3529"/>
      <c r="C3529"/>
    </row>
    <row r="3530" spans="1:3">
      <c r="A3530"/>
      <c r="B3530"/>
      <c r="C3530"/>
    </row>
    <row r="3531" spans="1:3">
      <c r="A3531"/>
      <c r="B3531"/>
      <c r="C3531"/>
    </row>
    <row r="3532" spans="1:3">
      <c r="A3532"/>
      <c r="B3532"/>
      <c r="C3532"/>
    </row>
    <row r="3533" spans="1:3">
      <c r="A3533"/>
      <c r="B3533"/>
      <c r="C3533"/>
    </row>
    <row r="3534" spans="1:3">
      <c r="A3534"/>
      <c r="B3534"/>
      <c r="C3534"/>
    </row>
    <row r="3535" spans="1:3">
      <c r="A3535"/>
      <c r="B3535"/>
      <c r="C3535"/>
    </row>
    <row r="3536" spans="1:3">
      <c r="A3536"/>
      <c r="B3536"/>
      <c r="C3536"/>
    </row>
    <row r="3537" spans="1:3">
      <c r="A3537"/>
      <c r="B3537"/>
      <c r="C3537"/>
    </row>
    <row r="3538" spans="1:3">
      <c r="A3538"/>
      <c r="B3538"/>
      <c r="C3538"/>
    </row>
    <row r="3539" spans="1:3">
      <c r="A3539"/>
      <c r="B3539"/>
      <c r="C3539"/>
    </row>
    <row r="3540" spans="1:3">
      <c r="A3540"/>
      <c r="B3540"/>
      <c r="C3540"/>
    </row>
    <row r="3541" spans="1:3">
      <c r="A3541"/>
      <c r="B3541"/>
      <c r="C3541"/>
    </row>
    <row r="3542" spans="1:3">
      <c r="A3542"/>
      <c r="B3542"/>
      <c r="C3542"/>
    </row>
    <row r="3543" spans="1:3">
      <c r="A3543"/>
      <c r="B3543"/>
      <c r="C3543"/>
    </row>
    <row r="3544" spans="1:3">
      <c r="A3544"/>
      <c r="B3544"/>
      <c r="C3544"/>
    </row>
    <row r="3545" spans="1:3">
      <c r="A3545"/>
      <c r="B3545"/>
      <c r="C3545"/>
    </row>
    <row r="3546" spans="1:3">
      <c r="A3546"/>
      <c r="B3546"/>
      <c r="C3546"/>
    </row>
    <row r="3547" spans="1:3">
      <c r="A3547"/>
      <c r="B3547"/>
      <c r="C3547"/>
    </row>
    <row r="3548" spans="1:3">
      <c r="A3548"/>
      <c r="B3548"/>
      <c r="C3548"/>
    </row>
    <row r="3549" spans="1:3">
      <c r="A3549"/>
      <c r="B3549"/>
      <c r="C3549"/>
    </row>
    <row r="3550" spans="1:3">
      <c r="A3550"/>
      <c r="B3550"/>
      <c r="C3550"/>
    </row>
    <row r="3551" spans="1:3">
      <c r="A3551"/>
      <c r="B3551"/>
      <c r="C3551"/>
    </row>
    <row r="3552" spans="1:3">
      <c r="A3552"/>
      <c r="B3552"/>
      <c r="C3552"/>
    </row>
    <row r="3553" spans="1:3">
      <c r="A3553"/>
      <c r="B3553"/>
      <c r="C3553"/>
    </row>
    <row r="3554" spans="1:3">
      <c r="A3554"/>
      <c r="B3554"/>
      <c r="C3554"/>
    </row>
    <row r="3555" spans="1:3">
      <c r="A3555"/>
      <c r="B3555"/>
      <c r="C3555"/>
    </row>
    <row r="3556" spans="1:3">
      <c r="A3556"/>
      <c r="B3556"/>
      <c r="C3556"/>
    </row>
    <row r="3557" spans="1:3">
      <c r="A3557"/>
      <c r="B3557"/>
      <c r="C3557"/>
    </row>
    <row r="3558" spans="1:3">
      <c r="A3558"/>
      <c r="B3558"/>
      <c r="C3558"/>
    </row>
    <row r="3559" spans="1:3">
      <c r="A3559"/>
      <c r="B3559"/>
      <c r="C3559"/>
    </row>
    <row r="3560" spans="1:3">
      <c r="A3560"/>
      <c r="B3560"/>
      <c r="C3560"/>
    </row>
    <row r="3561" spans="1:3">
      <c r="A3561"/>
      <c r="B3561"/>
      <c r="C3561"/>
    </row>
    <row r="3562" spans="1:3">
      <c r="A3562"/>
      <c r="B3562"/>
      <c r="C3562"/>
    </row>
    <row r="3563" spans="1:3">
      <c r="A3563"/>
      <c r="B3563"/>
      <c r="C3563"/>
    </row>
    <row r="3564" spans="1:3">
      <c r="A3564"/>
      <c r="B3564"/>
      <c r="C3564"/>
    </row>
    <row r="3565" spans="1:3">
      <c r="A3565"/>
      <c r="B3565"/>
      <c r="C3565"/>
    </row>
    <row r="3566" spans="1:3">
      <c r="A3566"/>
      <c r="B3566"/>
      <c r="C3566"/>
    </row>
    <row r="3567" spans="1:3">
      <c r="A3567"/>
      <c r="B3567"/>
      <c r="C3567"/>
    </row>
    <row r="3568" spans="1:3">
      <c r="A3568"/>
      <c r="B3568"/>
      <c r="C3568"/>
    </row>
    <row r="3569" spans="1:3">
      <c r="A3569"/>
      <c r="B3569"/>
      <c r="C3569"/>
    </row>
    <row r="3570" spans="1:3">
      <c r="A3570"/>
      <c r="B3570"/>
      <c r="C3570"/>
    </row>
    <row r="3571" spans="1:3">
      <c r="A3571"/>
      <c r="B3571"/>
      <c r="C3571"/>
    </row>
    <row r="3572" spans="1:3">
      <c r="A3572"/>
      <c r="B3572"/>
      <c r="C3572"/>
    </row>
    <row r="3573" spans="1:3">
      <c r="A3573"/>
      <c r="B3573"/>
      <c r="C3573"/>
    </row>
    <row r="3574" spans="1:3">
      <c r="A3574"/>
      <c r="B3574"/>
      <c r="C3574"/>
    </row>
    <row r="3575" spans="1:3">
      <c r="A3575"/>
      <c r="B3575"/>
      <c r="C3575"/>
    </row>
    <row r="3576" spans="1:3">
      <c r="A3576"/>
      <c r="B3576"/>
      <c r="C3576"/>
    </row>
    <row r="3577" spans="1:3">
      <c r="A3577"/>
      <c r="B3577"/>
      <c r="C3577"/>
    </row>
    <row r="3578" spans="1:3">
      <c r="A3578"/>
      <c r="B3578"/>
      <c r="C3578"/>
    </row>
    <row r="3579" spans="1:3">
      <c r="A3579"/>
      <c r="B3579"/>
      <c r="C3579"/>
    </row>
    <row r="3580" spans="1:3">
      <c r="A3580"/>
      <c r="B3580"/>
      <c r="C3580"/>
    </row>
    <row r="3581" spans="1:3">
      <c r="A3581"/>
      <c r="B3581"/>
      <c r="C3581"/>
    </row>
    <row r="3582" spans="1:3">
      <c r="A3582"/>
      <c r="B3582"/>
      <c r="C3582"/>
    </row>
    <row r="3583" spans="1:3">
      <c r="A3583"/>
      <c r="B3583"/>
      <c r="C3583"/>
    </row>
    <row r="3584" spans="1:3">
      <c r="A3584"/>
      <c r="B3584"/>
      <c r="C3584"/>
    </row>
    <row r="3585" spans="1:3">
      <c r="A3585"/>
      <c r="B3585"/>
      <c r="C3585"/>
    </row>
    <row r="3586" spans="1:3">
      <c r="A3586"/>
      <c r="B3586"/>
      <c r="C3586"/>
    </row>
    <row r="3587" spans="1:3">
      <c r="A3587"/>
      <c r="B3587"/>
      <c r="C3587"/>
    </row>
    <row r="3588" spans="1:3">
      <c r="A3588"/>
      <c r="B3588"/>
      <c r="C3588"/>
    </row>
    <row r="3589" spans="1:3">
      <c r="A3589"/>
      <c r="B3589"/>
      <c r="C3589"/>
    </row>
    <row r="3590" spans="1:3">
      <c r="A3590"/>
      <c r="B3590"/>
      <c r="C3590"/>
    </row>
    <row r="3591" spans="1:3">
      <c r="A3591"/>
      <c r="B3591"/>
      <c r="C3591"/>
    </row>
    <row r="3592" spans="1:3">
      <c r="A3592"/>
      <c r="B3592"/>
      <c r="C3592"/>
    </row>
    <row r="3593" spans="1:3">
      <c r="A3593"/>
      <c r="B3593"/>
      <c r="C3593"/>
    </row>
    <row r="3594" spans="1:3">
      <c r="A3594"/>
      <c r="B3594"/>
      <c r="C3594"/>
    </row>
    <row r="3595" spans="1:3">
      <c r="A3595"/>
      <c r="B3595"/>
      <c r="C3595"/>
    </row>
    <row r="3596" spans="1:3">
      <c r="A3596"/>
      <c r="B3596"/>
      <c r="C3596"/>
    </row>
    <row r="3597" spans="1:3">
      <c r="A3597"/>
      <c r="B3597"/>
      <c r="C3597"/>
    </row>
    <row r="3598" spans="1:3">
      <c r="A3598"/>
      <c r="B3598"/>
      <c r="C3598"/>
    </row>
    <row r="3599" spans="1:3">
      <c r="A3599"/>
      <c r="B3599"/>
      <c r="C3599"/>
    </row>
    <row r="3600" spans="1:3">
      <c r="A3600"/>
      <c r="B3600"/>
      <c r="C3600"/>
    </row>
    <row r="3601" spans="1:3">
      <c r="A3601"/>
      <c r="B3601"/>
      <c r="C3601"/>
    </row>
    <row r="3602" spans="1:3">
      <c r="A3602"/>
      <c r="B3602"/>
      <c r="C3602"/>
    </row>
    <row r="3603" spans="1:3">
      <c r="A3603"/>
      <c r="B3603"/>
      <c r="C3603"/>
    </row>
    <row r="3604" spans="1:3">
      <c r="A3604"/>
      <c r="B3604"/>
      <c r="C3604"/>
    </row>
    <row r="3605" spans="1:3">
      <c r="A3605"/>
      <c r="B3605"/>
      <c r="C3605"/>
    </row>
    <row r="3606" spans="1:3">
      <c r="A3606"/>
      <c r="B3606"/>
      <c r="C3606"/>
    </row>
    <row r="3607" spans="1:3">
      <c r="A3607"/>
      <c r="B3607"/>
      <c r="C3607"/>
    </row>
    <row r="3608" spans="1:3">
      <c r="A3608"/>
      <c r="B3608"/>
      <c r="C3608"/>
    </row>
    <row r="3609" spans="1:3">
      <c r="A3609"/>
      <c r="B3609"/>
      <c r="C3609"/>
    </row>
    <row r="3610" spans="1:3">
      <c r="A3610"/>
      <c r="B3610"/>
      <c r="C3610"/>
    </row>
    <row r="3611" spans="1:3">
      <c r="A3611"/>
      <c r="B3611"/>
      <c r="C3611"/>
    </row>
    <row r="3612" spans="1:3">
      <c r="A3612"/>
      <c r="B3612"/>
      <c r="C3612"/>
    </row>
    <row r="3613" spans="1:3">
      <c r="A3613"/>
      <c r="B3613"/>
      <c r="C3613"/>
    </row>
    <row r="3614" spans="1:3">
      <c r="A3614"/>
      <c r="B3614"/>
      <c r="C3614"/>
    </row>
    <row r="3615" spans="1:3">
      <c r="A3615"/>
      <c r="B3615"/>
      <c r="C3615"/>
    </row>
    <row r="3616" spans="1:3">
      <c r="A3616"/>
      <c r="B3616"/>
      <c r="C3616"/>
    </row>
    <row r="3617" spans="1:3">
      <c r="A3617"/>
      <c r="B3617"/>
      <c r="C3617"/>
    </row>
    <row r="3618" spans="1:3">
      <c r="A3618"/>
      <c r="B3618"/>
      <c r="C3618"/>
    </row>
    <row r="3619" spans="1:3">
      <c r="A3619"/>
      <c r="B3619"/>
      <c r="C3619"/>
    </row>
    <row r="3620" spans="1:3">
      <c r="A3620"/>
      <c r="B3620"/>
      <c r="C3620"/>
    </row>
    <row r="3621" spans="1:3">
      <c r="A3621"/>
      <c r="B3621"/>
      <c r="C3621"/>
    </row>
    <row r="3622" spans="1:3">
      <c r="A3622"/>
      <c r="B3622"/>
      <c r="C3622"/>
    </row>
    <row r="3623" spans="1:3">
      <c r="A3623"/>
      <c r="B3623"/>
      <c r="C3623"/>
    </row>
    <row r="3624" spans="1:3">
      <c r="A3624"/>
      <c r="B3624"/>
      <c r="C3624"/>
    </row>
    <row r="3625" spans="1:3">
      <c r="A3625"/>
      <c r="B3625"/>
      <c r="C3625"/>
    </row>
    <row r="3626" spans="1:3">
      <c r="A3626"/>
      <c r="B3626"/>
      <c r="C3626"/>
    </row>
    <row r="3627" spans="1:3">
      <c r="A3627"/>
      <c r="B3627"/>
      <c r="C3627"/>
    </row>
    <row r="3628" spans="1:3">
      <c r="A3628"/>
      <c r="B3628"/>
      <c r="C3628"/>
    </row>
    <row r="3629" spans="1:3">
      <c r="A3629"/>
      <c r="B3629"/>
      <c r="C3629"/>
    </row>
    <row r="3630" spans="1:3">
      <c r="A3630"/>
      <c r="B3630"/>
      <c r="C3630"/>
    </row>
    <row r="3631" spans="1:3">
      <c r="A3631"/>
      <c r="B3631"/>
      <c r="C3631"/>
    </row>
    <row r="3632" spans="1:3">
      <c r="A3632"/>
      <c r="B3632"/>
      <c r="C3632"/>
    </row>
    <row r="3633" spans="1:3">
      <c r="A3633"/>
      <c r="B3633"/>
      <c r="C3633"/>
    </row>
    <row r="3634" spans="1:3">
      <c r="A3634"/>
      <c r="B3634"/>
      <c r="C3634"/>
    </row>
    <row r="3635" spans="1:3">
      <c r="A3635"/>
      <c r="B3635"/>
      <c r="C3635"/>
    </row>
    <row r="3636" spans="1:3">
      <c r="A3636"/>
      <c r="B3636"/>
      <c r="C3636"/>
    </row>
    <row r="3637" spans="1:3">
      <c r="A3637"/>
      <c r="B3637"/>
      <c r="C3637"/>
    </row>
    <row r="3638" spans="1:3">
      <c r="A3638"/>
      <c r="B3638"/>
      <c r="C3638"/>
    </row>
    <row r="3639" spans="1:3">
      <c r="A3639"/>
      <c r="B3639"/>
      <c r="C3639"/>
    </row>
    <row r="3640" spans="1:3">
      <c r="A3640"/>
      <c r="B3640"/>
      <c r="C3640"/>
    </row>
    <row r="3641" spans="1:3">
      <c r="A3641"/>
      <c r="B3641"/>
      <c r="C3641"/>
    </row>
    <row r="3642" spans="1:3">
      <c r="A3642"/>
      <c r="B3642"/>
      <c r="C3642"/>
    </row>
    <row r="3643" spans="1:3">
      <c r="A3643"/>
      <c r="B3643"/>
      <c r="C3643"/>
    </row>
    <row r="3644" spans="1:3">
      <c r="A3644"/>
      <c r="B3644"/>
      <c r="C3644"/>
    </row>
    <row r="3645" spans="1:3">
      <c r="A3645"/>
      <c r="B3645"/>
      <c r="C3645"/>
    </row>
    <row r="3646" spans="1:3">
      <c r="A3646"/>
      <c r="B3646"/>
      <c r="C3646"/>
    </row>
    <row r="3647" spans="1:3">
      <c r="A3647"/>
      <c r="B3647"/>
      <c r="C3647"/>
    </row>
    <row r="3648" spans="1:3">
      <c r="A3648"/>
      <c r="B3648"/>
      <c r="C3648"/>
    </row>
    <row r="3649" spans="1:3">
      <c r="A3649"/>
      <c r="B3649"/>
      <c r="C3649"/>
    </row>
    <row r="3650" spans="1:3">
      <c r="A3650"/>
      <c r="B3650"/>
      <c r="C3650"/>
    </row>
    <row r="3651" spans="1:3">
      <c r="A3651"/>
      <c r="B3651"/>
      <c r="C3651"/>
    </row>
    <row r="3652" spans="1:3">
      <c r="A3652"/>
      <c r="B3652"/>
      <c r="C3652"/>
    </row>
    <row r="3653" spans="1:3">
      <c r="A3653"/>
      <c r="B3653"/>
      <c r="C3653"/>
    </row>
    <row r="3654" spans="1:3">
      <c r="A3654"/>
      <c r="B3654"/>
      <c r="C3654"/>
    </row>
    <row r="3655" spans="1:3">
      <c r="A3655"/>
      <c r="B3655"/>
      <c r="C3655"/>
    </row>
    <row r="3656" spans="1:3">
      <c r="A3656"/>
      <c r="B3656"/>
      <c r="C3656"/>
    </row>
    <row r="3657" spans="1:3">
      <c r="A3657"/>
      <c r="B3657"/>
      <c r="C3657"/>
    </row>
    <row r="3658" spans="1:3">
      <c r="A3658"/>
      <c r="B3658"/>
      <c r="C3658"/>
    </row>
    <row r="3659" spans="1:3">
      <c r="A3659"/>
      <c r="B3659"/>
      <c r="C3659"/>
    </row>
    <row r="3660" spans="1:3">
      <c r="A3660"/>
      <c r="B3660"/>
      <c r="C3660"/>
    </row>
    <row r="3661" spans="1:3">
      <c r="A3661"/>
      <c r="B3661"/>
      <c r="C3661"/>
    </row>
    <row r="3662" spans="1:3">
      <c r="A3662"/>
      <c r="B3662"/>
      <c r="C3662"/>
    </row>
    <row r="3663" spans="1:3">
      <c r="A3663"/>
      <c r="B3663"/>
      <c r="C3663"/>
    </row>
    <row r="3664" spans="1:3">
      <c r="A3664"/>
      <c r="B3664"/>
      <c r="C3664"/>
    </row>
    <row r="3665" spans="1:3">
      <c r="A3665"/>
      <c r="B3665"/>
      <c r="C3665"/>
    </row>
    <row r="3666" spans="1:3">
      <c r="A3666"/>
      <c r="B3666"/>
      <c r="C3666"/>
    </row>
    <row r="3667" spans="1:3">
      <c r="A3667"/>
      <c r="B3667"/>
      <c r="C3667"/>
    </row>
    <row r="3668" spans="1:3">
      <c r="A3668"/>
      <c r="B3668"/>
      <c r="C3668"/>
    </row>
    <row r="3669" spans="1:3">
      <c r="A3669"/>
      <c r="B3669"/>
      <c r="C3669"/>
    </row>
    <row r="3670" spans="1:3">
      <c r="A3670"/>
      <c r="B3670"/>
      <c r="C3670"/>
    </row>
    <row r="3671" spans="1:3">
      <c r="A3671"/>
      <c r="B3671"/>
      <c r="C3671"/>
    </row>
    <row r="3672" spans="1:3">
      <c r="A3672"/>
      <c r="B3672"/>
      <c r="C3672"/>
    </row>
    <row r="3673" spans="1:3">
      <c r="A3673"/>
      <c r="B3673"/>
      <c r="C3673"/>
    </row>
    <row r="3674" spans="1:3">
      <c r="A3674"/>
      <c r="B3674"/>
      <c r="C3674"/>
    </row>
    <row r="3675" spans="1:3">
      <c r="A3675"/>
      <c r="B3675"/>
      <c r="C3675"/>
    </row>
    <row r="3676" spans="1:3">
      <c r="A3676"/>
      <c r="B3676"/>
      <c r="C3676"/>
    </row>
    <row r="3677" spans="1:3">
      <c r="A3677"/>
      <c r="B3677"/>
      <c r="C3677"/>
    </row>
    <row r="3678" spans="1:3">
      <c r="A3678"/>
      <c r="B3678"/>
      <c r="C3678"/>
    </row>
    <row r="3679" spans="1:3">
      <c r="A3679"/>
      <c r="B3679"/>
      <c r="C3679"/>
    </row>
    <row r="3680" spans="1:3">
      <c r="A3680"/>
      <c r="B3680"/>
      <c r="C3680"/>
    </row>
    <row r="3681" spans="1:3">
      <c r="A3681"/>
      <c r="B3681"/>
      <c r="C3681"/>
    </row>
    <row r="3682" spans="1:3">
      <c r="A3682"/>
      <c r="B3682"/>
      <c r="C3682"/>
    </row>
    <row r="3683" spans="1:3">
      <c r="A3683"/>
      <c r="B3683"/>
      <c r="C3683"/>
    </row>
    <row r="3684" spans="1:3">
      <c r="A3684"/>
      <c r="B3684"/>
      <c r="C3684"/>
    </row>
    <row r="3685" spans="1:3">
      <c r="A3685"/>
      <c r="B3685"/>
      <c r="C3685"/>
    </row>
    <row r="3686" spans="1:3">
      <c r="A3686"/>
      <c r="B3686"/>
      <c r="C3686"/>
    </row>
    <row r="3687" spans="1:3">
      <c r="A3687"/>
      <c r="B3687"/>
      <c r="C3687"/>
    </row>
    <row r="3688" spans="1:3">
      <c r="A3688"/>
      <c r="B3688"/>
      <c r="C3688"/>
    </row>
    <row r="3689" spans="1:3">
      <c r="A3689"/>
      <c r="B3689"/>
      <c r="C3689"/>
    </row>
    <row r="3690" spans="1:3">
      <c r="A3690"/>
      <c r="B3690"/>
      <c r="C3690"/>
    </row>
    <row r="3691" spans="1:3">
      <c r="A3691"/>
      <c r="B3691"/>
      <c r="C3691"/>
    </row>
    <row r="3692" spans="1:3">
      <c r="A3692"/>
      <c r="B3692"/>
      <c r="C3692"/>
    </row>
    <row r="3693" spans="1:3">
      <c r="A3693"/>
      <c r="B3693"/>
      <c r="C3693"/>
    </row>
    <row r="3694" spans="1:3">
      <c r="A3694"/>
      <c r="B3694"/>
      <c r="C3694"/>
    </row>
    <row r="3695" spans="1:3">
      <c r="A3695"/>
      <c r="B3695"/>
      <c r="C3695"/>
    </row>
    <row r="3696" spans="1:3">
      <c r="A3696"/>
      <c r="B3696"/>
      <c r="C3696"/>
    </row>
    <row r="3697" spans="1:3">
      <c r="A3697"/>
      <c r="B3697"/>
      <c r="C3697"/>
    </row>
    <row r="3698" spans="1:3">
      <c r="A3698"/>
      <c r="B3698"/>
      <c r="C3698"/>
    </row>
    <row r="3699" spans="1:3">
      <c r="A3699"/>
      <c r="B3699"/>
      <c r="C3699"/>
    </row>
    <row r="3700" spans="1:3">
      <c r="A3700"/>
      <c r="B3700"/>
      <c r="C3700"/>
    </row>
    <row r="3701" spans="1:3">
      <c r="A3701"/>
      <c r="B3701"/>
      <c r="C3701"/>
    </row>
    <row r="3702" spans="1:3">
      <c r="A3702"/>
      <c r="B3702"/>
      <c r="C3702"/>
    </row>
    <row r="3703" spans="1:3">
      <c r="A3703"/>
      <c r="B3703"/>
      <c r="C3703"/>
    </row>
    <row r="3704" spans="1:3">
      <c r="A3704"/>
      <c r="B3704"/>
      <c r="C3704"/>
    </row>
    <row r="3705" spans="1:3">
      <c r="A3705"/>
      <c r="B3705"/>
      <c r="C3705"/>
    </row>
    <row r="3706" spans="1:3">
      <c r="A3706"/>
      <c r="B3706"/>
      <c r="C3706"/>
    </row>
    <row r="3707" spans="1:3">
      <c r="A3707"/>
      <c r="B3707"/>
      <c r="C3707"/>
    </row>
    <row r="3708" spans="1:3">
      <c r="A3708"/>
      <c r="B3708"/>
      <c r="C3708"/>
    </row>
    <row r="3709" spans="1:3">
      <c r="A3709"/>
      <c r="B3709"/>
      <c r="C3709"/>
    </row>
    <row r="3710" spans="1:3">
      <c r="A3710"/>
      <c r="B3710"/>
      <c r="C3710"/>
    </row>
    <row r="3711" spans="1:3">
      <c r="A3711"/>
      <c r="B3711"/>
      <c r="C3711"/>
    </row>
    <row r="3712" spans="1:3">
      <c r="A3712"/>
      <c r="B3712"/>
      <c r="C3712"/>
    </row>
    <row r="3713" spans="1:3">
      <c r="A3713"/>
      <c r="B3713"/>
      <c r="C3713"/>
    </row>
    <row r="3714" spans="1:3">
      <c r="A3714"/>
      <c r="B3714"/>
      <c r="C3714"/>
    </row>
    <row r="3715" spans="1:3">
      <c r="A3715"/>
      <c r="B3715"/>
      <c r="C3715"/>
    </row>
    <row r="3716" spans="1:3">
      <c r="A3716"/>
      <c r="B3716"/>
      <c r="C3716"/>
    </row>
    <row r="3717" spans="1:3">
      <c r="A3717"/>
      <c r="B3717"/>
      <c r="C3717"/>
    </row>
    <row r="3718" spans="1:3">
      <c r="A3718"/>
      <c r="B3718"/>
      <c r="C3718"/>
    </row>
    <row r="3719" spans="1:3">
      <c r="A3719"/>
      <c r="B3719"/>
      <c r="C3719"/>
    </row>
    <row r="3720" spans="1:3">
      <c r="A3720"/>
      <c r="B3720"/>
      <c r="C3720"/>
    </row>
    <row r="3721" spans="1:3">
      <c r="A3721"/>
      <c r="B3721"/>
      <c r="C3721"/>
    </row>
    <row r="3722" spans="1:3">
      <c r="A3722"/>
      <c r="B3722"/>
      <c r="C3722"/>
    </row>
    <row r="3723" spans="1:3">
      <c r="A3723"/>
      <c r="B3723"/>
      <c r="C3723"/>
    </row>
    <row r="3724" spans="1:3">
      <c r="A3724"/>
      <c r="B3724"/>
      <c r="C3724"/>
    </row>
    <row r="3725" spans="1:3">
      <c r="A3725"/>
      <c r="B3725"/>
      <c r="C3725"/>
    </row>
    <row r="3726" spans="1:3">
      <c r="A3726"/>
      <c r="B3726"/>
      <c r="C3726"/>
    </row>
    <row r="3727" spans="1:3">
      <c r="A3727"/>
      <c r="B3727"/>
      <c r="C3727"/>
    </row>
    <row r="3728" spans="1:3">
      <c r="A3728"/>
      <c r="B3728"/>
      <c r="C3728"/>
    </row>
    <row r="3729" spans="1:3">
      <c r="A3729"/>
      <c r="B3729"/>
      <c r="C3729"/>
    </row>
    <row r="3730" spans="1:3">
      <c r="A3730"/>
      <c r="B3730"/>
      <c r="C3730"/>
    </row>
    <row r="3731" spans="1:3">
      <c r="A3731"/>
      <c r="B3731"/>
      <c r="C3731"/>
    </row>
    <row r="3732" spans="1:3">
      <c r="A3732"/>
      <c r="B3732"/>
      <c r="C3732"/>
    </row>
    <row r="3733" spans="1:3">
      <c r="A3733"/>
      <c r="B3733"/>
      <c r="C3733"/>
    </row>
    <row r="3734" spans="1:3">
      <c r="A3734"/>
      <c r="B3734"/>
      <c r="C3734"/>
    </row>
    <row r="3735" spans="1:3">
      <c r="A3735"/>
      <c r="B3735"/>
      <c r="C3735"/>
    </row>
    <row r="3736" spans="1:3">
      <c r="A3736"/>
      <c r="B3736"/>
      <c r="C3736"/>
    </row>
    <row r="3737" spans="1:3">
      <c r="A3737"/>
      <c r="B3737"/>
      <c r="C3737"/>
    </row>
    <row r="3738" spans="1:3">
      <c r="A3738"/>
      <c r="B3738"/>
      <c r="C3738"/>
    </row>
    <row r="3739" spans="1:3">
      <c r="A3739"/>
      <c r="B3739"/>
      <c r="C3739"/>
    </row>
    <row r="3740" spans="1:3">
      <c r="A3740"/>
      <c r="B3740"/>
      <c r="C3740"/>
    </row>
    <row r="3741" spans="1:3">
      <c r="A3741"/>
      <c r="B3741"/>
      <c r="C3741"/>
    </row>
    <row r="3742" spans="1:3">
      <c r="A3742"/>
      <c r="B3742"/>
      <c r="C3742"/>
    </row>
    <row r="3743" spans="1:3">
      <c r="A3743"/>
      <c r="B3743"/>
      <c r="C3743"/>
    </row>
    <row r="3744" spans="1:3">
      <c r="A3744"/>
      <c r="B3744"/>
      <c r="C3744"/>
    </row>
    <row r="3745" spans="1:3">
      <c r="A3745"/>
      <c r="B3745"/>
      <c r="C3745"/>
    </row>
    <row r="3746" spans="1:3">
      <c r="A3746"/>
      <c r="B3746"/>
      <c r="C3746"/>
    </row>
    <row r="3747" spans="1:3">
      <c r="A3747"/>
      <c r="B3747"/>
      <c r="C3747"/>
    </row>
    <row r="3748" spans="1:3">
      <c r="A3748"/>
      <c r="B3748"/>
      <c r="C3748"/>
    </row>
    <row r="3749" spans="1:3">
      <c r="A3749"/>
      <c r="B3749"/>
      <c r="C3749"/>
    </row>
    <row r="3750" spans="1:3">
      <c r="A3750"/>
      <c r="B3750"/>
      <c r="C3750"/>
    </row>
    <row r="3751" spans="1:3">
      <c r="A3751"/>
      <c r="B3751"/>
      <c r="C3751"/>
    </row>
    <row r="3752" spans="1:3">
      <c r="A3752"/>
      <c r="B3752"/>
      <c r="C3752"/>
    </row>
    <row r="3753" spans="1:3">
      <c r="A3753"/>
      <c r="B3753"/>
      <c r="C3753"/>
    </row>
    <row r="3754" spans="1:3">
      <c r="A3754"/>
      <c r="B3754"/>
      <c r="C3754"/>
    </row>
    <row r="3755" spans="1:3">
      <c r="A3755"/>
      <c r="B3755"/>
      <c r="C3755"/>
    </row>
    <row r="3756" spans="1:3">
      <c r="A3756"/>
      <c r="B3756"/>
      <c r="C3756"/>
    </row>
    <row r="3757" spans="1:3">
      <c r="A3757"/>
      <c r="B3757"/>
      <c r="C3757"/>
    </row>
    <row r="3758" spans="1:3">
      <c r="A3758"/>
      <c r="B3758"/>
      <c r="C3758"/>
    </row>
    <row r="3759" spans="1:3">
      <c r="A3759"/>
      <c r="B3759"/>
      <c r="C3759"/>
    </row>
    <row r="3760" spans="1:3">
      <c r="A3760"/>
      <c r="B3760"/>
      <c r="C3760"/>
    </row>
    <row r="3761" spans="1:3">
      <c r="A3761"/>
      <c r="B3761"/>
      <c r="C3761"/>
    </row>
    <row r="3762" spans="1:3">
      <c r="A3762"/>
      <c r="B3762"/>
      <c r="C3762"/>
    </row>
    <row r="3763" spans="1:3">
      <c r="A3763"/>
      <c r="B3763"/>
      <c r="C3763"/>
    </row>
    <row r="3764" spans="1:3">
      <c r="A3764"/>
      <c r="B3764"/>
      <c r="C3764"/>
    </row>
    <row r="3765" spans="1:3">
      <c r="A3765"/>
      <c r="B3765"/>
      <c r="C3765"/>
    </row>
    <row r="3766" spans="1:3">
      <c r="A3766"/>
      <c r="B3766"/>
      <c r="C3766"/>
    </row>
    <row r="3767" spans="1:3">
      <c r="A3767"/>
      <c r="B3767"/>
      <c r="C3767"/>
    </row>
    <row r="3768" spans="1:3">
      <c r="A3768"/>
      <c r="B3768"/>
      <c r="C3768"/>
    </row>
    <row r="3769" spans="1:3">
      <c r="A3769"/>
      <c r="B3769"/>
      <c r="C3769"/>
    </row>
    <row r="3770" spans="1:3">
      <c r="A3770"/>
      <c r="B3770"/>
      <c r="C3770"/>
    </row>
    <row r="3771" spans="1:3">
      <c r="A3771"/>
      <c r="B3771"/>
      <c r="C3771"/>
    </row>
    <row r="3772" spans="1:3">
      <c r="A3772"/>
      <c r="B3772"/>
      <c r="C3772"/>
    </row>
    <row r="3773" spans="1:3">
      <c r="A3773"/>
      <c r="B3773"/>
      <c r="C3773"/>
    </row>
    <row r="3774" spans="1:3">
      <c r="A3774"/>
      <c r="B3774"/>
      <c r="C3774"/>
    </row>
    <row r="3775" spans="1:3">
      <c r="A3775"/>
      <c r="B3775"/>
      <c r="C3775"/>
    </row>
    <row r="3776" spans="1:3">
      <c r="A3776"/>
      <c r="B3776"/>
      <c r="C3776"/>
    </row>
    <row r="3777" spans="1:3">
      <c r="A3777"/>
      <c r="B3777"/>
      <c r="C3777"/>
    </row>
    <row r="3778" spans="1:3">
      <c r="A3778"/>
      <c r="B3778"/>
      <c r="C3778"/>
    </row>
    <row r="3779" spans="1:3">
      <c r="A3779"/>
      <c r="B3779"/>
      <c r="C3779"/>
    </row>
    <row r="3780" spans="1:3">
      <c r="A3780"/>
      <c r="B3780"/>
      <c r="C3780"/>
    </row>
    <row r="3781" spans="1:3">
      <c r="A3781"/>
      <c r="B3781"/>
      <c r="C3781"/>
    </row>
    <row r="3782" spans="1:3">
      <c r="A3782"/>
      <c r="B3782"/>
      <c r="C3782"/>
    </row>
    <row r="3783" spans="1:3">
      <c r="A3783"/>
      <c r="B3783"/>
      <c r="C3783"/>
    </row>
    <row r="3784" spans="1:3">
      <c r="A3784"/>
      <c r="B3784"/>
      <c r="C3784"/>
    </row>
    <row r="3785" spans="1:3">
      <c r="A3785"/>
      <c r="B3785"/>
      <c r="C3785"/>
    </row>
    <row r="3786" spans="1:3">
      <c r="A3786"/>
      <c r="B3786"/>
      <c r="C3786"/>
    </row>
    <row r="3787" spans="1:3">
      <c r="A3787"/>
      <c r="B3787"/>
      <c r="C3787"/>
    </row>
    <row r="3788" spans="1:3">
      <c r="A3788"/>
      <c r="B3788"/>
      <c r="C3788"/>
    </row>
    <row r="3789" spans="1:3">
      <c r="A3789"/>
      <c r="B3789"/>
      <c r="C3789"/>
    </row>
    <row r="3790" spans="1:3">
      <c r="A3790"/>
      <c r="B3790"/>
      <c r="C3790"/>
    </row>
    <row r="3791" spans="1:3">
      <c r="A3791"/>
      <c r="B3791"/>
      <c r="C3791"/>
    </row>
    <row r="3792" spans="1:3">
      <c r="A3792"/>
      <c r="B3792"/>
      <c r="C3792"/>
    </row>
    <row r="3793" spans="1:3">
      <c r="A3793"/>
      <c r="B3793"/>
      <c r="C3793"/>
    </row>
    <row r="3794" spans="1:3">
      <c r="A3794"/>
      <c r="B3794"/>
      <c r="C3794"/>
    </row>
    <row r="3795" spans="1:3">
      <c r="A3795"/>
      <c r="B3795"/>
      <c r="C3795"/>
    </row>
    <row r="3796" spans="1:3">
      <c r="A3796"/>
      <c r="B3796"/>
      <c r="C3796"/>
    </row>
    <row r="3797" spans="1:3">
      <c r="A3797"/>
      <c r="B3797"/>
      <c r="C3797"/>
    </row>
    <row r="3798" spans="1:3">
      <c r="A3798"/>
      <c r="B3798"/>
      <c r="C3798"/>
    </row>
    <row r="3799" spans="1:3">
      <c r="A3799"/>
      <c r="B3799"/>
      <c r="C3799"/>
    </row>
    <row r="3800" spans="1:3">
      <c r="A3800"/>
      <c r="B3800"/>
      <c r="C3800"/>
    </row>
    <row r="3801" spans="1:3">
      <c r="A3801"/>
      <c r="B3801"/>
      <c r="C3801"/>
    </row>
    <row r="3802" spans="1:3">
      <c r="A3802"/>
      <c r="B3802"/>
      <c r="C3802"/>
    </row>
    <row r="3803" spans="1:3">
      <c r="A3803"/>
      <c r="B3803"/>
      <c r="C3803"/>
    </row>
    <row r="3804" spans="1:3">
      <c r="A3804"/>
      <c r="B3804"/>
      <c r="C3804"/>
    </row>
    <row r="3805" spans="1:3">
      <c r="A3805"/>
      <c r="B3805"/>
      <c r="C3805"/>
    </row>
    <row r="3806" spans="1:3">
      <c r="A3806"/>
      <c r="B3806"/>
      <c r="C3806"/>
    </row>
    <row r="3807" spans="1:3">
      <c r="A3807"/>
      <c r="B3807"/>
      <c r="C3807"/>
    </row>
    <row r="3808" spans="1:3">
      <c r="A3808"/>
      <c r="B3808"/>
      <c r="C3808"/>
    </row>
    <row r="3809" spans="1:3">
      <c r="A3809"/>
      <c r="B3809"/>
      <c r="C3809"/>
    </row>
    <row r="3810" spans="1:3">
      <c r="A3810"/>
      <c r="B3810"/>
      <c r="C3810"/>
    </row>
    <row r="3811" spans="1:3">
      <c r="A3811"/>
      <c r="B3811"/>
      <c r="C3811"/>
    </row>
    <row r="3812" spans="1:3">
      <c r="A3812"/>
      <c r="B3812"/>
      <c r="C3812"/>
    </row>
    <row r="3813" spans="1:3">
      <c r="A3813"/>
      <c r="B3813"/>
      <c r="C3813"/>
    </row>
    <row r="3814" spans="1:3">
      <c r="A3814"/>
      <c r="B3814"/>
      <c r="C3814"/>
    </row>
    <row r="3815" spans="1:3">
      <c r="A3815"/>
      <c r="B3815"/>
      <c r="C3815"/>
    </row>
    <row r="3816" spans="1:3">
      <c r="A3816"/>
      <c r="B3816"/>
      <c r="C3816"/>
    </row>
    <row r="3817" spans="1:3">
      <c r="A3817"/>
      <c r="B3817"/>
      <c r="C3817"/>
    </row>
    <row r="3818" spans="1:3">
      <c r="A3818"/>
      <c r="B3818"/>
      <c r="C3818"/>
    </row>
    <row r="3819" spans="1:3">
      <c r="A3819"/>
      <c r="B3819"/>
      <c r="C3819"/>
    </row>
    <row r="3820" spans="1:3">
      <c r="A3820"/>
      <c r="B3820"/>
      <c r="C3820"/>
    </row>
    <row r="3821" spans="1:3">
      <c r="A3821"/>
      <c r="B3821"/>
      <c r="C3821"/>
    </row>
    <row r="3822" spans="1:3">
      <c r="A3822"/>
      <c r="B3822"/>
      <c r="C3822"/>
    </row>
    <row r="3823" spans="1:3">
      <c r="A3823"/>
      <c r="B3823"/>
      <c r="C3823"/>
    </row>
    <row r="3824" spans="1:3">
      <c r="A3824"/>
      <c r="B3824"/>
      <c r="C3824"/>
    </row>
    <row r="3825" spans="1:3">
      <c r="A3825"/>
      <c r="B3825"/>
      <c r="C3825"/>
    </row>
    <row r="3826" spans="1:3">
      <c r="A3826"/>
      <c r="B3826"/>
      <c r="C3826"/>
    </row>
    <row r="3827" spans="1:3">
      <c r="A3827"/>
      <c r="B3827"/>
      <c r="C3827"/>
    </row>
    <row r="3828" spans="1:3">
      <c r="A3828"/>
      <c r="B3828"/>
      <c r="C3828"/>
    </row>
    <row r="3829" spans="1:3">
      <c r="A3829"/>
      <c r="B3829"/>
      <c r="C3829"/>
    </row>
    <row r="3830" spans="1:3">
      <c r="A3830"/>
      <c r="B3830"/>
      <c r="C3830"/>
    </row>
    <row r="3831" spans="1:3">
      <c r="A3831"/>
      <c r="B3831"/>
      <c r="C3831"/>
    </row>
    <row r="3832" spans="1:3">
      <c r="A3832"/>
      <c r="B3832"/>
      <c r="C3832"/>
    </row>
    <row r="3833" spans="1:3">
      <c r="A3833"/>
      <c r="B3833"/>
      <c r="C3833"/>
    </row>
    <row r="3834" spans="1:3">
      <c r="A3834"/>
      <c r="B3834"/>
      <c r="C3834"/>
    </row>
    <row r="3835" spans="1:3">
      <c r="A3835"/>
      <c r="B3835"/>
      <c r="C3835"/>
    </row>
    <row r="3836" spans="1:3">
      <c r="A3836"/>
      <c r="B3836"/>
      <c r="C3836"/>
    </row>
    <row r="3837" spans="1:3">
      <c r="A3837"/>
      <c r="B3837"/>
      <c r="C3837"/>
    </row>
    <row r="3838" spans="1:3">
      <c r="A3838"/>
      <c r="B3838"/>
      <c r="C3838"/>
    </row>
    <row r="3839" spans="1:3">
      <c r="A3839"/>
      <c r="B3839"/>
      <c r="C3839"/>
    </row>
    <row r="3840" spans="1:3">
      <c r="A3840"/>
      <c r="B3840"/>
      <c r="C3840"/>
    </row>
    <row r="3841" spans="1:3">
      <c r="A3841"/>
      <c r="B3841"/>
      <c r="C3841"/>
    </row>
    <row r="3842" spans="1:3">
      <c r="A3842"/>
      <c r="B3842"/>
      <c r="C3842"/>
    </row>
    <row r="3843" spans="1:3">
      <c r="A3843"/>
      <c r="B3843"/>
      <c r="C3843"/>
    </row>
    <row r="3844" spans="1:3">
      <c r="A3844"/>
      <c r="B3844"/>
      <c r="C3844"/>
    </row>
    <row r="3845" spans="1:3">
      <c r="A3845"/>
      <c r="B3845"/>
      <c r="C3845"/>
    </row>
    <row r="3846" spans="1:3">
      <c r="A3846"/>
      <c r="B3846"/>
      <c r="C3846"/>
    </row>
    <row r="3847" spans="1:3">
      <c r="A3847"/>
      <c r="B3847"/>
      <c r="C3847"/>
    </row>
    <row r="3848" spans="1:3">
      <c r="A3848"/>
      <c r="B3848"/>
      <c r="C3848"/>
    </row>
    <row r="3849" spans="1:3">
      <c r="A3849"/>
      <c r="B3849"/>
      <c r="C3849"/>
    </row>
    <row r="3850" spans="1:3">
      <c r="A3850"/>
      <c r="B3850"/>
      <c r="C3850"/>
    </row>
    <row r="3851" spans="1:3">
      <c r="A3851"/>
      <c r="B3851"/>
      <c r="C3851"/>
    </row>
    <row r="3852" spans="1:3">
      <c r="A3852"/>
      <c r="B3852"/>
      <c r="C3852"/>
    </row>
    <row r="3853" spans="1:3">
      <c r="A3853"/>
      <c r="B3853"/>
      <c r="C3853"/>
    </row>
    <row r="3854" spans="1:3">
      <c r="A3854"/>
      <c r="B3854"/>
      <c r="C3854"/>
    </row>
    <row r="3855" spans="1:3">
      <c r="A3855"/>
      <c r="B3855"/>
      <c r="C3855"/>
    </row>
    <row r="3856" spans="1:3">
      <c r="A3856"/>
      <c r="B3856"/>
      <c r="C3856"/>
    </row>
    <row r="3857" spans="1:3">
      <c r="A3857"/>
      <c r="B3857"/>
      <c r="C3857"/>
    </row>
    <row r="3858" spans="1:3">
      <c r="A3858"/>
      <c r="B3858"/>
      <c r="C3858"/>
    </row>
    <row r="3859" spans="1:3">
      <c r="A3859"/>
      <c r="B3859"/>
      <c r="C3859"/>
    </row>
    <row r="3860" spans="1:3">
      <c r="A3860"/>
      <c r="B3860"/>
      <c r="C3860"/>
    </row>
    <row r="3861" spans="1:3">
      <c r="A3861"/>
      <c r="B3861"/>
      <c r="C3861"/>
    </row>
    <row r="3862" spans="1:3">
      <c r="A3862"/>
      <c r="B3862"/>
      <c r="C3862"/>
    </row>
    <row r="3863" spans="1:3">
      <c r="A3863"/>
      <c r="B3863"/>
      <c r="C3863"/>
    </row>
    <row r="3864" spans="1:3">
      <c r="A3864"/>
      <c r="B3864"/>
      <c r="C3864"/>
    </row>
    <row r="3865" spans="1:3">
      <c r="A3865"/>
      <c r="B3865"/>
      <c r="C3865"/>
    </row>
    <row r="3866" spans="1:3">
      <c r="A3866"/>
      <c r="B3866"/>
      <c r="C3866"/>
    </row>
    <row r="3867" spans="1:3">
      <c r="A3867"/>
      <c r="B3867"/>
      <c r="C3867"/>
    </row>
    <row r="3868" spans="1:3">
      <c r="A3868"/>
      <c r="B3868"/>
      <c r="C3868"/>
    </row>
    <row r="3869" spans="1:3">
      <c r="A3869"/>
      <c r="B3869"/>
      <c r="C3869"/>
    </row>
    <row r="3870" spans="1:3">
      <c r="A3870"/>
      <c r="B3870"/>
      <c r="C3870"/>
    </row>
    <row r="3871" spans="1:3">
      <c r="A3871"/>
      <c r="B3871"/>
      <c r="C3871"/>
    </row>
    <row r="3872" spans="1:3">
      <c r="A3872"/>
      <c r="B3872"/>
      <c r="C3872"/>
    </row>
    <row r="3873" spans="1:3">
      <c r="A3873"/>
      <c r="B3873"/>
      <c r="C3873"/>
    </row>
    <row r="3874" spans="1:3">
      <c r="A3874"/>
      <c r="B3874"/>
      <c r="C3874"/>
    </row>
    <row r="3875" spans="1:3">
      <c r="A3875"/>
      <c r="B3875"/>
      <c r="C3875"/>
    </row>
    <row r="3876" spans="1:3">
      <c r="A3876"/>
      <c r="B3876"/>
      <c r="C3876"/>
    </row>
    <row r="3877" spans="1:3">
      <c r="A3877"/>
      <c r="B3877"/>
      <c r="C3877"/>
    </row>
    <row r="3878" spans="1:3">
      <c r="A3878"/>
      <c r="B3878"/>
      <c r="C3878"/>
    </row>
    <row r="3879" spans="1:3">
      <c r="A3879"/>
      <c r="B3879"/>
      <c r="C3879"/>
    </row>
    <row r="3880" spans="1:3">
      <c r="A3880"/>
      <c r="B3880"/>
      <c r="C3880"/>
    </row>
    <row r="3881" spans="1:3">
      <c r="A3881"/>
      <c r="B3881"/>
      <c r="C3881"/>
    </row>
    <row r="3882" spans="1:3">
      <c r="A3882"/>
      <c r="B3882"/>
      <c r="C3882"/>
    </row>
    <row r="3883" spans="1:3">
      <c r="A3883"/>
      <c r="B3883"/>
      <c r="C3883"/>
    </row>
    <row r="3884" spans="1:3">
      <c r="A3884"/>
      <c r="B3884"/>
      <c r="C3884"/>
    </row>
    <row r="3885" spans="1:3">
      <c r="A3885"/>
      <c r="B3885"/>
      <c r="C3885"/>
    </row>
    <row r="3886" spans="1:3">
      <c r="A3886"/>
      <c r="B3886"/>
      <c r="C3886"/>
    </row>
    <row r="3887" spans="1:3">
      <c r="A3887"/>
      <c r="B3887"/>
      <c r="C3887"/>
    </row>
    <row r="3888" spans="1:3">
      <c r="A3888"/>
      <c r="B3888"/>
      <c r="C3888"/>
    </row>
    <row r="3889" spans="1:3">
      <c r="A3889"/>
      <c r="B3889"/>
      <c r="C3889"/>
    </row>
    <row r="3890" spans="1:3">
      <c r="A3890"/>
      <c r="B3890"/>
      <c r="C3890"/>
    </row>
    <row r="3891" spans="1:3">
      <c r="A3891"/>
      <c r="B3891"/>
      <c r="C3891"/>
    </row>
    <row r="3892" spans="1:3">
      <c r="A3892"/>
      <c r="B3892"/>
      <c r="C3892"/>
    </row>
    <row r="3893" spans="1:3">
      <c r="A3893"/>
      <c r="B3893"/>
      <c r="C3893"/>
    </row>
    <row r="3894" spans="1:3">
      <c r="A3894"/>
      <c r="B3894"/>
      <c r="C3894"/>
    </row>
    <row r="3895" spans="1:3">
      <c r="A3895"/>
      <c r="B3895"/>
      <c r="C3895"/>
    </row>
    <row r="3896" spans="1:3">
      <c r="A3896"/>
      <c r="B3896"/>
      <c r="C3896"/>
    </row>
    <row r="3897" spans="1:3">
      <c r="A3897"/>
      <c r="B3897"/>
      <c r="C3897"/>
    </row>
    <row r="3898" spans="1:3">
      <c r="A3898"/>
      <c r="B3898"/>
      <c r="C3898"/>
    </row>
    <row r="3899" spans="1:3">
      <c r="A3899"/>
      <c r="B3899"/>
      <c r="C3899"/>
    </row>
    <row r="3900" spans="1:3">
      <c r="A3900"/>
      <c r="B3900"/>
      <c r="C3900"/>
    </row>
    <row r="3901" spans="1:3">
      <c r="A3901"/>
      <c r="B3901"/>
      <c r="C3901"/>
    </row>
    <row r="3902" spans="1:3">
      <c r="A3902"/>
      <c r="B3902"/>
      <c r="C3902"/>
    </row>
    <row r="3903" spans="1:3">
      <c r="A3903"/>
      <c r="B3903"/>
      <c r="C3903"/>
    </row>
    <row r="3904" spans="1:3">
      <c r="A3904"/>
      <c r="B3904"/>
      <c r="C3904"/>
    </row>
    <row r="3905" spans="1:3">
      <c r="A3905"/>
      <c r="B3905"/>
      <c r="C3905"/>
    </row>
    <row r="3906" spans="1:3">
      <c r="A3906"/>
      <c r="B3906"/>
      <c r="C3906"/>
    </row>
    <row r="3907" spans="1:3">
      <c r="A3907"/>
      <c r="B3907"/>
      <c r="C3907"/>
    </row>
    <row r="3908" spans="1:3">
      <c r="A3908"/>
      <c r="B3908"/>
      <c r="C3908"/>
    </row>
    <row r="3909" spans="1:3">
      <c r="A3909"/>
      <c r="B3909"/>
      <c r="C3909"/>
    </row>
    <row r="3910" spans="1:3">
      <c r="A3910"/>
      <c r="B3910"/>
      <c r="C3910"/>
    </row>
    <row r="3911" spans="1:3">
      <c r="A3911"/>
      <c r="B3911"/>
      <c r="C3911"/>
    </row>
    <row r="3912" spans="1:3">
      <c r="A3912"/>
      <c r="B3912"/>
      <c r="C3912"/>
    </row>
    <row r="3913" spans="1:3">
      <c r="A3913"/>
      <c r="B3913"/>
      <c r="C3913"/>
    </row>
    <row r="3914" spans="1:3">
      <c r="A3914"/>
      <c r="B3914"/>
      <c r="C3914"/>
    </row>
    <row r="3915" spans="1:3">
      <c r="A3915"/>
      <c r="B3915"/>
      <c r="C3915"/>
    </row>
    <row r="3916" spans="1:3">
      <c r="A3916"/>
      <c r="B3916"/>
      <c r="C3916"/>
    </row>
    <row r="3917" spans="1:3">
      <c r="A3917"/>
      <c r="B3917"/>
      <c r="C3917"/>
    </row>
    <row r="3918" spans="1:3">
      <c r="A3918"/>
      <c r="B3918"/>
      <c r="C3918"/>
    </row>
    <row r="3919" spans="1:3">
      <c r="A3919"/>
      <c r="B3919"/>
      <c r="C3919"/>
    </row>
    <row r="3920" spans="1:3">
      <c r="A3920"/>
      <c r="B3920"/>
      <c r="C3920"/>
    </row>
    <row r="3921" spans="1:3">
      <c r="A3921"/>
      <c r="B3921"/>
      <c r="C3921"/>
    </row>
    <row r="3922" spans="1:3">
      <c r="A3922"/>
      <c r="B3922"/>
      <c r="C3922"/>
    </row>
    <row r="3923" spans="1:3">
      <c r="A3923"/>
      <c r="B3923"/>
      <c r="C3923"/>
    </row>
    <row r="3924" spans="1:3">
      <c r="A3924"/>
      <c r="B3924"/>
      <c r="C3924"/>
    </row>
    <row r="3925" spans="1:3">
      <c r="A3925"/>
      <c r="B3925"/>
      <c r="C3925"/>
    </row>
    <row r="3926" spans="1:3">
      <c r="A3926"/>
      <c r="B3926"/>
      <c r="C3926"/>
    </row>
    <row r="3927" spans="1:3">
      <c r="A3927"/>
      <c r="B3927"/>
      <c r="C3927"/>
    </row>
    <row r="3928" spans="1:3">
      <c r="A3928"/>
      <c r="B3928"/>
      <c r="C3928"/>
    </row>
    <row r="3929" spans="1:3">
      <c r="A3929"/>
      <c r="B3929"/>
      <c r="C3929"/>
    </row>
    <row r="3930" spans="1:3">
      <c r="A3930"/>
      <c r="B3930"/>
      <c r="C3930"/>
    </row>
    <row r="3931" spans="1:3">
      <c r="A3931"/>
      <c r="B3931"/>
      <c r="C3931"/>
    </row>
    <row r="3932" spans="1:3">
      <c r="A3932"/>
      <c r="B3932"/>
      <c r="C3932"/>
    </row>
    <row r="3933" spans="1:3">
      <c r="A3933"/>
      <c r="B3933"/>
      <c r="C3933"/>
    </row>
    <row r="3934" spans="1:3">
      <c r="A3934"/>
      <c r="B3934"/>
      <c r="C3934"/>
    </row>
    <row r="3935" spans="1:3">
      <c r="A3935"/>
      <c r="B3935"/>
      <c r="C3935"/>
    </row>
    <row r="3936" spans="1:3">
      <c r="A3936"/>
      <c r="B3936"/>
      <c r="C3936"/>
    </row>
    <row r="3937" spans="1:3">
      <c r="A3937"/>
      <c r="B3937"/>
      <c r="C3937"/>
    </row>
    <row r="3938" spans="1:3">
      <c r="A3938"/>
      <c r="B3938"/>
      <c r="C3938"/>
    </row>
    <row r="3939" spans="1:3">
      <c r="A3939"/>
      <c r="B3939"/>
      <c r="C3939"/>
    </row>
    <row r="3940" spans="1:3">
      <c r="A3940"/>
      <c r="B3940"/>
      <c r="C3940"/>
    </row>
    <row r="3941" spans="1:3">
      <c r="A3941"/>
      <c r="B3941"/>
      <c r="C3941"/>
    </row>
    <row r="3942" spans="1:3">
      <c r="A3942"/>
      <c r="B3942"/>
      <c r="C3942"/>
    </row>
    <row r="3943" spans="1:3">
      <c r="A3943"/>
      <c r="B3943"/>
      <c r="C3943"/>
    </row>
    <row r="3944" spans="1:3">
      <c r="A3944"/>
      <c r="B3944"/>
      <c r="C3944"/>
    </row>
    <row r="3945" spans="1:3">
      <c r="A3945"/>
      <c r="B3945"/>
      <c r="C3945"/>
    </row>
    <row r="3946" spans="1:3">
      <c r="A3946"/>
      <c r="B3946"/>
      <c r="C3946"/>
    </row>
    <row r="3947" spans="1:3">
      <c r="A3947"/>
      <c r="B3947"/>
      <c r="C3947"/>
    </row>
    <row r="3948" spans="1:3">
      <c r="A3948"/>
      <c r="B3948"/>
      <c r="C3948"/>
    </row>
    <row r="3949" spans="1:3">
      <c r="A3949"/>
      <c r="B3949"/>
      <c r="C3949"/>
    </row>
    <row r="3950" spans="1:3">
      <c r="A3950"/>
      <c r="B3950"/>
      <c r="C3950"/>
    </row>
    <row r="3951" spans="1:3">
      <c r="A3951"/>
      <c r="B3951"/>
      <c r="C3951"/>
    </row>
    <row r="3952" spans="1:3">
      <c r="A3952"/>
      <c r="B3952"/>
      <c r="C3952"/>
    </row>
    <row r="3953" spans="1:3">
      <c r="A3953"/>
      <c r="B3953"/>
      <c r="C3953"/>
    </row>
    <row r="3954" spans="1:3">
      <c r="A3954"/>
      <c r="B3954"/>
      <c r="C3954"/>
    </row>
    <row r="3955" spans="1:3">
      <c r="A3955"/>
      <c r="B3955"/>
      <c r="C3955"/>
    </row>
    <row r="3956" spans="1:3">
      <c r="A3956"/>
      <c r="B3956"/>
      <c r="C3956"/>
    </row>
    <row r="3957" spans="1:3">
      <c r="A3957"/>
      <c r="B3957"/>
      <c r="C3957"/>
    </row>
    <row r="3958" spans="1:3">
      <c r="A3958"/>
      <c r="B3958"/>
      <c r="C3958"/>
    </row>
    <row r="3959" spans="1:3">
      <c r="A3959"/>
      <c r="B3959"/>
      <c r="C3959"/>
    </row>
    <row r="3960" spans="1:3">
      <c r="A3960"/>
      <c r="B3960"/>
      <c r="C3960"/>
    </row>
    <row r="3961" spans="1:3">
      <c r="A3961"/>
      <c r="B3961"/>
      <c r="C3961"/>
    </row>
    <row r="3962" spans="1:3">
      <c r="A3962"/>
      <c r="B3962"/>
      <c r="C3962"/>
    </row>
    <row r="3963" spans="1:3">
      <c r="A3963"/>
      <c r="B3963"/>
      <c r="C3963"/>
    </row>
    <row r="3964" spans="1:3">
      <c r="A3964"/>
      <c r="B3964"/>
      <c r="C3964"/>
    </row>
    <row r="3965" spans="1:3">
      <c r="A3965"/>
      <c r="B3965"/>
      <c r="C3965"/>
    </row>
    <row r="3966" spans="1:3">
      <c r="A3966"/>
      <c r="B3966"/>
      <c r="C3966"/>
    </row>
    <row r="3967" spans="1:3">
      <c r="A3967"/>
      <c r="B3967"/>
      <c r="C3967"/>
    </row>
    <row r="3968" spans="1:3">
      <c r="A3968"/>
      <c r="B3968"/>
      <c r="C3968"/>
    </row>
    <row r="3969" spans="1:3">
      <c r="A3969"/>
      <c r="B3969"/>
      <c r="C3969"/>
    </row>
    <row r="3970" spans="1:3">
      <c r="A3970"/>
      <c r="B3970"/>
      <c r="C3970"/>
    </row>
    <row r="3971" spans="1:3">
      <c r="A3971"/>
      <c r="B3971"/>
      <c r="C3971"/>
    </row>
    <row r="3972" spans="1:3">
      <c r="A3972"/>
      <c r="B3972"/>
      <c r="C3972"/>
    </row>
    <row r="3973" spans="1:3">
      <c r="A3973"/>
      <c r="B3973"/>
      <c r="C3973"/>
    </row>
    <row r="3974" spans="1:3">
      <c r="A3974"/>
      <c r="B3974"/>
      <c r="C3974"/>
    </row>
    <row r="3975" spans="1:3">
      <c r="A3975"/>
      <c r="B3975"/>
      <c r="C3975"/>
    </row>
    <row r="3976" spans="1:3">
      <c r="A3976"/>
      <c r="B3976"/>
      <c r="C3976"/>
    </row>
    <row r="3977" spans="1:3">
      <c r="A3977"/>
      <c r="B3977"/>
      <c r="C3977"/>
    </row>
    <row r="3978" spans="1:3">
      <c r="A3978"/>
      <c r="B3978"/>
      <c r="C3978"/>
    </row>
    <row r="3979" spans="1:3">
      <c r="A3979"/>
      <c r="B3979"/>
      <c r="C3979"/>
    </row>
    <row r="3980" spans="1:3">
      <c r="A3980"/>
      <c r="B3980"/>
      <c r="C3980"/>
    </row>
    <row r="3981" spans="1:3">
      <c r="A3981"/>
      <c r="B3981"/>
      <c r="C3981"/>
    </row>
    <row r="3982" spans="1:3">
      <c r="A3982"/>
      <c r="B3982"/>
      <c r="C3982"/>
    </row>
    <row r="3983" spans="1:3">
      <c r="A3983"/>
      <c r="B3983"/>
      <c r="C3983"/>
    </row>
    <row r="3984" spans="1:3">
      <c r="A3984"/>
      <c r="B3984"/>
      <c r="C3984"/>
    </row>
    <row r="3985" spans="1:3">
      <c r="A3985"/>
      <c r="B3985"/>
      <c r="C3985"/>
    </row>
    <row r="3986" spans="1:3">
      <c r="A3986"/>
      <c r="B3986"/>
      <c r="C3986"/>
    </row>
    <row r="3987" spans="1:3">
      <c r="A3987"/>
      <c r="B3987"/>
      <c r="C3987"/>
    </row>
    <row r="3988" spans="1:3">
      <c r="A3988"/>
      <c r="B3988"/>
      <c r="C3988"/>
    </row>
    <row r="3989" spans="1:3">
      <c r="A3989"/>
      <c r="B3989"/>
      <c r="C3989"/>
    </row>
    <row r="3990" spans="1:3">
      <c r="A3990"/>
      <c r="B3990"/>
      <c r="C3990"/>
    </row>
    <row r="3991" spans="1:3">
      <c r="A3991"/>
      <c r="B3991"/>
      <c r="C3991"/>
    </row>
    <row r="3992" spans="1:3">
      <c r="A3992"/>
      <c r="B3992"/>
      <c r="C3992"/>
    </row>
    <row r="3993" spans="1:3">
      <c r="A3993"/>
      <c r="B3993"/>
      <c r="C3993"/>
    </row>
    <row r="3994" spans="1:3">
      <c r="A3994"/>
      <c r="B3994"/>
      <c r="C3994"/>
    </row>
    <row r="3995" spans="1:3">
      <c r="A3995"/>
      <c r="B3995"/>
      <c r="C3995"/>
    </row>
    <row r="3996" spans="1:3">
      <c r="A3996"/>
      <c r="B3996"/>
      <c r="C3996"/>
    </row>
    <row r="3997" spans="1:3">
      <c r="A3997"/>
      <c r="B3997"/>
      <c r="C3997"/>
    </row>
    <row r="3998" spans="1:3">
      <c r="A3998"/>
      <c r="B3998"/>
      <c r="C3998"/>
    </row>
    <row r="3999" spans="1:3">
      <c r="A3999"/>
      <c r="B3999"/>
      <c r="C3999"/>
    </row>
    <row r="4000" spans="1:3">
      <c r="A4000"/>
      <c r="B4000"/>
      <c r="C4000"/>
    </row>
    <row r="4001" spans="1:3">
      <c r="A4001"/>
      <c r="B4001"/>
      <c r="C4001"/>
    </row>
    <row r="4002" spans="1:3">
      <c r="A4002"/>
      <c r="B4002"/>
      <c r="C4002"/>
    </row>
    <row r="4003" spans="1:3">
      <c r="A4003"/>
      <c r="B4003"/>
      <c r="C4003"/>
    </row>
    <row r="4004" spans="1:3">
      <c r="A4004"/>
      <c r="B4004"/>
      <c r="C4004"/>
    </row>
    <row r="4005" spans="1:3">
      <c r="A4005"/>
      <c r="B4005"/>
      <c r="C4005"/>
    </row>
    <row r="4006" spans="1:3">
      <c r="A4006"/>
      <c r="B4006"/>
      <c r="C4006"/>
    </row>
    <row r="4007" spans="1:3">
      <c r="A4007"/>
      <c r="B4007"/>
      <c r="C4007"/>
    </row>
    <row r="4008" spans="1:3">
      <c r="A4008"/>
      <c r="B4008"/>
      <c r="C4008"/>
    </row>
    <row r="4009" spans="1:3">
      <c r="A4009"/>
      <c r="B4009"/>
      <c r="C4009"/>
    </row>
    <row r="4010" spans="1:3">
      <c r="A4010"/>
      <c r="B4010"/>
      <c r="C4010"/>
    </row>
    <row r="4011" spans="1:3">
      <c r="A4011"/>
      <c r="B4011"/>
      <c r="C4011"/>
    </row>
    <row r="4012" spans="1:3">
      <c r="A4012"/>
      <c r="B4012"/>
      <c r="C4012"/>
    </row>
    <row r="4013" spans="1:3">
      <c r="A4013"/>
      <c r="B4013"/>
      <c r="C4013"/>
    </row>
    <row r="4014" spans="1:3">
      <c r="A4014"/>
      <c r="B4014"/>
      <c r="C4014"/>
    </row>
    <row r="4015" spans="1:3">
      <c r="A4015"/>
      <c r="B4015"/>
      <c r="C4015"/>
    </row>
    <row r="4016" spans="1:3">
      <c r="A4016"/>
      <c r="B4016"/>
      <c r="C4016"/>
    </row>
    <row r="4017" spans="1:3">
      <c r="A4017"/>
      <c r="B4017"/>
      <c r="C4017"/>
    </row>
    <row r="4018" spans="1:3">
      <c r="A4018"/>
      <c r="B4018"/>
      <c r="C4018"/>
    </row>
    <row r="4019" spans="1:3">
      <c r="A4019"/>
      <c r="B4019"/>
      <c r="C4019"/>
    </row>
    <row r="4020" spans="1:3">
      <c r="A4020"/>
      <c r="B4020"/>
      <c r="C4020"/>
    </row>
    <row r="4021" spans="1:3">
      <c r="A4021"/>
      <c r="B4021"/>
      <c r="C4021"/>
    </row>
    <row r="4022" spans="1:3">
      <c r="A4022"/>
      <c r="B4022"/>
      <c r="C4022"/>
    </row>
    <row r="4023" spans="1:3">
      <c r="A4023"/>
      <c r="B4023"/>
      <c r="C4023"/>
    </row>
    <row r="4024" spans="1:3">
      <c r="A4024"/>
      <c r="B4024"/>
      <c r="C4024"/>
    </row>
    <row r="4025" spans="1:3">
      <c r="A4025"/>
      <c r="B4025"/>
      <c r="C4025"/>
    </row>
    <row r="4026" spans="1:3">
      <c r="A4026"/>
      <c r="B4026"/>
      <c r="C4026"/>
    </row>
    <row r="4027" spans="1:3">
      <c r="A4027"/>
      <c r="B4027"/>
      <c r="C4027"/>
    </row>
    <row r="4028" spans="1:3">
      <c r="A4028"/>
      <c r="B4028"/>
      <c r="C4028"/>
    </row>
    <row r="4029" spans="1:3">
      <c r="A4029"/>
      <c r="B4029"/>
      <c r="C4029"/>
    </row>
    <row r="4030" spans="1:3">
      <c r="A4030"/>
      <c r="B4030"/>
      <c r="C4030"/>
    </row>
    <row r="4031" spans="1:3">
      <c r="A4031"/>
      <c r="B4031"/>
      <c r="C4031"/>
    </row>
    <row r="4032" spans="1:3">
      <c r="A4032"/>
      <c r="B4032"/>
      <c r="C4032"/>
    </row>
    <row r="4033" spans="1:3">
      <c r="A4033"/>
      <c r="B4033"/>
      <c r="C4033"/>
    </row>
    <row r="4034" spans="1:3">
      <c r="A4034"/>
      <c r="B4034"/>
      <c r="C4034"/>
    </row>
    <row r="4035" spans="1:3">
      <c r="A4035"/>
      <c r="B4035"/>
      <c r="C4035"/>
    </row>
    <row r="4036" spans="1:3">
      <c r="A4036"/>
      <c r="B4036"/>
      <c r="C4036"/>
    </row>
    <row r="4037" spans="1:3">
      <c r="A4037"/>
      <c r="B4037"/>
      <c r="C4037"/>
    </row>
    <row r="4038" spans="1:3">
      <c r="A4038"/>
      <c r="B4038"/>
      <c r="C4038"/>
    </row>
    <row r="4039" spans="1:3">
      <c r="A4039"/>
      <c r="B4039"/>
      <c r="C4039"/>
    </row>
    <row r="4040" spans="1:3">
      <c r="A4040"/>
      <c r="B4040"/>
      <c r="C4040"/>
    </row>
    <row r="4041" spans="1:3">
      <c r="A4041"/>
      <c r="B4041"/>
      <c r="C4041"/>
    </row>
    <row r="4042" spans="1:3">
      <c r="A4042"/>
      <c r="B4042"/>
      <c r="C4042"/>
    </row>
    <row r="4043" spans="1:3">
      <c r="A4043"/>
      <c r="B4043"/>
      <c r="C4043"/>
    </row>
    <row r="4044" spans="1:3">
      <c r="A4044"/>
      <c r="B4044"/>
      <c r="C4044"/>
    </row>
    <row r="4045" spans="1:3">
      <c r="A4045"/>
      <c r="B4045"/>
      <c r="C4045"/>
    </row>
    <row r="4046" spans="1:3">
      <c r="A4046"/>
      <c r="B4046"/>
      <c r="C4046"/>
    </row>
    <row r="4047" spans="1:3">
      <c r="A4047"/>
      <c r="B4047"/>
      <c r="C4047"/>
    </row>
    <row r="4048" spans="1:3">
      <c r="A4048"/>
      <c r="B4048"/>
      <c r="C4048"/>
    </row>
    <row r="4049" spans="1:3">
      <c r="A4049"/>
      <c r="B4049"/>
      <c r="C4049"/>
    </row>
    <row r="4050" spans="1:3">
      <c r="A4050"/>
      <c r="B4050"/>
      <c r="C4050"/>
    </row>
    <row r="4051" spans="1:3">
      <c r="A4051"/>
      <c r="B4051"/>
      <c r="C4051"/>
    </row>
    <row r="4052" spans="1:3">
      <c r="A4052"/>
      <c r="B4052"/>
      <c r="C4052"/>
    </row>
    <row r="4053" spans="1:3">
      <c r="A4053"/>
      <c r="B4053"/>
      <c r="C4053"/>
    </row>
    <row r="4054" spans="1:3">
      <c r="A4054"/>
      <c r="B4054"/>
      <c r="C4054"/>
    </row>
    <row r="4055" spans="1:3">
      <c r="A4055"/>
      <c r="B4055"/>
      <c r="C4055"/>
    </row>
    <row r="4056" spans="1:3">
      <c r="A4056"/>
      <c r="B4056"/>
      <c r="C4056"/>
    </row>
    <row r="4057" spans="1:3">
      <c r="A4057"/>
      <c r="B4057"/>
      <c r="C4057"/>
    </row>
    <row r="4058" spans="1:3">
      <c r="A4058"/>
      <c r="B4058"/>
      <c r="C4058"/>
    </row>
    <row r="4059" spans="1:3">
      <c r="A4059"/>
      <c r="B4059"/>
      <c r="C4059"/>
    </row>
    <row r="4060" spans="1:3">
      <c r="A4060"/>
      <c r="B4060"/>
      <c r="C4060"/>
    </row>
    <row r="4061" spans="1:3">
      <c r="A4061"/>
      <c r="B4061"/>
      <c r="C4061"/>
    </row>
    <row r="4062" spans="1:3">
      <c r="A4062"/>
      <c r="B4062"/>
      <c r="C4062"/>
    </row>
    <row r="4063" spans="1:3">
      <c r="A4063"/>
      <c r="B4063"/>
      <c r="C4063"/>
    </row>
    <row r="4064" spans="1:3">
      <c r="A4064"/>
      <c r="B4064"/>
      <c r="C4064"/>
    </row>
    <row r="4065" spans="1:3">
      <c r="A4065"/>
      <c r="B4065"/>
      <c r="C4065"/>
    </row>
    <row r="4066" spans="1:3">
      <c r="A4066"/>
      <c r="B4066"/>
      <c r="C4066"/>
    </row>
    <row r="4067" spans="1:3">
      <c r="A4067"/>
      <c r="B4067"/>
      <c r="C4067"/>
    </row>
    <row r="4068" spans="1:3">
      <c r="A4068"/>
      <c r="B4068"/>
      <c r="C4068"/>
    </row>
    <row r="4069" spans="1:3">
      <c r="A4069"/>
      <c r="B4069"/>
      <c r="C4069"/>
    </row>
    <row r="4070" spans="1:3">
      <c r="A4070"/>
      <c r="B4070"/>
      <c r="C4070"/>
    </row>
    <row r="4071" spans="1:3">
      <c r="A4071"/>
      <c r="B4071"/>
      <c r="C4071"/>
    </row>
    <row r="4072" spans="1:3">
      <c r="A4072"/>
      <c r="B4072"/>
      <c r="C4072"/>
    </row>
    <row r="4073" spans="1:3">
      <c r="A4073"/>
      <c r="B4073"/>
      <c r="C4073"/>
    </row>
    <row r="4074" spans="1:3">
      <c r="A4074"/>
      <c r="B4074"/>
      <c r="C4074"/>
    </row>
    <row r="4075" spans="1:3">
      <c r="A4075"/>
      <c r="B4075"/>
      <c r="C4075"/>
    </row>
    <row r="4076" spans="1:3">
      <c r="A4076"/>
      <c r="B4076"/>
      <c r="C4076"/>
    </row>
    <row r="4077" spans="1:3">
      <c r="A4077"/>
      <c r="B4077"/>
      <c r="C4077"/>
    </row>
    <row r="4078" spans="1:3">
      <c r="A4078"/>
      <c r="B4078"/>
      <c r="C4078"/>
    </row>
    <row r="4079" spans="1:3">
      <c r="A4079"/>
      <c r="B4079"/>
      <c r="C4079"/>
    </row>
    <row r="4080" spans="1:3">
      <c r="A4080"/>
      <c r="B4080"/>
      <c r="C4080"/>
    </row>
    <row r="4081" spans="1:3">
      <c r="A4081"/>
      <c r="B4081"/>
      <c r="C4081"/>
    </row>
    <row r="4082" spans="1:3">
      <c r="A4082"/>
      <c r="B4082"/>
      <c r="C4082"/>
    </row>
    <row r="4083" spans="1:3">
      <c r="A4083"/>
      <c r="B4083"/>
      <c r="C4083"/>
    </row>
    <row r="4084" spans="1:3">
      <c r="A4084"/>
      <c r="B4084"/>
      <c r="C4084"/>
    </row>
    <row r="4085" spans="1:3">
      <c r="A4085"/>
      <c r="B4085"/>
      <c r="C4085"/>
    </row>
    <row r="4086" spans="1:3">
      <c r="A4086"/>
      <c r="B4086"/>
      <c r="C4086"/>
    </row>
    <row r="4087" spans="1:3">
      <c r="A4087"/>
      <c r="B4087"/>
      <c r="C4087"/>
    </row>
    <row r="4088" spans="1:3">
      <c r="A4088"/>
      <c r="B4088"/>
      <c r="C4088"/>
    </row>
    <row r="4089" spans="1:3">
      <c r="A4089"/>
      <c r="B4089"/>
      <c r="C4089"/>
    </row>
    <row r="4090" spans="1:3">
      <c r="A4090"/>
      <c r="B4090"/>
      <c r="C4090"/>
    </row>
    <row r="4091" spans="1:3">
      <c r="A4091"/>
      <c r="B4091"/>
      <c r="C4091"/>
    </row>
    <row r="4092" spans="1:3">
      <c r="A4092"/>
      <c r="B4092"/>
      <c r="C4092"/>
    </row>
    <row r="4093" spans="1:3">
      <c r="A4093"/>
      <c r="B4093"/>
      <c r="C4093"/>
    </row>
    <row r="4094" spans="1:3">
      <c r="A4094"/>
      <c r="B4094"/>
      <c r="C4094"/>
    </row>
    <row r="4095" spans="1:3">
      <c r="A4095"/>
      <c r="B4095"/>
      <c r="C4095"/>
    </row>
    <row r="4096" spans="1:3">
      <c r="A4096"/>
      <c r="B4096"/>
      <c r="C4096"/>
    </row>
    <row r="4097" spans="1:3">
      <c r="A4097"/>
      <c r="B4097"/>
      <c r="C4097"/>
    </row>
    <row r="4098" spans="1:3">
      <c r="A4098"/>
      <c r="B4098"/>
      <c r="C4098"/>
    </row>
    <row r="4099" spans="1:3">
      <c r="A4099"/>
      <c r="B4099"/>
      <c r="C4099"/>
    </row>
    <row r="4100" spans="1:3">
      <c r="A4100"/>
      <c r="B4100"/>
      <c r="C4100"/>
    </row>
    <row r="4101" spans="1:3">
      <c r="A4101"/>
      <c r="B4101"/>
      <c r="C4101"/>
    </row>
    <row r="4102" spans="1:3">
      <c r="A4102"/>
      <c r="B4102"/>
      <c r="C4102"/>
    </row>
    <row r="4103" spans="1:3">
      <c r="A4103"/>
      <c r="B4103"/>
      <c r="C4103"/>
    </row>
    <row r="4104" spans="1:3">
      <c r="A4104"/>
      <c r="B4104"/>
      <c r="C4104"/>
    </row>
    <row r="4105" spans="1:3">
      <c r="A4105"/>
      <c r="B4105"/>
      <c r="C4105"/>
    </row>
    <row r="4106" spans="1:3">
      <c r="A4106"/>
      <c r="B4106"/>
      <c r="C4106"/>
    </row>
    <row r="4107" spans="1:3">
      <c r="A4107"/>
      <c r="B4107"/>
      <c r="C4107"/>
    </row>
    <row r="4108" spans="1:3">
      <c r="A4108"/>
      <c r="B4108"/>
      <c r="C4108"/>
    </row>
    <row r="4109" spans="1:3">
      <c r="A4109"/>
      <c r="B4109"/>
      <c r="C4109"/>
    </row>
    <row r="4110" spans="1:3">
      <c r="A4110"/>
      <c r="B4110"/>
      <c r="C4110"/>
    </row>
    <row r="4111" spans="1:3">
      <c r="A4111"/>
      <c r="B4111"/>
      <c r="C4111"/>
    </row>
    <row r="4112" spans="1:3">
      <c r="A4112"/>
      <c r="B4112"/>
      <c r="C4112"/>
    </row>
    <row r="4113" spans="1:3">
      <c r="A4113"/>
      <c r="B4113"/>
      <c r="C4113"/>
    </row>
    <row r="4114" spans="1:3">
      <c r="A4114"/>
      <c r="B4114"/>
      <c r="C4114"/>
    </row>
    <row r="4115" spans="1:3">
      <c r="A4115"/>
      <c r="B4115"/>
      <c r="C4115"/>
    </row>
    <row r="4116" spans="1:3">
      <c r="A4116"/>
      <c r="B4116"/>
      <c r="C4116"/>
    </row>
    <row r="4117" spans="1:3">
      <c r="A4117"/>
      <c r="B4117"/>
      <c r="C4117"/>
    </row>
    <row r="4118" spans="1:3">
      <c r="A4118"/>
      <c r="B4118"/>
      <c r="C4118"/>
    </row>
    <row r="4119" spans="1:3">
      <c r="A4119"/>
      <c r="B4119"/>
      <c r="C4119"/>
    </row>
    <row r="4120" spans="1:3">
      <c r="A4120"/>
      <c r="B4120"/>
      <c r="C4120"/>
    </row>
    <row r="4121" spans="1:3">
      <c r="A4121"/>
      <c r="B4121"/>
      <c r="C4121"/>
    </row>
    <row r="4122" spans="1:3">
      <c r="A4122"/>
      <c r="B4122"/>
      <c r="C4122"/>
    </row>
    <row r="4123" spans="1:3">
      <c r="A4123"/>
      <c r="B4123"/>
      <c r="C4123"/>
    </row>
    <row r="4124" spans="1:3">
      <c r="A4124"/>
      <c r="B4124"/>
      <c r="C4124"/>
    </row>
    <row r="4125" spans="1:3">
      <c r="A4125"/>
      <c r="B4125"/>
      <c r="C4125"/>
    </row>
    <row r="4126" spans="1:3">
      <c r="A4126"/>
      <c r="B4126"/>
      <c r="C4126"/>
    </row>
    <row r="4127" spans="1:3">
      <c r="A4127"/>
      <c r="B4127"/>
      <c r="C4127"/>
    </row>
    <row r="4128" spans="1:3">
      <c r="A4128"/>
      <c r="B4128"/>
      <c r="C4128"/>
    </row>
    <row r="4129" spans="1:3">
      <c r="A4129"/>
      <c r="B4129"/>
      <c r="C4129"/>
    </row>
    <row r="4130" spans="1:3">
      <c r="A4130"/>
      <c r="B4130"/>
      <c r="C4130"/>
    </row>
    <row r="4131" spans="1:3">
      <c r="A4131"/>
      <c r="B4131"/>
      <c r="C4131"/>
    </row>
    <row r="4132" spans="1:3">
      <c r="A4132"/>
      <c r="B4132"/>
      <c r="C4132"/>
    </row>
    <row r="4133" spans="1:3">
      <c r="A4133"/>
      <c r="B4133"/>
      <c r="C4133"/>
    </row>
    <row r="4134" spans="1:3">
      <c r="A4134"/>
      <c r="B4134"/>
      <c r="C4134"/>
    </row>
    <row r="4135" spans="1:3">
      <c r="A4135"/>
      <c r="B4135"/>
      <c r="C4135"/>
    </row>
    <row r="4136" spans="1:3">
      <c r="A4136"/>
      <c r="B4136"/>
      <c r="C4136"/>
    </row>
    <row r="4137" spans="1:3">
      <c r="A4137"/>
      <c r="B4137"/>
      <c r="C4137"/>
    </row>
    <row r="4138" spans="1:3">
      <c r="A4138"/>
      <c r="B4138"/>
      <c r="C4138"/>
    </row>
    <row r="4139" spans="1:3">
      <c r="A4139"/>
      <c r="B4139"/>
      <c r="C4139"/>
    </row>
    <row r="4140" spans="1:3">
      <c r="A4140"/>
      <c r="B4140"/>
      <c r="C4140"/>
    </row>
    <row r="4141" spans="1:3">
      <c r="A4141"/>
      <c r="B4141"/>
      <c r="C4141"/>
    </row>
    <row r="4142" spans="1:3">
      <c r="A4142"/>
      <c r="B4142"/>
      <c r="C4142"/>
    </row>
    <row r="4143" spans="1:3">
      <c r="A4143"/>
      <c r="B4143"/>
      <c r="C4143"/>
    </row>
    <row r="4144" spans="1:3">
      <c r="A4144"/>
      <c r="B4144"/>
      <c r="C4144"/>
    </row>
    <row r="4145" spans="1:3">
      <c r="A4145"/>
      <c r="B4145"/>
      <c r="C4145"/>
    </row>
    <row r="4146" spans="1:3">
      <c r="A4146"/>
      <c r="B4146"/>
      <c r="C4146"/>
    </row>
    <row r="4147" spans="1:3">
      <c r="A4147"/>
      <c r="B4147"/>
      <c r="C4147"/>
    </row>
    <row r="4148" spans="1:3">
      <c r="A4148"/>
      <c r="B4148"/>
      <c r="C4148"/>
    </row>
    <row r="4149" spans="1:3">
      <c r="A4149"/>
      <c r="B4149"/>
      <c r="C4149"/>
    </row>
    <row r="4150" spans="1:3">
      <c r="A4150"/>
      <c r="B4150"/>
      <c r="C4150"/>
    </row>
    <row r="4151" spans="1:3">
      <c r="A4151"/>
      <c r="B4151"/>
      <c r="C4151"/>
    </row>
    <row r="4152" spans="1:3">
      <c r="A4152"/>
      <c r="B4152"/>
      <c r="C4152"/>
    </row>
    <row r="4153" spans="1:3">
      <c r="A4153"/>
      <c r="B4153"/>
      <c r="C4153"/>
    </row>
    <row r="4154" spans="1:3">
      <c r="A4154"/>
      <c r="B4154"/>
      <c r="C4154"/>
    </row>
    <row r="4155" spans="1:3">
      <c r="A4155"/>
      <c r="B4155"/>
      <c r="C4155"/>
    </row>
    <row r="4156" spans="1:3">
      <c r="A4156"/>
      <c r="B4156"/>
      <c r="C4156"/>
    </row>
    <row r="4157" spans="1:3">
      <c r="A4157"/>
      <c r="B4157"/>
      <c r="C4157"/>
    </row>
    <row r="4158" spans="1:3">
      <c r="A4158"/>
      <c r="B4158"/>
      <c r="C4158"/>
    </row>
    <row r="4159" spans="1:3">
      <c r="A4159"/>
      <c r="B4159"/>
      <c r="C4159"/>
    </row>
    <row r="4160" spans="1:3">
      <c r="A4160"/>
      <c r="B4160"/>
      <c r="C4160"/>
    </row>
    <row r="4161" spans="1:3">
      <c r="A4161"/>
      <c r="B4161"/>
      <c r="C4161"/>
    </row>
    <row r="4162" spans="1:3">
      <c r="A4162"/>
      <c r="B4162"/>
      <c r="C4162"/>
    </row>
    <row r="4163" spans="1:3">
      <c r="A4163"/>
      <c r="B4163"/>
      <c r="C4163"/>
    </row>
    <row r="4164" spans="1:3">
      <c r="A4164"/>
      <c r="B4164"/>
      <c r="C4164"/>
    </row>
    <row r="4165" spans="1:3">
      <c r="A4165"/>
      <c r="B4165"/>
      <c r="C4165"/>
    </row>
    <row r="4166" spans="1:3">
      <c r="A4166"/>
      <c r="B4166"/>
      <c r="C4166"/>
    </row>
    <row r="4167" spans="1:3">
      <c r="A4167"/>
      <c r="B4167"/>
      <c r="C4167"/>
    </row>
    <row r="4168" spans="1:3">
      <c r="A4168"/>
      <c r="B4168"/>
      <c r="C4168"/>
    </row>
    <row r="4169" spans="1:3">
      <c r="A4169"/>
      <c r="B4169"/>
      <c r="C4169"/>
    </row>
    <row r="4170" spans="1:3">
      <c r="A4170"/>
      <c r="B4170"/>
      <c r="C4170"/>
    </row>
    <row r="4171" spans="1:3">
      <c r="A4171"/>
      <c r="B4171"/>
      <c r="C4171"/>
    </row>
    <row r="4172" spans="1:3">
      <c r="A4172"/>
      <c r="B4172"/>
      <c r="C4172"/>
    </row>
    <row r="4173" spans="1:3">
      <c r="A4173"/>
      <c r="B4173"/>
      <c r="C4173"/>
    </row>
    <row r="4174" spans="1:3">
      <c r="A4174"/>
      <c r="B4174"/>
      <c r="C4174"/>
    </row>
    <row r="4175" spans="1:3">
      <c r="A4175"/>
      <c r="B4175"/>
      <c r="C4175"/>
    </row>
    <row r="4176" spans="1:3">
      <c r="A4176"/>
      <c r="B4176"/>
      <c r="C4176"/>
    </row>
    <row r="4177" spans="1:3">
      <c r="A4177"/>
      <c r="B4177"/>
      <c r="C4177"/>
    </row>
    <row r="4178" spans="1:3">
      <c r="A4178"/>
      <c r="B4178"/>
      <c r="C4178"/>
    </row>
    <row r="4179" spans="1:3">
      <c r="A4179"/>
      <c r="B4179"/>
      <c r="C4179"/>
    </row>
    <row r="4180" spans="1:3">
      <c r="A4180"/>
      <c r="B4180"/>
      <c r="C4180"/>
    </row>
    <row r="4181" spans="1:3">
      <c r="A4181"/>
      <c r="B4181"/>
      <c r="C4181"/>
    </row>
    <row r="4182" spans="1:3">
      <c r="A4182"/>
      <c r="B4182"/>
      <c r="C4182"/>
    </row>
    <row r="4183" spans="1:3">
      <c r="A4183"/>
      <c r="B4183"/>
      <c r="C4183"/>
    </row>
    <row r="4184" spans="1:3">
      <c r="A4184"/>
      <c r="B4184"/>
      <c r="C4184"/>
    </row>
    <row r="4185" spans="1:3">
      <c r="A4185"/>
      <c r="B4185"/>
      <c r="C4185"/>
    </row>
    <row r="4186" spans="1:3">
      <c r="A4186"/>
      <c r="B4186"/>
      <c r="C4186"/>
    </row>
    <row r="4187" spans="1:3">
      <c r="A4187"/>
      <c r="B4187"/>
      <c r="C4187"/>
    </row>
    <row r="4188" spans="1:3">
      <c r="A4188"/>
      <c r="B4188"/>
      <c r="C4188"/>
    </row>
    <row r="4189" spans="1:3">
      <c r="A4189"/>
      <c r="B4189"/>
      <c r="C4189"/>
    </row>
    <row r="4190" spans="1:3">
      <c r="A4190"/>
      <c r="B4190"/>
      <c r="C4190"/>
    </row>
    <row r="4191" spans="1:3">
      <c r="A4191"/>
      <c r="B4191"/>
      <c r="C4191"/>
    </row>
    <row r="4192" spans="1:3">
      <c r="A4192"/>
      <c r="B4192"/>
      <c r="C4192"/>
    </row>
    <row r="4193" spans="1:3">
      <c r="A4193"/>
      <c r="B4193"/>
      <c r="C4193"/>
    </row>
    <row r="4194" spans="1:3">
      <c r="A4194"/>
      <c r="B4194"/>
      <c r="C4194"/>
    </row>
    <row r="4195" spans="1:3">
      <c r="A4195"/>
      <c r="B4195"/>
      <c r="C4195"/>
    </row>
    <row r="4196" spans="1:3">
      <c r="A4196"/>
      <c r="B4196"/>
      <c r="C4196"/>
    </row>
    <row r="4197" spans="1:3">
      <c r="A4197"/>
      <c r="B4197"/>
      <c r="C4197"/>
    </row>
    <row r="4198" spans="1:3">
      <c r="A4198"/>
      <c r="B4198"/>
      <c r="C4198"/>
    </row>
    <row r="4199" spans="1:3">
      <c r="A4199"/>
      <c r="B4199"/>
      <c r="C4199"/>
    </row>
    <row r="4200" spans="1:3">
      <c r="A4200"/>
      <c r="B4200"/>
      <c r="C4200"/>
    </row>
    <row r="4201" spans="1:3">
      <c r="A4201"/>
      <c r="B4201"/>
      <c r="C4201"/>
    </row>
    <row r="4202" spans="1:3">
      <c r="A4202"/>
      <c r="B4202"/>
      <c r="C4202"/>
    </row>
    <row r="4203" spans="1:3">
      <c r="A4203"/>
      <c r="B4203"/>
      <c r="C4203"/>
    </row>
    <row r="4204" spans="1:3">
      <c r="A4204"/>
      <c r="B4204"/>
      <c r="C4204"/>
    </row>
    <row r="4205" spans="1:3">
      <c r="A4205"/>
      <c r="B4205"/>
      <c r="C4205"/>
    </row>
    <row r="4206" spans="1:3">
      <c r="A4206"/>
      <c r="B4206"/>
      <c r="C4206"/>
    </row>
    <row r="4207" spans="1:3">
      <c r="A4207"/>
      <c r="B4207"/>
      <c r="C4207"/>
    </row>
    <row r="4208" spans="1:3">
      <c r="A4208"/>
      <c r="B4208"/>
      <c r="C4208"/>
    </row>
    <row r="4209" spans="1:3">
      <c r="A4209"/>
      <c r="B4209"/>
      <c r="C4209"/>
    </row>
    <row r="4210" spans="1:3">
      <c r="A4210"/>
      <c r="B4210"/>
      <c r="C4210"/>
    </row>
    <row r="4211" spans="1:3">
      <c r="A4211"/>
      <c r="B4211"/>
      <c r="C4211"/>
    </row>
    <row r="4212" spans="1:3">
      <c r="A4212"/>
      <c r="B4212"/>
      <c r="C4212"/>
    </row>
    <row r="4213" spans="1:3">
      <c r="A4213"/>
      <c r="B4213"/>
      <c r="C4213"/>
    </row>
    <row r="4214" spans="1:3">
      <c r="A4214"/>
      <c r="B4214"/>
      <c r="C4214"/>
    </row>
    <row r="4215" spans="1:3">
      <c r="A4215"/>
      <c r="B4215"/>
      <c r="C4215"/>
    </row>
    <row r="4216" spans="1:3">
      <c r="A4216"/>
      <c r="B4216"/>
      <c r="C4216"/>
    </row>
    <row r="4217" spans="1:3">
      <c r="A4217"/>
      <c r="B4217"/>
      <c r="C4217"/>
    </row>
    <row r="4218" spans="1:3">
      <c r="A4218"/>
      <c r="B4218"/>
      <c r="C4218"/>
    </row>
    <row r="4219" spans="1:3">
      <c r="A4219"/>
      <c r="B4219"/>
      <c r="C4219"/>
    </row>
    <row r="4220" spans="1:3">
      <c r="A4220"/>
      <c r="B4220"/>
      <c r="C4220"/>
    </row>
    <row r="4221" spans="1:3">
      <c r="A4221"/>
      <c r="B4221"/>
      <c r="C4221"/>
    </row>
    <row r="4222" spans="1:3">
      <c r="A4222"/>
      <c r="B4222"/>
      <c r="C4222"/>
    </row>
    <row r="4223" spans="1:3">
      <c r="A4223"/>
      <c r="B4223"/>
      <c r="C4223"/>
    </row>
    <row r="4224" spans="1:3">
      <c r="A4224"/>
      <c r="B4224"/>
      <c r="C4224"/>
    </row>
    <row r="4225" spans="1:3">
      <c r="A4225"/>
      <c r="B4225"/>
      <c r="C4225"/>
    </row>
    <row r="4226" spans="1:3">
      <c r="A4226"/>
      <c r="B4226"/>
      <c r="C4226"/>
    </row>
    <row r="4227" spans="1:3">
      <c r="A4227"/>
      <c r="B4227"/>
      <c r="C4227"/>
    </row>
    <row r="4228" spans="1:3">
      <c r="A4228"/>
      <c r="B4228"/>
      <c r="C4228"/>
    </row>
    <row r="4229" spans="1:3">
      <c r="A4229"/>
      <c r="B4229"/>
      <c r="C4229"/>
    </row>
    <row r="4230" spans="1:3">
      <c r="A4230"/>
      <c r="B4230"/>
      <c r="C4230"/>
    </row>
    <row r="4231" spans="1:3">
      <c r="A4231"/>
      <c r="B4231"/>
      <c r="C4231"/>
    </row>
    <row r="4232" spans="1:3">
      <c r="A4232"/>
      <c r="B4232"/>
      <c r="C4232"/>
    </row>
    <row r="4233" spans="1:3">
      <c r="A4233"/>
      <c r="B4233"/>
      <c r="C4233"/>
    </row>
    <row r="4234" spans="1:3">
      <c r="A4234"/>
      <c r="B4234"/>
      <c r="C4234"/>
    </row>
    <row r="4235" spans="1:3">
      <c r="A4235"/>
      <c r="B4235"/>
      <c r="C4235"/>
    </row>
    <row r="4236" spans="1:3">
      <c r="A4236"/>
      <c r="B4236"/>
      <c r="C4236"/>
    </row>
    <row r="4237" spans="1:3">
      <c r="A4237"/>
      <c r="B4237"/>
      <c r="C4237"/>
    </row>
    <row r="4238" spans="1:3">
      <c r="A4238"/>
      <c r="B4238"/>
      <c r="C4238"/>
    </row>
    <row r="4239" spans="1:3">
      <c r="A4239"/>
      <c r="B4239"/>
      <c r="C4239"/>
    </row>
    <row r="4240" spans="1:3">
      <c r="A4240"/>
      <c r="B4240"/>
      <c r="C4240"/>
    </row>
    <row r="4241" spans="1:3">
      <c r="A4241"/>
      <c r="B4241"/>
      <c r="C4241"/>
    </row>
    <row r="4242" spans="1:3">
      <c r="A4242"/>
      <c r="B4242"/>
      <c r="C4242"/>
    </row>
    <row r="4243" spans="1:3">
      <c r="A4243"/>
      <c r="B4243"/>
      <c r="C4243"/>
    </row>
    <row r="4244" spans="1:3">
      <c r="A4244"/>
      <c r="B4244"/>
      <c r="C4244"/>
    </row>
    <row r="4245" spans="1:3">
      <c r="A4245"/>
      <c r="B4245"/>
      <c r="C4245"/>
    </row>
    <row r="4246" spans="1:3">
      <c r="A4246"/>
      <c r="B4246"/>
      <c r="C4246"/>
    </row>
    <row r="4247" spans="1:3">
      <c r="A4247"/>
      <c r="B4247"/>
      <c r="C4247"/>
    </row>
    <row r="4248" spans="1:3">
      <c r="A4248"/>
      <c r="B4248"/>
      <c r="C4248"/>
    </row>
    <row r="4249" spans="1:3">
      <c r="A4249"/>
      <c r="B4249"/>
      <c r="C4249"/>
    </row>
    <row r="4250" spans="1:3">
      <c r="A4250"/>
      <c r="B4250"/>
      <c r="C4250"/>
    </row>
    <row r="4251" spans="1:3">
      <c r="A4251"/>
      <c r="B4251"/>
      <c r="C4251"/>
    </row>
    <row r="4252" spans="1:3">
      <c r="A4252"/>
      <c r="B4252"/>
      <c r="C4252"/>
    </row>
    <row r="4253" spans="1:3">
      <c r="A4253"/>
      <c r="B4253"/>
      <c r="C4253"/>
    </row>
    <row r="4254" spans="1:3">
      <c r="A4254"/>
      <c r="B4254"/>
      <c r="C4254"/>
    </row>
    <row r="4255" spans="1:3">
      <c r="A4255"/>
      <c r="B4255"/>
      <c r="C4255"/>
    </row>
    <row r="4256" spans="1:3">
      <c r="A4256"/>
      <c r="B4256"/>
      <c r="C4256"/>
    </row>
    <row r="4257" spans="1:3">
      <c r="A4257"/>
      <c r="B4257"/>
      <c r="C4257"/>
    </row>
    <row r="4258" spans="1:3">
      <c r="A4258"/>
      <c r="B4258"/>
      <c r="C4258"/>
    </row>
    <row r="4259" spans="1:3">
      <c r="A4259"/>
      <c r="B4259"/>
      <c r="C4259"/>
    </row>
    <row r="4260" spans="1:3">
      <c r="A4260"/>
      <c r="B4260"/>
      <c r="C4260"/>
    </row>
    <row r="4261" spans="1:3">
      <c r="A4261"/>
      <c r="B4261"/>
      <c r="C4261"/>
    </row>
    <row r="4262" spans="1:3">
      <c r="A4262"/>
      <c r="B4262"/>
      <c r="C4262"/>
    </row>
    <row r="4263" spans="1:3">
      <c r="A4263"/>
      <c r="B4263"/>
      <c r="C4263"/>
    </row>
    <row r="4264" spans="1:3">
      <c r="A4264"/>
      <c r="B4264"/>
      <c r="C4264"/>
    </row>
    <row r="4265" spans="1:3">
      <c r="A4265"/>
      <c r="B4265"/>
      <c r="C4265"/>
    </row>
    <row r="4266" spans="1:3">
      <c r="A4266"/>
      <c r="B4266"/>
      <c r="C4266"/>
    </row>
    <row r="4267" spans="1:3">
      <c r="A4267"/>
      <c r="B4267"/>
      <c r="C4267"/>
    </row>
    <row r="4268" spans="1:3">
      <c r="A4268"/>
      <c r="B4268"/>
      <c r="C4268"/>
    </row>
    <row r="4269" spans="1:3">
      <c r="A4269"/>
      <c r="B4269"/>
      <c r="C4269"/>
    </row>
    <row r="4270" spans="1:3">
      <c r="A4270"/>
      <c r="B4270"/>
      <c r="C4270"/>
    </row>
    <row r="4271" spans="1:3">
      <c r="A4271"/>
      <c r="B4271"/>
      <c r="C4271"/>
    </row>
    <row r="4272" spans="1:3">
      <c r="A4272"/>
      <c r="B4272"/>
      <c r="C4272"/>
    </row>
    <row r="4273" spans="1:3">
      <c r="A4273"/>
      <c r="B4273"/>
      <c r="C4273"/>
    </row>
    <row r="4274" spans="1:3">
      <c r="A4274"/>
      <c r="B4274"/>
      <c r="C4274"/>
    </row>
    <row r="4275" spans="1:3">
      <c r="A4275"/>
      <c r="B4275"/>
      <c r="C4275"/>
    </row>
    <row r="4276" spans="1:3">
      <c r="A4276"/>
      <c r="B4276"/>
      <c r="C4276"/>
    </row>
    <row r="4277" spans="1:3">
      <c r="A4277"/>
      <c r="B4277"/>
      <c r="C4277"/>
    </row>
    <row r="4278" spans="1:3">
      <c r="A4278"/>
      <c r="B4278"/>
      <c r="C4278"/>
    </row>
    <row r="4279" spans="1:3">
      <c r="A4279"/>
      <c r="B4279"/>
      <c r="C4279"/>
    </row>
    <row r="4280" spans="1:3">
      <c r="A4280"/>
      <c r="B4280"/>
      <c r="C4280"/>
    </row>
    <row r="4281" spans="1:3">
      <c r="A4281"/>
      <c r="B4281"/>
      <c r="C4281"/>
    </row>
    <row r="4282" spans="1:3">
      <c r="A4282"/>
      <c r="B4282"/>
      <c r="C4282"/>
    </row>
    <row r="4283" spans="1:3">
      <c r="A4283"/>
      <c r="B4283"/>
      <c r="C4283"/>
    </row>
    <row r="4284" spans="1:3">
      <c r="A4284"/>
      <c r="B4284"/>
      <c r="C4284"/>
    </row>
    <row r="4285" spans="1:3">
      <c r="A4285"/>
      <c r="B4285"/>
      <c r="C4285"/>
    </row>
    <row r="4286" spans="1:3">
      <c r="A4286"/>
      <c r="B4286"/>
      <c r="C4286"/>
    </row>
    <row r="4287" spans="1:3">
      <c r="A4287"/>
      <c r="B4287"/>
      <c r="C4287"/>
    </row>
    <row r="4288" spans="1:3">
      <c r="A4288"/>
      <c r="B4288"/>
      <c r="C4288"/>
    </row>
    <row r="4289" spans="1:3">
      <c r="A4289"/>
      <c r="B4289"/>
      <c r="C4289"/>
    </row>
    <row r="4290" spans="1:3">
      <c r="A4290"/>
      <c r="B4290"/>
      <c r="C4290"/>
    </row>
    <row r="4291" spans="1:3">
      <c r="A4291"/>
      <c r="B4291"/>
      <c r="C4291"/>
    </row>
    <row r="4292" spans="1:3">
      <c r="A4292"/>
      <c r="B4292"/>
      <c r="C4292"/>
    </row>
    <row r="4293" spans="1:3">
      <c r="A4293"/>
      <c r="B4293"/>
      <c r="C4293"/>
    </row>
    <row r="4294" spans="1:3">
      <c r="A4294"/>
      <c r="B4294"/>
      <c r="C4294"/>
    </row>
    <row r="4295" spans="1:3">
      <c r="A4295"/>
      <c r="B4295"/>
      <c r="C4295"/>
    </row>
    <row r="4296" spans="1:3">
      <c r="A4296"/>
      <c r="B4296"/>
      <c r="C4296"/>
    </row>
    <row r="4297" spans="1:3">
      <c r="A4297"/>
      <c r="B4297"/>
      <c r="C4297"/>
    </row>
    <row r="4298" spans="1:3">
      <c r="A4298"/>
      <c r="B4298"/>
      <c r="C4298"/>
    </row>
    <row r="4299" spans="1:3">
      <c r="A4299"/>
      <c r="B4299"/>
      <c r="C4299"/>
    </row>
    <row r="4300" spans="1:3">
      <c r="A4300"/>
      <c r="B4300"/>
      <c r="C4300"/>
    </row>
    <row r="4301" spans="1:3">
      <c r="A4301"/>
      <c r="B4301"/>
      <c r="C4301"/>
    </row>
    <row r="4302" spans="1:3">
      <c r="A4302"/>
      <c r="B4302"/>
      <c r="C4302"/>
    </row>
    <row r="4303" spans="1:3">
      <c r="A4303"/>
      <c r="B4303"/>
      <c r="C4303"/>
    </row>
    <row r="4304" spans="1:3">
      <c r="A4304"/>
      <c r="B4304"/>
      <c r="C4304"/>
    </row>
    <row r="4305" spans="1:3">
      <c r="A4305"/>
      <c r="B4305"/>
      <c r="C4305"/>
    </row>
    <row r="4306" spans="1:3">
      <c r="A4306"/>
      <c r="B4306"/>
      <c r="C4306"/>
    </row>
    <row r="4307" spans="1:3">
      <c r="A4307"/>
      <c r="B4307"/>
      <c r="C4307"/>
    </row>
    <row r="4308" spans="1:3">
      <c r="A4308"/>
      <c r="B4308"/>
      <c r="C4308"/>
    </row>
    <row r="4309" spans="1:3">
      <c r="A4309"/>
      <c r="B4309"/>
      <c r="C4309"/>
    </row>
    <row r="4310" spans="1:3">
      <c r="A4310"/>
      <c r="B4310"/>
      <c r="C4310"/>
    </row>
    <row r="4311" spans="1:3">
      <c r="A4311"/>
      <c r="B4311"/>
      <c r="C4311"/>
    </row>
    <row r="4312" spans="1:3">
      <c r="A4312"/>
      <c r="B4312"/>
      <c r="C4312"/>
    </row>
    <row r="4313" spans="1:3">
      <c r="A4313"/>
      <c r="B4313"/>
      <c r="C4313"/>
    </row>
    <row r="4314" spans="1:3">
      <c r="A4314"/>
      <c r="B4314"/>
      <c r="C4314"/>
    </row>
    <row r="4315" spans="1:3">
      <c r="A4315"/>
      <c r="B4315"/>
      <c r="C4315"/>
    </row>
    <row r="4316" spans="1:3">
      <c r="A4316"/>
      <c r="B4316"/>
      <c r="C4316"/>
    </row>
    <row r="4317" spans="1:3">
      <c r="A4317"/>
      <c r="B4317"/>
      <c r="C4317"/>
    </row>
    <row r="4318" spans="1:3">
      <c r="A4318"/>
      <c r="B4318"/>
      <c r="C4318"/>
    </row>
    <row r="4319" spans="1:3">
      <c r="A4319"/>
      <c r="B4319"/>
      <c r="C4319"/>
    </row>
    <row r="4320" spans="1:3">
      <c r="A4320"/>
      <c r="B4320"/>
      <c r="C4320"/>
    </row>
    <row r="4321" spans="1:3">
      <c r="A4321"/>
      <c r="B4321"/>
      <c r="C4321"/>
    </row>
    <row r="4322" spans="1:3">
      <c r="A4322"/>
      <c r="B4322"/>
      <c r="C4322"/>
    </row>
    <row r="4323" spans="1:3">
      <c r="A4323"/>
      <c r="B4323"/>
      <c r="C4323"/>
    </row>
    <row r="4324" spans="1:3">
      <c r="A4324"/>
      <c r="B4324"/>
      <c r="C4324"/>
    </row>
    <row r="4325" spans="1:3">
      <c r="A4325"/>
      <c r="B4325"/>
      <c r="C4325"/>
    </row>
    <row r="4326" spans="1:3">
      <c r="A4326"/>
      <c r="B4326"/>
      <c r="C4326"/>
    </row>
    <row r="4327" spans="1:3">
      <c r="A4327"/>
      <c r="B4327"/>
      <c r="C4327"/>
    </row>
    <row r="4328" spans="1:3">
      <c r="A4328"/>
      <c r="B4328"/>
      <c r="C4328"/>
    </row>
    <row r="4329" spans="1:3">
      <c r="A4329"/>
      <c r="B4329"/>
      <c r="C4329"/>
    </row>
    <row r="4330" spans="1:3">
      <c r="A4330"/>
      <c r="B4330"/>
      <c r="C4330"/>
    </row>
    <row r="4331" spans="1:3">
      <c r="A4331"/>
      <c r="B4331"/>
      <c r="C4331"/>
    </row>
    <row r="4332" spans="1:3">
      <c r="A4332"/>
      <c r="B4332"/>
      <c r="C4332"/>
    </row>
    <row r="4333" spans="1:3">
      <c r="A4333"/>
      <c r="B4333"/>
      <c r="C4333"/>
    </row>
    <row r="4334" spans="1:3">
      <c r="A4334"/>
      <c r="B4334"/>
      <c r="C4334"/>
    </row>
    <row r="4335" spans="1:3">
      <c r="A4335"/>
      <c r="B4335"/>
      <c r="C4335"/>
    </row>
    <row r="4336" spans="1:3">
      <c r="A4336"/>
      <c r="B4336"/>
      <c r="C4336"/>
    </row>
    <row r="4337" spans="1:3">
      <c r="A4337"/>
      <c r="B4337"/>
      <c r="C4337"/>
    </row>
    <row r="4338" spans="1:3">
      <c r="A4338"/>
      <c r="B4338"/>
      <c r="C4338"/>
    </row>
    <row r="4339" spans="1:3">
      <c r="A4339"/>
      <c r="B4339"/>
      <c r="C4339"/>
    </row>
    <row r="4340" spans="1:3">
      <c r="A4340"/>
      <c r="B4340"/>
      <c r="C4340"/>
    </row>
    <row r="4341" spans="1:3">
      <c r="A4341"/>
      <c r="B4341"/>
      <c r="C4341"/>
    </row>
    <row r="4342" spans="1:3">
      <c r="A4342"/>
      <c r="B4342"/>
      <c r="C4342"/>
    </row>
    <row r="4343" spans="1:3">
      <c r="A4343"/>
      <c r="B4343"/>
      <c r="C4343"/>
    </row>
    <row r="4344" spans="1:3">
      <c r="A4344"/>
      <c r="B4344"/>
      <c r="C4344"/>
    </row>
    <row r="4345" spans="1:3">
      <c r="A4345"/>
      <c r="B4345"/>
      <c r="C4345"/>
    </row>
    <row r="4346" spans="1:3">
      <c r="A4346"/>
      <c r="B4346"/>
      <c r="C4346"/>
    </row>
    <row r="4347" spans="1:3">
      <c r="A4347"/>
      <c r="B4347"/>
      <c r="C4347"/>
    </row>
    <row r="4348" spans="1:3">
      <c r="A4348"/>
      <c r="B4348"/>
      <c r="C4348"/>
    </row>
    <row r="4349" spans="1:3">
      <c r="A4349"/>
      <c r="B4349"/>
      <c r="C4349"/>
    </row>
    <row r="4350" spans="1:3">
      <c r="A4350"/>
      <c r="B4350"/>
      <c r="C4350"/>
    </row>
    <row r="4351" spans="1:3">
      <c r="A4351"/>
      <c r="B4351"/>
      <c r="C4351"/>
    </row>
    <row r="4352" spans="1:3">
      <c r="A4352"/>
      <c r="B4352"/>
      <c r="C4352"/>
    </row>
    <row r="4353" spans="1:3">
      <c r="A4353"/>
      <c r="B4353"/>
      <c r="C4353"/>
    </row>
    <row r="4354" spans="1:3">
      <c r="A4354"/>
      <c r="B4354"/>
      <c r="C4354"/>
    </row>
    <row r="4355" spans="1:3">
      <c r="A4355"/>
      <c r="B4355"/>
      <c r="C4355"/>
    </row>
    <row r="4356" spans="1:3">
      <c r="A4356"/>
      <c r="B4356"/>
      <c r="C4356"/>
    </row>
    <row r="4357" spans="1:3">
      <c r="A4357"/>
      <c r="B4357"/>
      <c r="C4357"/>
    </row>
    <row r="4358" spans="1:3">
      <c r="A4358"/>
      <c r="B4358"/>
      <c r="C4358"/>
    </row>
    <row r="4359" spans="1:3">
      <c r="A4359"/>
      <c r="B4359"/>
      <c r="C4359"/>
    </row>
    <row r="4360" spans="1:3">
      <c r="A4360"/>
      <c r="B4360"/>
      <c r="C4360"/>
    </row>
    <row r="4361" spans="1:3">
      <c r="A4361"/>
      <c r="B4361"/>
      <c r="C4361"/>
    </row>
    <row r="4362" spans="1:3">
      <c r="A4362"/>
      <c r="B4362"/>
      <c r="C4362"/>
    </row>
    <row r="4363" spans="1:3">
      <c r="A4363"/>
      <c r="B4363"/>
      <c r="C4363"/>
    </row>
    <row r="4364" spans="1:3">
      <c r="A4364"/>
      <c r="B4364"/>
      <c r="C4364"/>
    </row>
    <row r="4365" spans="1:3">
      <c r="A4365"/>
      <c r="B4365"/>
      <c r="C4365"/>
    </row>
    <row r="4366" spans="1:3">
      <c r="A4366"/>
      <c r="B4366"/>
      <c r="C4366"/>
    </row>
    <row r="4367" spans="1:3">
      <c r="A4367"/>
      <c r="B4367"/>
      <c r="C4367"/>
    </row>
    <row r="4368" spans="1:3">
      <c r="A4368"/>
      <c r="B4368"/>
      <c r="C4368"/>
    </row>
    <row r="4369" spans="1:3">
      <c r="A4369"/>
      <c r="B4369"/>
      <c r="C4369"/>
    </row>
    <row r="4370" spans="1:3">
      <c r="A4370"/>
      <c r="B4370"/>
      <c r="C4370"/>
    </row>
    <row r="4371" spans="1:3">
      <c r="A4371"/>
      <c r="B4371"/>
      <c r="C4371"/>
    </row>
    <row r="4372" spans="1:3">
      <c r="A4372"/>
      <c r="B4372"/>
      <c r="C4372"/>
    </row>
    <row r="4373" spans="1:3">
      <c r="A4373"/>
      <c r="B4373"/>
      <c r="C4373"/>
    </row>
    <row r="4374" spans="1:3">
      <c r="A4374"/>
      <c r="B4374"/>
      <c r="C4374"/>
    </row>
    <row r="4375" spans="1:3">
      <c r="A4375"/>
      <c r="B4375"/>
      <c r="C4375"/>
    </row>
    <row r="4376" spans="1:3">
      <c r="A4376"/>
      <c r="B4376"/>
      <c r="C4376"/>
    </row>
    <row r="4377" spans="1:3">
      <c r="A4377"/>
      <c r="B4377"/>
      <c r="C4377"/>
    </row>
    <row r="4378" spans="1:3">
      <c r="A4378"/>
      <c r="B4378"/>
      <c r="C4378"/>
    </row>
    <row r="4379" spans="1:3">
      <c r="A4379"/>
      <c r="B4379"/>
      <c r="C4379"/>
    </row>
    <row r="4380" spans="1:3">
      <c r="A4380"/>
      <c r="B4380"/>
      <c r="C4380"/>
    </row>
    <row r="4381" spans="1:3">
      <c r="A4381"/>
      <c r="B4381"/>
      <c r="C4381"/>
    </row>
    <row r="4382" spans="1:3">
      <c r="A4382"/>
      <c r="B4382"/>
      <c r="C4382"/>
    </row>
    <row r="4383" spans="1:3">
      <c r="A4383"/>
      <c r="B4383"/>
      <c r="C4383"/>
    </row>
    <row r="4384" spans="1:3">
      <c r="A4384"/>
      <c r="B4384"/>
      <c r="C4384"/>
    </row>
    <row r="4385" spans="1:3">
      <c r="A4385"/>
      <c r="B4385"/>
      <c r="C4385"/>
    </row>
    <row r="4386" spans="1:3">
      <c r="A4386"/>
      <c r="B4386"/>
      <c r="C4386"/>
    </row>
    <row r="4387" spans="1:3">
      <c r="A4387"/>
      <c r="B4387"/>
      <c r="C4387"/>
    </row>
    <row r="4388" spans="1:3">
      <c r="A4388"/>
      <c r="B4388"/>
      <c r="C4388"/>
    </row>
    <row r="4389" spans="1:3">
      <c r="A4389"/>
      <c r="B4389"/>
      <c r="C4389"/>
    </row>
    <row r="4390" spans="1:3">
      <c r="A4390"/>
      <c r="B4390"/>
      <c r="C4390"/>
    </row>
    <row r="4391" spans="1:3">
      <c r="A4391"/>
      <c r="B4391"/>
      <c r="C4391"/>
    </row>
    <row r="4392" spans="1:3">
      <c r="A4392"/>
      <c r="B4392"/>
      <c r="C4392"/>
    </row>
    <row r="4393" spans="1:3">
      <c r="A4393"/>
      <c r="B4393"/>
      <c r="C4393"/>
    </row>
    <row r="4394" spans="1:3">
      <c r="A4394"/>
      <c r="B4394"/>
      <c r="C4394"/>
    </row>
    <row r="4395" spans="1:3">
      <c r="A4395"/>
      <c r="B4395"/>
      <c r="C4395"/>
    </row>
    <row r="4396" spans="1:3">
      <c r="A4396"/>
      <c r="B4396"/>
      <c r="C4396"/>
    </row>
    <row r="4397" spans="1:3">
      <c r="A4397"/>
      <c r="B4397"/>
      <c r="C4397"/>
    </row>
    <row r="4398" spans="1:3">
      <c r="A4398"/>
      <c r="B4398"/>
      <c r="C4398"/>
    </row>
    <row r="4399" spans="1:3">
      <c r="A4399"/>
      <c r="B4399"/>
      <c r="C4399"/>
    </row>
    <row r="4400" spans="1:3">
      <c r="A4400"/>
      <c r="B4400"/>
      <c r="C4400"/>
    </row>
    <row r="4401" spans="1:3">
      <c r="A4401"/>
      <c r="B4401"/>
      <c r="C4401"/>
    </row>
    <row r="4402" spans="1:3">
      <c r="A4402"/>
      <c r="B4402"/>
      <c r="C4402"/>
    </row>
    <row r="4403" spans="1:3">
      <c r="A4403"/>
      <c r="B4403"/>
      <c r="C4403"/>
    </row>
    <row r="4404" spans="1:3">
      <c r="A4404"/>
      <c r="B4404"/>
      <c r="C4404"/>
    </row>
    <row r="4405" spans="1:3">
      <c r="A4405"/>
      <c r="B4405"/>
      <c r="C4405"/>
    </row>
    <row r="4406" spans="1:3">
      <c r="A4406"/>
      <c r="B4406"/>
      <c r="C4406"/>
    </row>
    <row r="4407" spans="1:3">
      <c r="A4407"/>
      <c r="B4407"/>
      <c r="C4407"/>
    </row>
    <row r="4408" spans="1:3">
      <c r="A4408"/>
      <c r="B4408"/>
      <c r="C4408"/>
    </row>
    <row r="4409" spans="1:3">
      <c r="A4409"/>
      <c r="B4409"/>
      <c r="C4409"/>
    </row>
    <row r="4410" spans="1:3">
      <c r="A4410"/>
      <c r="B4410"/>
      <c r="C4410"/>
    </row>
    <row r="4411" spans="1:3">
      <c r="A4411"/>
      <c r="B4411"/>
      <c r="C4411"/>
    </row>
    <row r="4412" spans="1:3">
      <c r="A4412"/>
      <c r="B4412"/>
      <c r="C4412"/>
    </row>
    <row r="4413" spans="1:3">
      <c r="A4413"/>
      <c r="B4413"/>
      <c r="C4413"/>
    </row>
    <row r="4414" spans="1:3">
      <c r="A4414"/>
      <c r="B4414"/>
      <c r="C4414"/>
    </row>
    <row r="4415" spans="1:3">
      <c r="A4415"/>
      <c r="B4415"/>
      <c r="C4415"/>
    </row>
    <row r="4416" spans="1:3">
      <c r="A4416"/>
      <c r="B4416"/>
      <c r="C4416"/>
    </row>
    <row r="4417" spans="1:3">
      <c r="A4417"/>
      <c r="B4417"/>
      <c r="C4417"/>
    </row>
    <row r="4418" spans="1:3">
      <c r="A4418"/>
      <c r="B4418"/>
      <c r="C4418"/>
    </row>
    <row r="4419" spans="1:3">
      <c r="A4419"/>
      <c r="B4419"/>
      <c r="C4419"/>
    </row>
    <row r="4420" spans="1:3">
      <c r="A4420"/>
      <c r="B4420"/>
      <c r="C4420"/>
    </row>
    <row r="4421" spans="1:3">
      <c r="A4421"/>
      <c r="B4421"/>
      <c r="C4421"/>
    </row>
    <row r="4422" spans="1:3">
      <c r="A4422"/>
      <c r="B4422"/>
      <c r="C4422"/>
    </row>
    <row r="4423" spans="1:3">
      <c r="A4423"/>
      <c r="B4423"/>
      <c r="C4423"/>
    </row>
    <row r="4424" spans="1:3">
      <c r="A4424"/>
      <c r="B4424"/>
      <c r="C4424"/>
    </row>
    <row r="4425" spans="1:3">
      <c r="A4425"/>
      <c r="B4425"/>
      <c r="C4425"/>
    </row>
    <row r="4426" spans="1:3">
      <c r="A4426"/>
      <c r="B4426"/>
      <c r="C4426"/>
    </row>
    <row r="4427" spans="1:3">
      <c r="A4427"/>
      <c r="B4427"/>
      <c r="C4427"/>
    </row>
    <row r="4428" spans="1:3">
      <c r="A4428"/>
      <c r="B4428"/>
      <c r="C4428"/>
    </row>
    <row r="4429" spans="1:3">
      <c r="A4429"/>
      <c r="B4429"/>
      <c r="C4429"/>
    </row>
    <row r="4430" spans="1:3">
      <c r="A4430"/>
      <c r="B4430"/>
      <c r="C4430"/>
    </row>
    <row r="4431" spans="1:3">
      <c r="A4431"/>
      <c r="B4431"/>
      <c r="C4431"/>
    </row>
    <row r="4432" spans="1:3">
      <c r="A4432"/>
      <c r="B4432"/>
      <c r="C4432"/>
    </row>
    <row r="4433" spans="1:3">
      <c r="A4433"/>
      <c r="B4433"/>
      <c r="C4433"/>
    </row>
    <row r="4434" spans="1:3">
      <c r="A4434"/>
      <c r="B4434"/>
      <c r="C4434"/>
    </row>
    <row r="4435" spans="1:3">
      <c r="A4435"/>
      <c r="B4435"/>
      <c r="C4435"/>
    </row>
    <row r="4436" spans="1:3">
      <c r="A4436"/>
      <c r="B4436"/>
      <c r="C4436"/>
    </row>
    <row r="4437" spans="1:3">
      <c r="A4437"/>
      <c r="B4437"/>
      <c r="C4437"/>
    </row>
    <row r="4438" spans="1:3">
      <c r="A4438"/>
      <c r="B4438"/>
      <c r="C4438"/>
    </row>
    <row r="4439" spans="1:3">
      <c r="A4439"/>
      <c r="B4439"/>
      <c r="C4439"/>
    </row>
    <row r="4440" spans="1:3">
      <c r="A4440"/>
      <c r="B4440"/>
      <c r="C4440"/>
    </row>
    <row r="4441" spans="1:3">
      <c r="A4441"/>
      <c r="B4441"/>
      <c r="C4441"/>
    </row>
    <row r="4442" spans="1:3">
      <c r="A4442"/>
      <c r="B4442"/>
      <c r="C4442"/>
    </row>
    <row r="4443" spans="1:3">
      <c r="A4443"/>
      <c r="B4443"/>
      <c r="C4443"/>
    </row>
    <row r="4444" spans="1:3">
      <c r="A4444"/>
      <c r="B4444"/>
      <c r="C4444"/>
    </row>
    <row r="4445" spans="1:3">
      <c r="A4445"/>
      <c r="B4445"/>
      <c r="C4445"/>
    </row>
    <row r="4446" spans="1:3">
      <c r="A4446"/>
      <c r="B4446"/>
      <c r="C4446"/>
    </row>
    <row r="4447" spans="1:3">
      <c r="A4447"/>
      <c r="B4447"/>
      <c r="C4447"/>
    </row>
    <row r="4448" spans="1:3">
      <c r="A4448"/>
      <c r="B4448"/>
      <c r="C4448"/>
    </row>
    <row r="4449" spans="1:3">
      <c r="A4449"/>
      <c r="B4449"/>
      <c r="C4449"/>
    </row>
    <row r="4450" spans="1:3">
      <c r="A4450"/>
      <c r="B4450"/>
      <c r="C4450"/>
    </row>
    <row r="4451" spans="1:3">
      <c r="A4451"/>
      <c r="B4451"/>
      <c r="C4451"/>
    </row>
    <row r="4452" spans="1:3">
      <c r="A4452"/>
      <c r="B4452"/>
      <c r="C4452"/>
    </row>
    <row r="4453" spans="1:3">
      <c r="A4453"/>
      <c r="B4453"/>
      <c r="C4453"/>
    </row>
    <row r="4454" spans="1:3">
      <c r="A4454"/>
      <c r="B4454"/>
      <c r="C4454"/>
    </row>
    <row r="4455" spans="1:3">
      <c r="A4455"/>
      <c r="B4455"/>
      <c r="C4455"/>
    </row>
    <row r="4456" spans="1:3">
      <c r="A4456"/>
      <c r="B4456"/>
      <c r="C4456"/>
    </row>
    <row r="4457" spans="1:3">
      <c r="A4457"/>
      <c r="B4457"/>
      <c r="C4457"/>
    </row>
    <row r="4458" spans="1:3">
      <c r="A4458"/>
      <c r="B4458"/>
      <c r="C4458"/>
    </row>
    <row r="4459" spans="1:3">
      <c r="A4459"/>
      <c r="B4459"/>
      <c r="C4459"/>
    </row>
    <row r="4460" spans="1:3">
      <c r="A4460"/>
      <c r="B4460"/>
      <c r="C4460"/>
    </row>
    <row r="4461" spans="1:3">
      <c r="A4461"/>
      <c r="B4461"/>
      <c r="C4461"/>
    </row>
    <row r="4462" spans="1:3">
      <c r="A4462"/>
      <c r="B4462"/>
      <c r="C4462"/>
    </row>
    <row r="4463" spans="1:3">
      <c r="A4463"/>
      <c r="B4463"/>
      <c r="C4463"/>
    </row>
    <row r="4464" spans="1:3">
      <c r="A4464"/>
      <c r="B4464"/>
      <c r="C4464"/>
    </row>
    <row r="4465" spans="1:3">
      <c r="A4465"/>
      <c r="B4465"/>
      <c r="C4465"/>
    </row>
    <row r="4466" spans="1:3">
      <c r="A4466"/>
      <c r="B4466"/>
      <c r="C4466"/>
    </row>
    <row r="4467" spans="1:3">
      <c r="A4467"/>
      <c r="B4467"/>
      <c r="C4467"/>
    </row>
    <row r="4468" spans="1:3">
      <c r="A4468"/>
      <c r="B4468"/>
      <c r="C4468"/>
    </row>
    <row r="4469" spans="1:3">
      <c r="A4469"/>
      <c r="B4469"/>
      <c r="C4469"/>
    </row>
    <row r="4470" spans="1:3">
      <c r="A4470"/>
      <c r="B4470"/>
      <c r="C4470"/>
    </row>
    <row r="4471" spans="1:3">
      <c r="A4471"/>
      <c r="B4471"/>
      <c r="C4471"/>
    </row>
    <row r="4472" spans="1:3">
      <c r="A4472"/>
      <c r="B4472"/>
      <c r="C4472"/>
    </row>
    <row r="4473" spans="1:3">
      <c r="A4473"/>
      <c r="B4473"/>
      <c r="C4473"/>
    </row>
    <row r="4474" spans="1:3">
      <c r="A4474"/>
      <c r="B4474"/>
      <c r="C4474"/>
    </row>
    <row r="4475" spans="1:3">
      <c r="A4475"/>
      <c r="B4475"/>
      <c r="C4475"/>
    </row>
    <row r="4476" spans="1:3">
      <c r="A4476"/>
      <c r="B4476"/>
      <c r="C4476"/>
    </row>
    <row r="4477" spans="1:3">
      <c r="A4477"/>
      <c r="B4477"/>
      <c r="C4477"/>
    </row>
    <row r="4478" spans="1:3">
      <c r="A4478"/>
      <c r="B4478"/>
      <c r="C4478"/>
    </row>
    <row r="4479" spans="1:3">
      <c r="A4479"/>
      <c r="B4479"/>
      <c r="C4479"/>
    </row>
    <row r="4480" spans="1:3">
      <c r="A4480"/>
      <c r="B4480"/>
      <c r="C4480"/>
    </row>
    <row r="4481" spans="1:3">
      <c r="A4481"/>
      <c r="B4481"/>
      <c r="C4481"/>
    </row>
    <row r="4482" spans="1:3">
      <c r="A4482"/>
      <c r="B4482"/>
      <c r="C4482"/>
    </row>
    <row r="4483" spans="1:3">
      <c r="A4483"/>
      <c r="B4483"/>
      <c r="C4483"/>
    </row>
    <row r="4484" spans="1:3">
      <c r="A4484"/>
      <c r="B4484"/>
      <c r="C4484"/>
    </row>
    <row r="4485" spans="1:3">
      <c r="A4485"/>
      <c r="B4485"/>
      <c r="C4485"/>
    </row>
    <row r="4486" spans="1:3">
      <c r="A4486"/>
      <c r="B4486"/>
      <c r="C4486"/>
    </row>
    <row r="4487" spans="1:3">
      <c r="A4487"/>
      <c r="B4487"/>
      <c r="C4487"/>
    </row>
    <row r="4488" spans="1:3">
      <c r="A4488"/>
      <c r="B4488"/>
      <c r="C4488"/>
    </row>
    <row r="4489" spans="1:3">
      <c r="A4489"/>
      <c r="B4489"/>
      <c r="C4489"/>
    </row>
    <row r="4490" spans="1:3">
      <c r="A4490"/>
      <c r="B4490"/>
      <c r="C4490"/>
    </row>
    <row r="4491" spans="1:3">
      <c r="A4491"/>
      <c r="B4491"/>
      <c r="C4491"/>
    </row>
    <row r="4492" spans="1:3">
      <c r="A4492"/>
      <c r="B4492"/>
      <c r="C4492"/>
    </row>
    <row r="4493" spans="1:3">
      <c r="A4493"/>
      <c r="B4493"/>
      <c r="C4493"/>
    </row>
    <row r="4494" spans="1:3">
      <c r="A4494"/>
      <c r="B4494"/>
      <c r="C4494"/>
    </row>
    <row r="4495" spans="1:3">
      <c r="A4495"/>
      <c r="B4495"/>
      <c r="C4495"/>
    </row>
    <row r="4496" spans="1:3">
      <c r="A4496"/>
      <c r="B4496"/>
      <c r="C4496"/>
    </row>
    <row r="4497" spans="1:3">
      <c r="A4497"/>
      <c r="B4497"/>
      <c r="C4497"/>
    </row>
    <row r="4498" spans="1:3">
      <c r="A4498"/>
      <c r="B4498"/>
      <c r="C4498"/>
    </row>
    <row r="4499" spans="1:3">
      <c r="A4499"/>
      <c r="B4499"/>
      <c r="C4499"/>
    </row>
    <row r="4500" spans="1:3">
      <c r="A4500"/>
      <c r="B4500"/>
      <c r="C4500"/>
    </row>
    <row r="4501" spans="1:3">
      <c r="A4501"/>
      <c r="B4501"/>
      <c r="C4501"/>
    </row>
    <row r="4502" spans="1:3">
      <c r="A4502"/>
      <c r="B4502"/>
      <c r="C4502"/>
    </row>
    <row r="4503" spans="1:3">
      <c r="A4503"/>
      <c r="B4503"/>
      <c r="C4503"/>
    </row>
    <row r="4504" spans="1:3">
      <c r="A4504"/>
      <c r="B4504"/>
      <c r="C4504"/>
    </row>
    <row r="4505" spans="1:3">
      <c r="A4505"/>
      <c r="B4505"/>
      <c r="C4505"/>
    </row>
    <row r="4506" spans="1:3">
      <c r="A4506"/>
      <c r="B4506"/>
      <c r="C4506"/>
    </row>
    <row r="4507" spans="1:3">
      <c r="A4507"/>
      <c r="B4507"/>
      <c r="C4507"/>
    </row>
    <row r="4508" spans="1:3">
      <c r="A4508"/>
      <c r="B4508"/>
      <c r="C4508"/>
    </row>
    <row r="4509" spans="1:3">
      <c r="A4509"/>
      <c r="B4509"/>
      <c r="C4509"/>
    </row>
    <row r="4510" spans="1:3">
      <c r="A4510"/>
      <c r="B4510"/>
      <c r="C4510"/>
    </row>
    <row r="4511" spans="1:3">
      <c r="A4511"/>
      <c r="B4511"/>
      <c r="C4511"/>
    </row>
    <row r="4512" spans="1:3">
      <c r="A4512"/>
      <c r="B4512"/>
      <c r="C4512"/>
    </row>
    <row r="4513" spans="1:3">
      <c r="A4513"/>
      <c r="B4513"/>
      <c r="C4513"/>
    </row>
    <row r="4514" spans="1:3">
      <c r="A4514"/>
      <c r="B4514"/>
      <c r="C4514"/>
    </row>
    <row r="4515" spans="1:3">
      <c r="A4515"/>
      <c r="B4515"/>
      <c r="C4515"/>
    </row>
    <row r="4516" spans="1:3">
      <c r="A4516"/>
      <c r="B4516"/>
      <c r="C4516"/>
    </row>
    <row r="4517" spans="1:3">
      <c r="A4517"/>
      <c r="B4517"/>
      <c r="C4517"/>
    </row>
    <row r="4518" spans="1:3">
      <c r="A4518"/>
      <c r="B4518"/>
      <c r="C4518"/>
    </row>
    <row r="4519" spans="1:3">
      <c r="A4519"/>
      <c r="B4519"/>
      <c r="C4519"/>
    </row>
    <row r="4520" spans="1:3">
      <c r="A4520"/>
      <c r="B4520"/>
      <c r="C4520"/>
    </row>
    <row r="4521" spans="1:3">
      <c r="A4521"/>
      <c r="B4521"/>
      <c r="C4521"/>
    </row>
    <row r="4522" spans="1:3">
      <c r="A4522"/>
      <c r="B4522"/>
      <c r="C4522"/>
    </row>
    <row r="4523" spans="1:3">
      <c r="A4523"/>
      <c r="B4523"/>
      <c r="C4523"/>
    </row>
    <row r="4524" spans="1:3">
      <c r="A4524"/>
      <c r="B4524"/>
      <c r="C4524"/>
    </row>
    <row r="4525" spans="1:3">
      <c r="A4525"/>
      <c r="B4525"/>
      <c r="C4525"/>
    </row>
    <row r="4526" spans="1:3">
      <c r="A4526"/>
      <c r="B4526"/>
      <c r="C4526"/>
    </row>
    <row r="4527" spans="1:3">
      <c r="A4527"/>
      <c r="B4527"/>
      <c r="C4527"/>
    </row>
    <row r="4528" spans="1:3">
      <c r="A4528"/>
      <c r="B4528"/>
      <c r="C4528"/>
    </row>
    <row r="4529" spans="1:3">
      <c r="A4529"/>
      <c r="B4529"/>
      <c r="C4529"/>
    </row>
    <row r="4530" spans="1:3">
      <c r="A4530"/>
      <c r="B4530"/>
      <c r="C4530"/>
    </row>
    <row r="4531" spans="1:3">
      <c r="A4531"/>
      <c r="B4531"/>
      <c r="C4531"/>
    </row>
    <row r="4532" spans="1:3">
      <c r="A4532"/>
      <c r="B4532"/>
      <c r="C4532"/>
    </row>
    <row r="4533" spans="1:3">
      <c r="A4533"/>
      <c r="B4533"/>
      <c r="C4533"/>
    </row>
    <row r="4534" spans="1:3">
      <c r="A4534"/>
      <c r="B4534"/>
      <c r="C4534"/>
    </row>
    <row r="4535" spans="1:3">
      <c r="A4535"/>
      <c r="B4535"/>
      <c r="C4535"/>
    </row>
    <row r="4536" spans="1:3">
      <c r="A4536"/>
      <c r="B4536"/>
      <c r="C4536"/>
    </row>
    <row r="4537" spans="1:3">
      <c r="A4537"/>
      <c r="B4537"/>
      <c r="C4537"/>
    </row>
    <row r="4538" spans="1:3">
      <c r="A4538"/>
      <c r="B4538"/>
      <c r="C4538"/>
    </row>
    <row r="4539" spans="1:3">
      <c r="A4539"/>
      <c r="B4539"/>
      <c r="C4539"/>
    </row>
    <row r="4540" spans="1:3">
      <c r="A4540"/>
      <c r="B4540"/>
      <c r="C4540"/>
    </row>
    <row r="4541" spans="1:3">
      <c r="A4541"/>
      <c r="B4541"/>
      <c r="C4541"/>
    </row>
    <row r="4542" spans="1:3">
      <c r="A4542"/>
      <c r="B4542"/>
      <c r="C4542"/>
    </row>
    <row r="4543" spans="1:3">
      <c r="A4543"/>
      <c r="B4543"/>
      <c r="C4543"/>
    </row>
    <row r="4544" spans="1:3">
      <c r="A4544"/>
      <c r="B4544"/>
      <c r="C4544"/>
    </row>
    <row r="4545" spans="1:3">
      <c r="A4545"/>
      <c r="B4545"/>
      <c r="C4545"/>
    </row>
    <row r="4546" spans="1:3">
      <c r="A4546"/>
      <c r="B4546"/>
      <c r="C4546"/>
    </row>
    <row r="4547" spans="1:3">
      <c r="A4547"/>
      <c r="B4547"/>
      <c r="C4547"/>
    </row>
    <row r="4548" spans="1:3">
      <c r="A4548"/>
      <c r="B4548"/>
      <c r="C4548"/>
    </row>
    <row r="4549" spans="1:3">
      <c r="A4549"/>
      <c r="B4549"/>
      <c r="C4549"/>
    </row>
    <row r="4550" spans="1:3">
      <c r="A4550"/>
      <c r="B4550"/>
      <c r="C4550"/>
    </row>
    <row r="4551" spans="1:3">
      <c r="A4551"/>
      <c r="B4551"/>
      <c r="C4551"/>
    </row>
    <row r="4552" spans="1:3">
      <c r="A4552"/>
      <c r="B4552"/>
      <c r="C4552"/>
    </row>
    <row r="4553" spans="1:3">
      <c r="A4553"/>
      <c r="B4553"/>
      <c r="C4553"/>
    </row>
    <row r="4554" spans="1:3">
      <c r="A4554"/>
      <c r="B4554"/>
      <c r="C4554"/>
    </row>
    <row r="4555" spans="1:3">
      <c r="A4555"/>
      <c r="B4555"/>
      <c r="C4555"/>
    </row>
    <row r="4556" spans="1:3">
      <c r="A4556"/>
      <c r="B4556"/>
      <c r="C4556"/>
    </row>
    <row r="4557" spans="1:3">
      <c r="A4557"/>
      <c r="B4557"/>
      <c r="C4557"/>
    </row>
    <row r="4558" spans="1:3">
      <c r="A4558"/>
      <c r="B4558"/>
      <c r="C4558"/>
    </row>
    <row r="4559" spans="1:3">
      <c r="A4559"/>
      <c r="B4559"/>
      <c r="C4559"/>
    </row>
    <row r="4560" spans="1:3">
      <c r="A4560"/>
      <c r="B4560"/>
      <c r="C4560"/>
    </row>
    <row r="4561" spans="1:3">
      <c r="A4561"/>
      <c r="B4561"/>
      <c r="C4561"/>
    </row>
    <row r="4562" spans="1:3">
      <c r="A4562"/>
      <c r="B4562"/>
      <c r="C4562"/>
    </row>
    <row r="4563" spans="1:3">
      <c r="A4563"/>
      <c r="B4563"/>
      <c r="C4563"/>
    </row>
    <row r="4564" spans="1:3">
      <c r="A4564"/>
      <c r="B4564"/>
      <c r="C4564"/>
    </row>
    <row r="4565" spans="1:3">
      <c r="A4565"/>
      <c r="B4565"/>
      <c r="C4565"/>
    </row>
    <row r="4566" spans="1:3">
      <c r="A4566"/>
      <c r="B4566"/>
      <c r="C4566"/>
    </row>
    <row r="4567" spans="1:3">
      <c r="A4567"/>
      <c r="B4567"/>
      <c r="C4567"/>
    </row>
    <row r="4568" spans="1:3">
      <c r="A4568"/>
      <c r="B4568"/>
      <c r="C4568"/>
    </row>
    <row r="4569" spans="1:3">
      <c r="A4569"/>
      <c r="B4569"/>
      <c r="C4569"/>
    </row>
    <row r="4570" spans="1:3">
      <c r="A4570"/>
      <c r="B4570"/>
      <c r="C4570"/>
    </row>
    <row r="4571" spans="1:3">
      <c r="A4571"/>
      <c r="B4571"/>
      <c r="C4571"/>
    </row>
    <row r="4572" spans="1:3">
      <c r="A4572"/>
      <c r="B4572"/>
      <c r="C4572"/>
    </row>
    <row r="4573" spans="1:3">
      <c r="A4573"/>
      <c r="B4573"/>
      <c r="C4573"/>
    </row>
    <row r="4574" spans="1:3">
      <c r="A4574"/>
      <c r="B4574"/>
      <c r="C4574"/>
    </row>
    <row r="4575" spans="1:3">
      <c r="A4575"/>
      <c r="B4575"/>
      <c r="C4575"/>
    </row>
    <row r="4576" spans="1:3">
      <c r="A4576"/>
      <c r="B4576"/>
      <c r="C4576"/>
    </row>
    <row r="4577" spans="1:3">
      <c r="A4577"/>
      <c r="B4577"/>
      <c r="C4577"/>
    </row>
    <row r="4578" spans="1:3">
      <c r="A4578"/>
      <c r="B4578"/>
      <c r="C4578"/>
    </row>
    <row r="4579" spans="1:3">
      <c r="A4579"/>
      <c r="B4579"/>
      <c r="C4579"/>
    </row>
    <row r="4580" spans="1:3">
      <c r="A4580"/>
      <c r="B4580"/>
      <c r="C4580"/>
    </row>
    <row r="4581" spans="1:3">
      <c r="A4581"/>
      <c r="B4581"/>
      <c r="C4581"/>
    </row>
    <row r="4582" spans="1:3">
      <c r="A4582"/>
      <c r="B4582"/>
      <c r="C4582"/>
    </row>
    <row r="4583" spans="1:3">
      <c r="A4583"/>
      <c r="B4583"/>
      <c r="C4583"/>
    </row>
    <row r="4584" spans="1:3">
      <c r="A4584"/>
      <c r="B4584"/>
      <c r="C4584"/>
    </row>
    <row r="4585" spans="1:3">
      <c r="A4585"/>
      <c r="B4585"/>
      <c r="C4585"/>
    </row>
    <row r="4586" spans="1:3">
      <c r="A4586"/>
      <c r="B4586"/>
      <c r="C4586"/>
    </row>
    <row r="4587" spans="1:3">
      <c r="A4587"/>
      <c r="B4587"/>
      <c r="C4587"/>
    </row>
    <row r="4588" spans="1:3">
      <c r="A4588"/>
      <c r="B4588"/>
      <c r="C4588"/>
    </row>
    <row r="4589" spans="1:3">
      <c r="A4589"/>
      <c r="B4589"/>
      <c r="C4589"/>
    </row>
    <row r="4590" spans="1:3">
      <c r="A4590"/>
      <c r="B4590"/>
      <c r="C4590"/>
    </row>
    <row r="4591" spans="1:3">
      <c r="A4591"/>
      <c r="B4591"/>
      <c r="C4591"/>
    </row>
    <row r="4592" spans="1:3">
      <c r="A4592"/>
      <c r="B4592"/>
      <c r="C4592"/>
    </row>
    <row r="4593" spans="1:3">
      <c r="A4593"/>
      <c r="B4593"/>
      <c r="C4593"/>
    </row>
    <row r="4594" spans="1:3">
      <c r="A4594"/>
      <c r="B4594"/>
      <c r="C4594"/>
    </row>
    <row r="4595" spans="1:3">
      <c r="A4595"/>
      <c r="B4595"/>
      <c r="C4595"/>
    </row>
    <row r="4596" spans="1:3">
      <c r="A4596"/>
      <c r="B4596"/>
      <c r="C4596"/>
    </row>
    <row r="4597" spans="1:3">
      <c r="A4597"/>
      <c r="B4597"/>
      <c r="C4597"/>
    </row>
    <row r="4598" spans="1:3">
      <c r="A4598"/>
      <c r="B4598"/>
      <c r="C4598"/>
    </row>
    <row r="4599" spans="1:3">
      <c r="A4599"/>
      <c r="B4599"/>
      <c r="C4599"/>
    </row>
    <row r="4600" spans="1:3">
      <c r="A4600"/>
      <c r="B4600"/>
      <c r="C4600"/>
    </row>
    <row r="4601" spans="1:3">
      <c r="A4601"/>
      <c r="B4601"/>
      <c r="C4601"/>
    </row>
    <row r="4602" spans="1:3">
      <c r="A4602"/>
      <c r="B4602"/>
      <c r="C4602"/>
    </row>
    <row r="4603" spans="1:3">
      <c r="A4603"/>
      <c r="B4603"/>
      <c r="C4603"/>
    </row>
    <row r="4604" spans="1:3">
      <c r="A4604"/>
      <c r="B4604"/>
      <c r="C4604"/>
    </row>
    <row r="4605" spans="1:3">
      <c r="A4605"/>
      <c r="B4605"/>
      <c r="C4605"/>
    </row>
    <row r="4606" spans="1:3">
      <c r="A4606"/>
      <c r="B4606"/>
      <c r="C4606"/>
    </row>
    <row r="4607" spans="1:3">
      <c r="A4607"/>
      <c r="B4607"/>
      <c r="C4607"/>
    </row>
    <row r="4608" spans="1:3">
      <c r="A4608"/>
      <c r="B4608"/>
      <c r="C4608"/>
    </row>
    <row r="4609" spans="1:3">
      <c r="A4609"/>
      <c r="B4609"/>
      <c r="C4609"/>
    </row>
    <row r="4610" spans="1:3">
      <c r="A4610"/>
      <c r="B4610"/>
      <c r="C4610"/>
    </row>
    <row r="4611" spans="1:3">
      <c r="A4611"/>
      <c r="B4611"/>
      <c r="C4611"/>
    </row>
    <row r="4612" spans="1:3">
      <c r="A4612"/>
      <c r="B4612"/>
      <c r="C4612"/>
    </row>
    <row r="4613" spans="1:3">
      <c r="A4613"/>
      <c r="B4613"/>
      <c r="C4613"/>
    </row>
    <row r="4614" spans="1:3">
      <c r="A4614"/>
      <c r="B4614"/>
      <c r="C4614"/>
    </row>
    <row r="4615" spans="1:3">
      <c r="A4615"/>
      <c r="B4615"/>
      <c r="C4615"/>
    </row>
    <row r="4616" spans="1:3">
      <c r="A4616"/>
      <c r="B4616"/>
      <c r="C4616"/>
    </row>
    <row r="4617" spans="1:3">
      <c r="A4617"/>
      <c r="B4617"/>
      <c r="C4617"/>
    </row>
    <row r="4618" spans="1:3">
      <c r="A4618"/>
      <c r="B4618"/>
      <c r="C4618"/>
    </row>
    <row r="4619" spans="1:3">
      <c r="A4619"/>
      <c r="B4619"/>
      <c r="C4619"/>
    </row>
    <row r="4620" spans="1:3">
      <c r="A4620"/>
      <c r="B4620"/>
      <c r="C4620"/>
    </row>
    <row r="4621" spans="1:3">
      <c r="A4621"/>
      <c r="B4621"/>
      <c r="C4621"/>
    </row>
    <row r="4622" spans="1:3">
      <c r="A4622"/>
      <c r="B4622"/>
      <c r="C4622"/>
    </row>
    <row r="4623" spans="1:3">
      <c r="A4623"/>
      <c r="B4623"/>
      <c r="C4623"/>
    </row>
    <row r="4624" spans="1:3">
      <c r="A4624"/>
      <c r="B4624"/>
      <c r="C4624"/>
    </row>
    <row r="4625" spans="1:3">
      <c r="A4625"/>
      <c r="B4625"/>
      <c r="C4625"/>
    </row>
    <row r="4626" spans="1:3">
      <c r="A4626"/>
      <c r="B4626"/>
      <c r="C4626"/>
    </row>
    <row r="4627" spans="1:3">
      <c r="A4627"/>
      <c r="B4627"/>
      <c r="C4627"/>
    </row>
    <row r="4628" spans="1:3">
      <c r="A4628"/>
      <c r="B4628"/>
      <c r="C4628"/>
    </row>
    <row r="4629" spans="1:3">
      <c r="A4629"/>
      <c r="B4629"/>
      <c r="C4629"/>
    </row>
    <row r="4630" spans="1:3">
      <c r="A4630"/>
      <c r="B4630"/>
      <c r="C4630"/>
    </row>
    <row r="4631" spans="1:3">
      <c r="A4631"/>
      <c r="B4631"/>
      <c r="C4631"/>
    </row>
    <row r="4632" spans="1:3">
      <c r="A4632"/>
      <c r="B4632"/>
      <c r="C4632"/>
    </row>
    <row r="4633" spans="1:3">
      <c r="A4633"/>
      <c r="B4633"/>
      <c r="C4633"/>
    </row>
    <row r="4634" spans="1:3">
      <c r="A4634"/>
      <c r="B4634"/>
      <c r="C4634"/>
    </row>
    <row r="4635" spans="1:3">
      <c r="A4635"/>
      <c r="B4635"/>
      <c r="C4635"/>
    </row>
    <row r="4636" spans="1:3">
      <c r="A4636"/>
      <c r="B4636"/>
      <c r="C4636"/>
    </row>
    <row r="4637" spans="1:3">
      <c r="A4637"/>
      <c r="B4637"/>
      <c r="C4637"/>
    </row>
    <row r="4638" spans="1:3">
      <c r="A4638"/>
      <c r="B4638"/>
      <c r="C4638"/>
    </row>
    <row r="4639" spans="1:3">
      <c r="A4639"/>
      <c r="B4639"/>
      <c r="C4639"/>
    </row>
    <row r="4640" spans="1:3">
      <c r="A4640"/>
      <c r="B4640"/>
      <c r="C4640"/>
    </row>
    <row r="4641" spans="1:3">
      <c r="A4641"/>
      <c r="B4641"/>
      <c r="C4641"/>
    </row>
    <row r="4642" spans="1:3">
      <c r="A4642"/>
      <c r="B4642"/>
      <c r="C4642"/>
    </row>
    <row r="4643" spans="1:3">
      <c r="A4643"/>
      <c r="B4643"/>
      <c r="C4643"/>
    </row>
    <row r="4644" spans="1:3">
      <c r="A4644"/>
      <c r="B4644"/>
      <c r="C4644"/>
    </row>
    <row r="4645" spans="1:3">
      <c r="A4645"/>
      <c r="B4645"/>
      <c r="C4645"/>
    </row>
    <row r="4646" spans="1:3">
      <c r="A4646"/>
      <c r="B4646"/>
      <c r="C4646"/>
    </row>
    <row r="4647" spans="1:3">
      <c r="A4647"/>
      <c r="B4647"/>
      <c r="C4647"/>
    </row>
    <row r="4648" spans="1:3">
      <c r="A4648"/>
      <c r="B4648"/>
      <c r="C4648"/>
    </row>
    <row r="4649" spans="1:3">
      <c r="A4649"/>
      <c r="B4649"/>
      <c r="C4649"/>
    </row>
    <row r="4650" spans="1:3">
      <c r="A4650"/>
      <c r="B4650"/>
      <c r="C4650"/>
    </row>
    <row r="4651" spans="1:3">
      <c r="A4651"/>
      <c r="B4651"/>
      <c r="C4651"/>
    </row>
    <row r="4652" spans="1:3">
      <c r="A4652"/>
      <c r="B4652"/>
      <c r="C4652"/>
    </row>
    <row r="4653" spans="1:3">
      <c r="A4653"/>
      <c r="B4653"/>
      <c r="C4653"/>
    </row>
    <row r="4654" spans="1:3">
      <c r="A4654"/>
      <c r="B4654"/>
      <c r="C4654"/>
    </row>
    <row r="4655" spans="1:3">
      <c r="A4655"/>
      <c r="B4655"/>
      <c r="C4655"/>
    </row>
    <row r="4656" spans="1:3">
      <c r="A4656"/>
      <c r="B4656"/>
      <c r="C4656"/>
    </row>
    <row r="4657" spans="1:3">
      <c r="A4657"/>
      <c r="B4657"/>
      <c r="C4657"/>
    </row>
    <row r="4658" spans="1:3">
      <c r="A4658"/>
      <c r="B4658"/>
      <c r="C4658"/>
    </row>
    <row r="4659" spans="1:3">
      <c r="A4659"/>
      <c r="B4659"/>
      <c r="C4659"/>
    </row>
    <row r="4660" spans="1:3">
      <c r="A4660"/>
      <c r="B4660"/>
      <c r="C4660"/>
    </row>
    <row r="4661" spans="1:3">
      <c r="A4661"/>
      <c r="B4661"/>
      <c r="C4661"/>
    </row>
    <row r="4662" spans="1:3">
      <c r="A4662"/>
      <c r="B4662"/>
      <c r="C4662"/>
    </row>
    <row r="4663" spans="1:3">
      <c r="A4663"/>
      <c r="B4663"/>
      <c r="C4663"/>
    </row>
    <row r="4664" spans="1:3">
      <c r="A4664"/>
      <c r="B4664"/>
      <c r="C4664"/>
    </row>
    <row r="4665" spans="1:3">
      <c r="A4665"/>
      <c r="B4665"/>
      <c r="C4665"/>
    </row>
    <row r="4666" spans="1:3">
      <c r="A4666"/>
      <c r="B4666"/>
      <c r="C4666"/>
    </row>
    <row r="4667" spans="1:3">
      <c r="A4667"/>
      <c r="B4667"/>
      <c r="C4667"/>
    </row>
    <row r="4668" spans="1:3">
      <c r="A4668"/>
      <c r="B4668"/>
      <c r="C4668"/>
    </row>
    <row r="4669" spans="1:3">
      <c r="A4669"/>
      <c r="B4669"/>
      <c r="C4669"/>
    </row>
    <row r="4670" spans="1:3">
      <c r="A4670"/>
      <c r="B4670"/>
      <c r="C4670"/>
    </row>
    <row r="4671" spans="1:3">
      <c r="A4671"/>
      <c r="B4671"/>
      <c r="C4671"/>
    </row>
    <row r="4672" spans="1:3">
      <c r="A4672"/>
      <c r="B4672"/>
      <c r="C4672"/>
    </row>
    <row r="4673" spans="1:3">
      <c r="A4673"/>
      <c r="B4673"/>
      <c r="C4673"/>
    </row>
    <row r="4674" spans="1:3">
      <c r="A4674"/>
      <c r="B4674"/>
      <c r="C4674"/>
    </row>
    <row r="4675" spans="1:3">
      <c r="A4675"/>
      <c r="B4675"/>
      <c r="C4675"/>
    </row>
    <row r="4676" spans="1:3">
      <c r="A4676"/>
      <c r="B4676"/>
      <c r="C4676"/>
    </row>
    <row r="4677" spans="1:3">
      <c r="A4677"/>
      <c r="B4677"/>
      <c r="C4677"/>
    </row>
    <row r="4678" spans="1:3">
      <c r="A4678"/>
      <c r="B4678"/>
      <c r="C4678"/>
    </row>
    <row r="4679" spans="1:3">
      <c r="A4679"/>
      <c r="B4679"/>
      <c r="C4679"/>
    </row>
    <row r="4680" spans="1:3">
      <c r="A4680"/>
      <c r="B4680"/>
      <c r="C4680"/>
    </row>
    <row r="4681" spans="1:3">
      <c r="A4681"/>
      <c r="B4681"/>
      <c r="C4681"/>
    </row>
    <row r="4682" spans="1:3">
      <c r="A4682"/>
      <c r="B4682"/>
      <c r="C4682"/>
    </row>
    <row r="4683" spans="1:3">
      <c r="A4683"/>
      <c r="B4683"/>
      <c r="C4683"/>
    </row>
    <row r="4684" spans="1:3">
      <c r="A4684"/>
      <c r="B4684"/>
      <c r="C4684"/>
    </row>
    <row r="4685" spans="1:3">
      <c r="A4685"/>
      <c r="B4685"/>
      <c r="C4685"/>
    </row>
    <row r="4686" spans="1:3">
      <c r="A4686"/>
      <c r="B4686"/>
      <c r="C4686"/>
    </row>
    <row r="4687" spans="1:3">
      <c r="A4687"/>
      <c r="B4687"/>
      <c r="C4687"/>
    </row>
    <row r="4688" spans="1:3">
      <c r="A4688"/>
      <c r="B4688"/>
      <c r="C4688"/>
    </row>
    <row r="4689" spans="1:3">
      <c r="A4689"/>
      <c r="B4689"/>
      <c r="C4689"/>
    </row>
    <row r="4690" spans="1:3">
      <c r="A4690"/>
      <c r="B4690"/>
      <c r="C4690"/>
    </row>
    <row r="4691" spans="1:3">
      <c r="A4691"/>
      <c r="B4691"/>
      <c r="C4691"/>
    </row>
    <row r="4692" spans="1:3">
      <c r="A4692"/>
      <c r="B4692"/>
      <c r="C4692"/>
    </row>
    <row r="4693" spans="1:3">
      <c r="A4693"/>
      <c r="B4693"/>
      <c r="C4693"/>
    </row>
    <row r="4694" spans="1:3">
      <c r="A4694"/>
      <c r="B4694"/>
      <c r="C4694"/>
    </row>
    <row r="4695" spans="1:3">
      <c r="A4695"/>
      <c r="B4695"/>
      <c r="C4695"/>
    </row>
    <row r="4696" spans="1:3">
      <c r="A4696"/>
      <c r="B4696"/>
      <c r="C4696"/>
    </row>
    <row r="4697" spans="1:3">
      <c r="A4697"/>
      <c r="B4697"/>
      <c r="C4697"/>
    </row>
    <row r="4698" spans="1:3">
      <c r="A4698"/>
      <c r="B4698"/>
      <c r="C4698"/>
    </row>
    <row r="4699" spans="1:3">
      <c r="A4699"/>
      <c r="B4699"/>
      <c r="C4699"/>
    </row>
    <row r="4700" spans="1:3">
      <c r="A4700"/>
      <c r="B4700"/>
      <c r="C4700"/>
    </row>
    <row r="4701" spans="1:3">
      <c r="A4701"/>
      <c r="B4701"/>
      <c r="C4701"/>
    </row>
    <row r="4702" spans="1:3">
      <c r="A4702"/>
      <c r="B4702"/>
      <c r="C4702"/>
    </row>
    <row r="4703" spans="1:3">
      <c r="A4703"/>
      <c r="B4703"/>
      <c r="C4703"/>
    </row>
    <row r="4704" spans="1:3">
      <c r="A4704"/>
      <c r="B4704"/>
      <c r="C4704"/>
    </row>
    <row r="4705" spans="1:3">
      <c r="A4705"/>
      <c r="B4705"/>
      <c r="C4705"/>
    </row>
    <row r="4706" spans="1:3">
      <c r="A4706"/>
      <c r="B4706"/>
      <c r="C4706"/>
    </row>
    <row r="4707" spans="1:3">
      <c r="A4707"/>
      <c r="B4707"/>
      <c r="C4707"/>
    </row>
    <row r="4708" spans="1:3">
      <c r="A4708"/>
      <c r="B4708"/>
      <c r="C4708"/>
    </row>
    <row r="4709" spans="1:3">
      <c r="A4709"/>
      <c r="B4709"/>
      <c r="C4709"/>
    </row>
    <row r="4710" spans="1:3">
      <c r="A4710"/>
      <c r="B4710"/>
      <c r="C4710"/>
    </row>
    <row r="4711" spans="1:3">
      <c r="A4711"/>
      <c r="B4711"/>
      <c r="C4711"/>
    </row>
    <row r="4712" spans="1:3">
      <c r="A4712"/>
      <c r="B4712"/>
      <c r="C4712"/>
    </row>
    <row r="4713" spans="1:3">
      <c r="A4713"/>
      <c r="B4713"/>
      <c r="C4713"/>
    </row>
    <row r="4714" spans="1:3">
      <c r="A4714"/>
      <c r="B4714"/>
      <c r="C4714"/>
    </row>
    <row r="4715" spans="1:3">
      <c r="A4715"/>
      <c r="B4715"/>
      <c r="C4715"/>
    </row>
    <row r="4716" spans="1:3">
      <c r="A4716"/>
      <c r="B4716"/>
      <c r="C4716"/>
    </row>
    <row r="4717" spans="1:3">
      <c r="A4717"/>
      <c r="B4717"/>
      <c r="C4717"/>
    </row>
    <row r="4718" spans="1:3">
      <c r="A4718"/>
      <c r="B4718"/>
      <c r="C4718"/>
    </row>
    <row r="4719" spans="1:3">
      <c r="A4719"/>
      <c r="B4719"/>
      <c r="C4719"/>
    </row>
    <row r="4720" spans="1:3">
      <c r="A4720"/>
      <c r="B4720"/>
      <c r="C4720"/>
    </row>
    <row r="4721" spans="1:3">
      <c r="A4721"/>
      <c r="B4721"/>
      <c r="C4721"/>
    </row>
    <row r="4722" spans="1:3">
      <c r="A4722"/>
      <c r="B4722"/>
      <c r="C4722"/>
    </row>
    <row r="4723" spans="1:3">
      <c r="A4723"/>
      <c r="B4723"/>
      <c r="C4723"/>
    </row>
    <row r="4724" spans="1:3">
      <c r="A4724"/>
      <c r="B4724"/>
      <c r="C4724"/>
    </row>
    <row r="4725" spans="1:3">
      <c r="A4725"/>
      <c r="B4725"/>
      <c r="C4725"/>
    </row>
    <row r="4726" spans="1:3">
      <c r="A4726"/>
      <c r="B4726"/>
      <c r="C4726"/>
    </row>
    <row r="4727" spans="1:3">
      <c r="A4727"/>
      <c r="B4727"/>
      <c r="C4727"/>
    </row>
    <row r="4728" spans="1:3">
      <c r="A4728"/>
      <c r="B4728"/>
      <c r="C4728"/>
    </row>
    <row r="4729" spans="1:3">
      <c r="A4729"/>
      <c r="B4729"/>
      <c r="C4729"/>
    </row>
    <row r="4730" spans="1:3">
      <c r="A4730"/>
      <c r="B4730"/>
      <c r="C4730"/>
    </row>
    <row r="4731" spans="1:3">
      <c r="A4731"/>
      <c r="B4731"/>
      <c r="C4731"/>
    </row>
    <row r="4732" spans="1:3">
      <c r="A4732"/>
      <c r="B4732"/>
      <c r="C4732"/>
    </row>
    <row r="4733" spans="1:3">
      <c r="A4733"/>
      <c r="B4733"/>
      <c r="C4733"/>
    </row>
    <row r="4734" spans="1:3">
      <c r="A4734"/>
      <c r="B4734"/>
      <c r="C4734"/>
    </row>
    <row r="4735" spans="1:3">
      <c r="A4735"/>
      <c r="B4735"/>
      <c r="C4735"/>
    </row>
    <row r="4736" spans="1:3">
      <c r="A4736"/>
      <c r="B4736"/>
      <c r="C4736"/>
    </row>
    <row r="4737" spans="1:3">
      <c r="A4737"/>
      <c r="B4737"/>
      <c r="C4737"/>
    </row>
    <row r="4738" spans="1:3">
      <c r="A4738"/>
      <c r="B4738"/>
      <c r="C4738"/>
    </row>
    <row r="4739" spans="1:3">
      <c r="A4739"/>
      <c r="B4739"/>
      <c r="C4739"/>
    </row>
    <row r="4740" spans="1:3">
      <c r="A4740"/>
      <c r="B4740"/>
      <c r="C4740"/>
    </row>
    <row r="4741" spans="1:3">
      <c r="A4741"/>
      <c r="B4741"/>
      <c r="C4741"/>
    </row>
    <row r="4742" spans="1:3">
      <c r="A4742"/>
      <c r="B4742"/>
      <c r="C4742"/>
    </row>
    <row r="4743" spans="1:3">
      <c r="A4743"/>
      <c r="B4743"/>
      <c r="C4743"/>
    </row>
    <row r="4744" spans="1:3">
      <c r="A4744"/>
      <c r="B4744"/>
      <c r="C4744"/>
    </row>
    <row r="4745" spans="1:3">
      <c r="A4745"/>
      <c r="B4745"/>
      <c r="C4745"/>
    </row>
    <row r="4746" spans="1:3">
      <c r="A4746"/>
      <c r="B4746"/>
      <c r="C4746"/>
    </row>
    <row r="4747" spans="1:3">
      <c r="A4747"/>
      <c r="B4747"/>
      <c r="C4747"/>
    </row>
    <row r="4748" spans="1:3">
      <c r="A4748"/>
      <c r="B4748"/>
      <c r="C4748"/>
    </row>
    <row r="4749" spans="1:3">
      <c r="A4749"/>
      <c r="B4749"/>
      <c r="C4749"/>
    </row>
    <row r="4750" spans="1:3">
      <c r="A4750"/>
      <c r="B4750"/>
      <c r="C4750"/>
    </row>
    <row r="4751" spans="1:3">
      <c r="A4751"/>
      <c r="B4751"/>
      <c r="C4751"/>
    </row>
    <row r="4752" spans="1:3">
      <c r="A4752"/>
      <c r="B4752"/>
      <c r="C4752"/>
    </row>
    <row r="4753" spans="1:3">
      <c r="A4753"/>
      <c r="B4753"/>
      <c r="C4753"/>
    </row>
    <row r="4754" spans="1:3">
      <c r="A4754"/>
      <c r="B4754"/>
      <c r="C4754"/>
    </row>
    <row r="4755" spans="1:3">
      <c r="A4755"/>
      <c r="B4755"/>
      <c r="C4755"/>
    </row>
    <row r="4756" spans="1:3">
      <c r="A4756"/>
      <c r="B4756"/>
      <c r="C4756"/>
    </row>
    <row r="4757" spans="1:3">
      <c r="A4757"/>
      <c r="B4757"/>
      <c r="C4757"/>
    </row>
    <row r="4758" spans="1:3">
      <c r="A4758"/>
      <c r="B4758"/>
      <c r="C4758"/>
    </row>
    <row r="4759" spans="1:3">
      <c r="A4759"/>
      <c r="B4759"/>
      <c r="C4759"/>
    </row>
    <row r="4760" spans="1:3">
      <c r="A4760"/>
      <c r="B4760"/>
      <c r="C4760"/>
    </row>
    <row r="4761" spans="1:3">
      <c r="A4761"/>
      <c r="B4761"/>
      <c r="C4761"/>
    </row>
    <row r="4762" spans="1:3">
      <c r="A4762"/>
      <c r="B4762"/>
      <c r="C4762"/>
    </row>
    <row r="4763" spans="1:3">
      <c r="A4763"/>
      <c r="B4763"/>
      <c r="C4763"/>
    </row>
    <row r="4764" spans="1:3">
      <c r="A4764"/>
      <c r="B4764"/>
      <c r="C4764"/>
    </row>
    <row r="4765" spans="1:3">
      <c r="A4765"/>
      <c r="B4765"/>
      <c r="C4765"/>
    </row>
    <row r="4766" spans="1:3">
      <c r="A4766"/>
      <c r="B4766"/>
      <c r="C4766"/>
    </row>
    <row r="4767" spans="1:3">
      <c r="A4767"/>
      <c r="B4767"/>
      <c r="C4767"/>
    </row>
    <row r="4768" spans="1:3">
      <c r="A4768"/>
      <c r="B4768"/>
      <c r="C4768"/>
    </row>
    <row r="4769" spans="1:3">
      <c r="A4769"/>
      <c r="B4769"/>
      <c r="C4769"/>
    </row>
    <row r="4770" spans="1:3">
      <c r="A4770"/>
      <c r="B4770"/>
      <c r="C4770"/>
    </row>
    <row r="4771" spans="1:3">
      <c r="A4771"/>
      <c r="B4771"/>
      <c r="C4771"/>
    </row>
    <row r="4772" spans="1:3">
      <c r="A4772"/>
      <c r="B4772"/>
      <c r="C4772"/>
    </row>
    <row r="4773" spans="1:3">
      <c r="A4773"/>
      <c r="B4773"/>
      <c r="C4773"/>
    </row>
    <row r="4774" spans="1:3">
      <c r="A4774"/>
      <c r="B4774"/>
      <c r="C4774"/>
    </row>
    <row r="4775" spans="1:3">
      <c r="A4775"/>
      <c r="B4775"/>
      <c r="C4775"/>
    </row>
    <row r="4776" spans="1:3">
      <c r="A4776"/>
      <c r="B4776"/>
      <c r="C4776"/>
    </row>
    <row r="4777" spans="1:3">
      <c r="A4777"/>
      <c r="B4777"/>
      <c r="C4777"/>
    </row>
    <row r="4778" spans="1:3">
      <c r="A4778"/>
      <c r="B4778"/>
      <c r="C4778"/>
    </row>
    <row r="4779" spans="1:3">
      <c r="A4779"/>
      <c r="B4779"/>
      <c r="C4779"/>
    </row>
    <row r="4780" spans="1:3">
      <c r="A4780"/>
      <c r="B4780"/>
      <c r="C4780"/>
    </row>
    <row r="4781" spans="1:3">
      <c r="A4781"/>
      <c r="B4781"/>
      <c r="C4781"/>
    </row>
    <row r="4782" spans="1:3">
      <c r="A4782"/>
      <c r="B4782"/>
      <c r="C4782"/>
    </row>
    <row r="4783" spans="1:3">
      <c r="A4783"/>
      <c r="B4783"/>
      <c r="C4783"/>
    </row>
    <row r="4784" spans="1:3">
      <c r="A4784"/>
      <c r="B4784"/>
      <c r="C4784"/>
    </row>
    <row r="4785" spans="1:3">
      <c r="A4785"/>
      <c r="B4785"/>
      <c r="C4785"/>
    </row>
    <row r="4786" spans="1:3">
      <c r="A4786"/>
      <c r="B4786"/>
      <c r="C4786"/>
    </row>
    <row r="4787" spans="1:3">
      <c r="A4787"/>
      <c r="B4787"/>
      <c r="C4787"/>
    </row>
    <row r="4788" spans="1:3">
      <c r="A4788"/>
      <c r="B4788"/>
      <c r="C4788"/>
    </row>
    <row r="4789" spans="1:3">
      <c r="A4789"/>
      <c r="B4789"/>
      <c r="C4789"/>
    </row>
    <row r="4790" spans="1:3">
      <c r="A4790"/>
      <c r="B4790"/>
      <c r="C4790"/>
    </row>
    <row r="4791" spans="1:3">
      <c r="A4791"/>
      <c r="B4791"/>
      <c r="C4791"/>
    </row>
    <row r="4792" spans="1:3">
      <c r="A4792"/>
      <c r="B4792"/>
      <c r="C4792"/>
    </row>
    <row r="4793" spans="1:3">
      <c r="A4793"/>
      <c r="B4793"/>
      <c r="C4793"/>
    </row>
    <row r="4794" spans="1:3">
      <c r="A4794"/>
      <c r="B4794"/>
      <c r="C4794"/>
    </row>
    <row r="4795" spans="1:3">
      <c r="A4795"/>
      <c r="B4795"/>
      <c r="C4795"/>
    </row>
    <row r="4796" spans="1:3">
      <c r="A4796"/>
      <c r="B4796"/>
      <c r="C4796"/>
    </row>
    <row r="4797" spans="1:3">
      <c r="A4797"/>
      <c r="B4797"/>
      <c r="C4797"/>
    </row>
    <row r="4798" spans="1:3">
      <c r="A4798"/>
      <c r="B4798"/>
      <c r="C4798"/>
    </row>
    <row r="4799" spans="1:3">
      <c r="A4799"/>
      <c r="B4799"/>
      <c r="C4799"/>
    </row>
    <row r="4800" spans="1:3">
      <c r="A4800"/>
      <c r="B4800"/>
      <c r="C4800"/>
    </row>
    <row r="4801" spans="1:3">
      <c r="A4801"/>
      <c r="B4801"/>
      <c r="C4801"/>
    </row>
    <row r="4802" spans="1:3">
      <c r="A4802"/>
      <c r="B4802"/>
      <c r="C4802"/>
    </row>
    <row r="4803" spans="1:3">
      <c r="A4803"/>
      <c r="B4803"/>
      <c r="C4803"/>
    </row>
    <row r="4804" spans="1:3">
      <c r="A4804"/>
      <c r="B4804"/>
      <c r="C4804"/>
    </row>
    <row r="4805" spans="1:3">
      <c r="A4805"/>
      <c r="B4805"/>
      <c r="C4805"/>
    </row>
    <row r="4806" spans="1:3">
      <c r="A4806"/>
      <c r="B4806"/>
      <c r="C4806"/>
    </row>
    <row r="4807" spans="1:3">
      <c r="A4807"/>
      <c r="B4807"/>
      <c r="C4807"/>
    </row>
    <row r="4808" spans="1:3">
      <c r="A4808"/>
      <c r="B4808"/>
      <c r="C4808"/>
    </row>
    <row r="4809" spans="1:3">
      <c r="A4809"/>
      <c r="B4809"/>
      <c r="C4809"/>
    </row>
    <row r="4810" spans="1:3">
      <c r="A4810"/>
      <c r="B4810"/>
      <c r="C4810"/>
    </row>
    <row r="4811" spans="1:3">
      <c r="A4811"/>
      <c r="B4811"/>
      <c r="C4811"/>
    </row>
    <row r="4812" spans="1:3">
      <c r="A4812"/>
      <c r="B4812"/>
      <c r="C4812"/>
    </row>
    <row r="4813" spans="1:3">
      <c r="A4813"/>
      <c r="B4813"/>
      <c r="C4813"/>
    </row>
    <row r="4814" spans="1:3">
      <c r="A4814"/>
      <c r="B4814"/>
      <c r="C4814"/>
    </row>
    <row r="4815" spans="1:3">
      <c r="A4815"/>
      <c r="B4815"/>
      <c r="C4815"/>
    </row>
    <row r="4816" spans="1:3">
      <c r="A4816"/>
      <c r="B4816"/>
      <c r="C4816"/>
    </row>
    <row r="4817" spans="1:3">
      <c r="A4817"/>
      <c r="B4817"/>
      <c r="C4817"/>
    </row>
    <row r="4818" spans="1:3">
      <c r="A4818"/>
      <c r="B4818"/>
      <c r="C4818"/>
    </row>
    <row r="4819" spans="1:3">
      <c r="A4819"/>
      <c r="B4819"/>
      <c r="C4819"/>
    </row>
    <row r="4820" spans="1:3">
      <c r="A4820"/>
      <c r="B4820"/>
      <c r="C4820"/>
    </row>
    <row r="4821" spans="1:3">
      <c r="A4821"/>
      <c r="B4821"/>
      <c r="C4821"/>
    </row>
    <row r="4822" spans="1:3">
      <c r="A4822"/>
      <c r="B4822"/>
      <c r="C4822"/>
    </row>
    <row r="4823" spans="1:3">
      <c r="A4823"/>
      <c r="B4823"/>
      <c r="C4823"/>
    </row>
    <row r="4824" spans="1:3">
      <c r="A4824"/>
      <c r="B4824"/>
      <c r="C4824"/>
    </row>
    <row r="4825" spans="1:3">
      <c r="A4825"/>
      <c r="B4825"/>
      <c r="C4825"/>
    </row>
    <row r="4826" spans="1:3">
      <c r="A4826"/>
      <c r="B4826"/>
      <c r="C4826"/>
    </row>
    <row r="4827" spans="1:3">
      <c r="A4827"/>
      <c r="B4827"/>
      <c r="C4827"/>
    </row>
    <row r="4828" spans="1:3">
      <c r="A4828"/>
      <c r="B4828"/>
      <c r="C4828"/>
    </row>
    <row r="4829" spans="1:3">
      <c r="A4829"/>
      <c r="B4829"/>
      <c r="C4829"/>
    </row>
    <row r="4830" spans="1:3">
      <c r="A4830"/>
      <c r="B4830"/>
      <c r="C4830"/>
    </row>
    <row r="4831" spans="1:3">
      <c r="A4831"/>
      <c r="B4831"/>
      <c r="C4831"/>
    </row>
    <row r="4832" spans="1:3">
      <c r="A4832"/>
      <c r="B4832"/>
      <c r="C4832"/>
    </row>
    <row r="4833" spans="1:3">
      <c r="A4833"/>
      <c r="B4833"/>
      <c r="C4833"/>
    </row>
    <row r="4834" spans="1:3">
      <c r="A4834"/>
      <c r="B4834"/>
      <c r="C4834"/>
    </row>
    <row r="4835" spans="1:3">
      <c r="A4835"/>
      <c r="B4835"/>
      <c r="C4835"/>
    </row>
    <row r="4836" spans="1:3">
      <c r="A4836"/>
      <c r="B4836"/>
      <c r="C4836"/>
    </row>
    <row r="4837" spans="1:3">
      <c r="A4837"/>
      <c r="B4837"/>
      <c r="C4837"/>
    </row>
    <row r="4838" spans="1:3">
      <c r="A4838"/>
      <c r="B4838"/>
      <c r="C4838"/>
    </row>
    <row r="4839" spans="1:3">
      <c r="A4839"/>
      <c r="B4839"/>
      <c r="C4839"/>
    </row>
    <row r="4840" spans="1:3">
      <c r="A4840"/>
      <c r="B4840"/>
      <c r="C4840"/>
    </row>
    <row r="4841" spans="1:3">
      <c r="A4841"/>
      <c r="B4841"/>
      <c r="C4841"/>
    </row>
    <row r="4842" spans="1:3">
      <c r="A4842"/>
      <c r="B4842"/>
      <c r="C4842"/>
    </row>
    <row r="4843" spans="1:3">
      <c r="A4843"/>
      <c r="B4843"/>
      <c r="C4843"/>
    </row>
    <row r="4844" spans="1:3">
      <c r="A4844"/>
      <c r="B4844"/>
      <c r="C4844"/>
    </row>
    <row r="4845" spans="1:3">
      <c r="A4845"/>
      <c r="B4845"/>
      <c r="C4845"/>
    </row>
    <row r="4846" spans="1:3">
      <c r="A4846"/>
      <c r="B4846"/>
      <c r="C4846"/>
    </row>
    <row r="4847" spans="1:3">
      <c r="A4847"/>
      <c r="B4847"/>
      <c r="C4847"/>
    </row>
    <row r="4848" spans="1:3">
      <c r="A4848"/>
      <c r="B4848"/>
      <c r="C4848"/>
    </row>
    <row r="4849" spans="1:3">
      <c r="A4849"/>
      <c r="B4849"/>
      <c r="C4849"/>
    </row>
    <row r="4850" spans="1:3">
      <c r="A4850"/>
      <c r="B4850"/>
      <c r="C4850"/>
    </row>
    <row r="4851" spans="1:3">
      <c r="A4851"/>
      <c r="B4851"/>
      <c r="C4851"/>
    </row>
    <row r="4852" spans="1:3">
      <c r="A4852"/>
      <c r="B4852"/>
      <c r="C4852"/>
    </row>
    <row r="4853" spans="1:3">
      <c r="A4853"/>
      <c r="B4853"/>
      <c r="C4853"/>
    </row>
    <row r="4854" spans="1:3">
      <c r="A4854"/>
      <c r="B4854"/>
      <c r="C4854"/>
    </row>
    <row r="4855" spans="1:3">
      <c r="A4855"/>
      <c r="B4855"/>
      <c r="C4855"/>
    </row>
    <row r="4856" spans="1:3">
      <c r="A4856"/>
      <c r="B4856"/>
      <c r="C4856"/>
    </row>
    <row r="4857" spans="1:3">
      <c r="A4857"/>
      <c r="B4857"/>
      <c r="C4857"/>
    </row>
    <row r="4858" spans="1:3">
      <c r="A4858"/>
      <c r="B4858"/>
      <c r="C4858"/>
    </row>
    <row r="4859" spans="1:3">
      <c r="A4859"/>
      <c r="B4859"/>
      <c r="C4859"/>
    </row>
    <row r="4860" spans="1:3">
      <c r="A4860"/>
      <c r="B4860"/>
      <c r="C4860"/>
    </row>
    <row r="4861" spans="1:3">
      <c r="A4861"/>
      <c r="B4861"/>
      <c r="C4861"/>
    </row>
    <row r="4862" spans="1:3">
      <c r="A4862"/>
      <c r="B4862"/>
      <c r="C4862"/>
    </row>
    <row r="4863" spans="1:3">
      <c r="A4863"/>
      <c r="B4863"/>
      <c r="C4863"/>
    </row>
    <row r="4864" spans="1:3">
      <c r="A4864"/>
      <c r="B4864"/>
      <c r="C4864"/>
    </row>
    <row r="4865" spans="1:3">
      <c r="A4865"/>
      <c r="B4865"/>
      <c r="C4865"/>
    </row>
    <row r="4866" spans="1:3">
      <c r="A4866"/>
      <c r="B4866"/>
      <c r="C4866"/>
    </row>
    <row r="4867" spans="1:3">
      <c r="A4867"/>
      <c r="B4867"/>
      <c r="C4867"/>
    </row>
    <row r="4868" spans="1:3">
      <c r="A4868"/>
      <c r="B4868"/>
      <c r="C4868"/>
    </row>
    <row r="4869" spans="1:3">
      <c r="A4869"/>
      <c r="B4869"/>
      <c r="C4869"/>
    </row>
    <row r="4870" spans="1:3">
      <c r="A4870"/>
      <c r="B4870"/>
      <c r="C4870"/>
    </row>
    <row r="4871" spans="1:3">
      <c r="A4871"/>
      <c r="B4871"/>
      <c r="C4871"/>
    </row>
    <row r="4872" spans="1:3">
      <c r="A4872"/>
      <c r="B4872"/>
      <c r="C4872"/>
    </row>
    <row r="4873" spans="1:3">
      <c r="A4873"/>
      <c r="B4873"/>
      <c r="C4873"/>
    </row>
    <row r="4874" spans="1:3">
      <c r="A4874"/>
      <c r="B4874"/>
      <c r="C4874"/>
    </row>
    <row r="4875" spans="1:3">
      <c r="A4875"/>
      <c r="B4875"/>
      <c r="C4875"/>
    </row>
    <row r="4876" spans="1:3">
      <c r="A4876"/>
      <c r="B4876"/>
      <c r="C4876"/>
    </row>
    <row r="4877" spans="1:3">
      <c r="A4877"/>
      <c r="B4877"/>
      <c r="C4877"/>
    </row>
    <row r="4878" spans="1:3">
      <c r="A4878"/>
      <c r="B4878"/>
      <c r="C4878"/>
    </row>
    <row r="4879" spans="1:3">
      <c r="A4879"/>
      <c r="B4879"/>
      <c r="C4879"/>
    </row>
    <row r="4880" spans="1:3">
      <c r="A4880"/>
      <c r="B4880"/>
      <c r="C4880"/>
    </row>
    <row r="4881" spans="1:3">
      <c r="A4881"/>
      <c r="B4881"/>
      <c r="C4881"/>
    </row>
    <row r="4882" spans="1:3">
      <c r="A4882"/>
      <c r="B4882"/>
      <c r="C4882"/>
    </row>
    <row r="4883" spans="1:3">
      <c r="A4883"/>
      <c r="B4883"/>
      <c r="C4883"/>
    </row>
    <row r="4884" spans="1:3">
      <c r="A4884"/>
      <c r="B4884"/>
      <c r="C4884"/>
    </row>
    <row r="4885" spans="1:3">
      <c r="A4885"/>
      <c r="B4885"/>
      <c r="C4885"/>
    </row>
    <row r="4886" spans="1:3">
      <c r="A4886"/>
      <c r="B4886"/>
      <c r="C4886"/>
    </row>
    <row r="4887" spans="1:3">
      <c r="A4887"/>
      <c r="B4887"/>
      <c r="C4887"/>
    </row>
    <row r="4888" spans="1:3">
      <c r="A4888"/>
      <c r="B4888"/>
      <c r="C4888"/>
    </row>
    <row r="4889" spans="1:3">
      <c r="A4889"/>
      <c r="B4889"/>
      <c r="C4889"/>
    </row>
    <row r="4890" spans="1:3">
      <c r="A4890"/>
      <c r="B4890"/>
      <c r="C4890"/>
    </row>
    <row r="4891" spans="1:3">
      <c r="A4891"/>
      <c r="B4891"/>
      <c r="C4891"/>
    </row>
    <row r="4892" spans="1:3">
      <c r="A4892"/>
      <c r="B4892"/>
      <c r="C4892"/>
    </row>
    <row r="4893" spans="1:3">
      <c r="A4893"/>
      <c r="B4893"/>
      <c r="C4893"/>
    </row>
    <row r="4894" spans="1:3">
      <c r="A4894"/>
      <c r="B4894"/>
      <c r="C4894"/>
    </row>
    <row r="4895" spans="1:3">
      <c r="A4895"/>
      <c r="B4895"/>
      <c r="C4895"/>
    </row>
    <row r="4896" spans="1:3">
      <c r="A4896"/>
      <c r="B4896"/>
      <c r="C4896"/>
    </row>
    <row r="4897" spans="1:3">
      <c r="A4897"/>
      <c r="B4897"/>
      <c r="C4897"/>
    </row>
    <row r="4898" spans="1:3">
      <c r="A4898"/>
      <c r="B4898"/>
      <c r="C4898"/>
    </row>
    <row r="4899" spans="1:3">
      <c r="A4899"/>
      <c r="B4899"/>
      <c r="C4899"/>
    </row>
    <row r="4900" spans="1:3">
      <c r="A4900"/>
      <c r="B4900"/>
      <c r="C4900"/>
    </row>
    <row r="4901" spans="1:3">
      <c r="A4901"/>
      <c r="B4901"/>
      <c r="C4901"/>
    </row>
    <row r="4902" spans="1:3">
      <c r="A4902"/>
      <c r="B4902"/>
      <c r="C4902"/>
    </row>
    <row r="4903" spans="1:3">
      <c r="A4903"/>
      <c r="B4903"/>
      <c r="C4903"/>
    </row>
    <row r="4904" spans="1:3">
      <c r="A4904"/>
      <c r="B4904"/>
      <c r="C4904"/>
    </row>
    <row r="4905" spans="1:3">
      <c r="A4905"/>
      <c r="B4905"/>
      <c r="C4905"/>
    </row>
    <row r="4906" spans="1:3">
      <c r="A4906"/>
      <c r="B4906"/>
      <c r="C4906"/>
    </row>
    <row r="4907" spans="1:3">
      <c r="A4907"/>
      <c r="B4907"/>
      <c r="C4907"/>
    </row>
    <row r="4908" spans="1:3">
      <c r="A4908"/>
      <c r="B4908"/>
      <c r="C4908"/>
    </row>
    <row r="4909" spans="1:3">
      <c r="A4909"/>
      <c r="B4909"/>
      <c r="C4909"/>
    </row>
    <row r="4910" spans="1:3">
      <c r="A4910"/>
      <c r="B4910"/>
      <c r="C4910"/>
    </row>
    <row r="4911" spans="1:3">
      <c r="A4911"/>
      <c r="B4911"/>
      <c r="C4911"/>
    </row>
    <row r="4912" spans="1:3">
      <c r="A4912"/>
      <c r="B4912"/>
      <c r="C4912"/>
    </row>
    <row r="4913" spans="1:3">
      <c r="A4913"/>
      <c r="B4913"/>
      <c r="C4913"/>
    </row>
    <row r="4914" spans="1:3">
      <c r="A4914"/>
      <c r="B4914"/>
      <c r="C4914"/>
    </row>
    <row r="4915" spans="1:3">
      <c r="A4915"/>
      <c r="B4915"/>
      <c r="C4915"/>
    </row>
    <row r="4916" spans="1:3">
      <c r="A4916"/>
      <c r="B4916"/>
      <c r="C4916"/>
    </row>
    <row r="4917" spans="1:3">
      <c r="A4917"/>
      <c r="B4917"/>
      <c r="C4917"/>
    </row>
    <row r="4918" spans="1:3">
      <c r="A4918"/>
      <c r="B4918"/>
      <c r="C4918"/>
    </row>
    <row r="4919" spans="1:3">
      <c r="A4919"/>
      <c r="B4919"/>
      <c r="C4919"/>
    </row>
    <row r="4920" spans="1:3">
      <c r="A4920"/>
      <c r="B4920"/>
      <c r="C4920"/>
    </row>
    <row r="4921" spans="1:3">
      <c r="A4921"/>
      <c r="B4921"/>
      <c r="C4921"/>
    </row>
    <row r="4922" spans="1:3">
      <c r="A4922"/>
      <c r="B4922"/>
      <c r="C4922"/>
    </row>
    <row r="4923" spans="1:3">
      <c r="A4923"/>
      <c r="B4923"/>
      <c r="C4923"/>
    </row>
    <row r="4924" spans="1:3">
      <c r="A4924"/>
      <c r="B4924"/>
      <c r="C4924"/>
    </row>
    <row r="4925" spans="1:3">
      <c r="A4925"/>
      <c r="B4925"/>
      <c r="C4925"/>
    </row>
    <row r="4926" spans="1:3">
      <c r="A4926"/>
      <c r="B4926"/>
      <c r="C4926"/>
    </row>
    <row r="4927" spans="1:3">
      <c r="A4927"/>
      <c r="B4927"/>
      <c r="C4927"/>
    </row>
    <row r="4928" spans="1:3">
      <c r="A4928"/>
      <c r="B4928"/>
      <c r="C4928"/>
    </row>
    <row r="4929" spans="1:3">
      <c r="A4929"/>
      <c r="B4929"/>
      <c r="C4929"/>
    </row>
    <row r="4930" spans="1:3">
      <c r="A4930"/>
      <c r="B4930"/>
      <c r="C4930"/>
    </row>
    <row r="4931" spans="1:3">
      <c r="A4931"/>
      <c r="B4931"/>
      <c r="C4931"/>
    </row>
    <row r="4932" spans="1:3">
      <c r="A4932"/>
      <c r="B4932"/>
      <c r="C4932"/>
    </row>
    <row r="4933" spans="1:3">
      <c r="A4933"/>
      <c r="B4933"/>
      <c r="C4933"/>
    </row>
    <row r="4934" spans="1:3">
      <c r="A4934"/>
      <c r="B4934"/>
      <c r="C4934"/>
    </row>
    <row r="4935" spans="1:3">
      <c r="A4935"/>
      <c r="B4935"/>
      <c r="C4935"/>
    </row>
    <row r="4936" spans="1:3">
      <c r="A4936"/>
      <c r="B4936"/>
      <c r="C4936"/>
    </row>
    <row r="4937" spans="1:3">
      <c r="A4937"/>
      <c r="B4937"/>
      <c r="C4937"/>
    </row>
    <row r="4938" spans="1:3">
      <c r="A4938"/>
      <c r="B4938"/>
      <c r="C4938"/>
    </row>
    <row r="4939" spans="1:3">
      <c r="A4939"/>
      <c r="B4939"/>
      <c r="C4939"/>
    </row>
    <row r="4940" spans="1:3">
      <c r="A4940"/>
      <c r="B4940"/>
      <c r="C4940"/>
    </row>
    <row r="4941" spans="1:3">
      <c r="A4941"/>
      <c r="B4941"/>
      <c r="C4941"/>
    </row>
    <row r="4942" spans="1:3">
      <c r="A4942"/>
      <c r="B4942"/>
      <c r="C4942"/>
    </row>
    <row r="4943" spans="1:3">
      <c r="A4943"/>
      <c r="B4943"/>
      <c r="C4943"/>
    </row>
    <row r="4944" spans="1:3">
      <c r="A4944"/>
      <c r="B4944"/>
      <c r="C4944"/>
    </row>
    <row r="4945" spans="1:3">
      <c r="A4945"/>
      <c r="B4945"/>
      <c r="C4945"/>
    </row>
    <row r="4946" spans="1:3">
      <c r="A4946"/>
      <c r="B4946"/>
      <c r="C4946"/>
    </row>
    <row r="4947" spans="1:3">
      <c r="A4947"/>
      <c r="B4947"/>
      <c r="C4947"/>
    </row>
    <row r="4948" spans="1:3">
      <c r="A4948"/>
      <c r="B4948"/>
      <c r="C4948"/>
    </row>
    <row r="4949" spans="1:3">
      <c r="A4949"/>
      <c r="B4949"/>
      <c r="C4949"/>
    </row>
    <row r="4950" spans="1:3">
      <c r="A4950"/>
      <c r="B4950"/>
      <c r="C4950"/>
    </row>
    <row r="4951" spans="1:3">
      <c r="A4951"/>
      <c r="B4951"/>
      <c r="C4951"/>
    </row>
    <row r="4952" spans="1:3">
      <c r="A4952"/>
      <c r="B4952"/>
      <c r="C4952"/>
    </row>
    <row r="4953" spans="1:3">
      <c r="A4953"/>
      <c r="B4953"/>
      <c r="C4953"/>
    </row>
    <row r="4954" spans="1:3">
      <c r="A4954"/>
      <c r="B4954"/>
      <c r="C4954"/>
    </row>
    <row r="4955" spans="1:3">
      <c r="A4955"/>
      <c r="B4955"/>
      <c r="C4955"/>
    </row>
    <row r="4956" spans="1:3">
      <c r="A4956"/>
      <c r="B4956"/>
      <c r="C4956"/>
    </row>
    <row r="4957" spans="1:3">
      <c r="A4957"/>
      <c r="B4957"/>
      <c r="C4957"/>
    </row>
    <row r="4958" spans="1:3">
      <c r="A4958"/>
      <c r="B4958"/>
      <c r="C4958"/>
    </row>
    <row r="4959" spans="1:3">
      <c r="A4959"/>
      <c r="B4959"/>
      <c r="C4959"/>
    </row>
    <row r="4960" spans="1:3">
      <c r="A4960"/>
      <c r="B4960"/>
      <c r="C4960"/>
    </row>
    <row r="4961" spans="1:3">
      <c r="A4961"/>
      <c r="B4961"/>
      <c r="C4961"/>
    </row>
    <row r="4962" spans="1:3">
      <c r="A4962"/>
      <c r="B4962"/>
      <c r="C4962"/>
    </row>
    <row r="4963" spans="1:3">
      <c r="A4963"/>
      <c r="B4963"/>
      <c r="C4963"/>
    </row>
    <row r="4964" spans="1:3">
      <c r="A4964"/>
      <c r="B4964"/>
      <c r="C4964"/>
    </row>
    <row r="4965" spans="1:3">
      <c r="A4965"/>
      <c r="B4965"/>
      <c r="C4965"/>
    </row>
    <row r="4966" spans="1:3">
      <c r="A4966"/>
      <c r="B4966"/>
      <c r="C4966"/>
    </row>
    <row r="4967" spans="1:3">
      <c r="A4967"/>
      <c r="B4967"/>
      <c r="C4967"/>
    </row>
    <row r="4968" spans="1:3">
      <c r="A4968"/>
      <c r="B4968"/>
      <c r="C4968"/>
    </row>
    <row r="4969" spans="1:3">
      <c r="A4969"/>
      <c r="B4969"/>
      <c r="C4969"/>
    </row>
    <row r="4970" spans="1:3">
      <c r="A4970"/>
      <c r="B4970"/>
      <c r="C4970"/>
    </row>
    <row r="4971" spans="1:3">
      <c r="A4971"/>
      <c r="B4971"/>
      <c r="C4971"/>
    </row>
    <row r="4972" spans="1:3">
      <c r="A4972"/>
      <c r="B4972"/>
      <c r="C4972"/>
    </row>
    <row r="4973" spans="1:3">
      <c r="A4973"/>
      <c r="B4973"/>
      <c r="C4973"/>
    </row>
    <row r="4974" spans="1:3">
      <c r="A4974"/>
      <c r="B4974"/>
      <c r="C4974"/>
    </row>
    <row r="4975" spans="1:3">
      <c r="A4975"/>
      <c r="B4975"/>
      <c r="C4975"/>
    </row>
    <row r="4976" spans="1:3">
      <c r="A4976"/>
      <c r="B4976"/>
      <c r="C4976"/>
    </row>
    <row r="4977" spans="1:3">
      <c r="A4977"/>
      <c r="B4977"/>
      <c r="C4977"/>
    </row>
    <row r="4978" spans="1:3">
      <c r="A4978"/>
      <c r="B4978"/>
      <c r="C4978"/>
    </row>
    <row r="4979" spans="1:3">
      <c r="A4979"/>
      <c r="B4979"/>
      <c r="C4979"/>
    </row>
    <row r="4980" spans="1:3">
      <c r="A4980"/>
      <c r="B4980"/>
      <c r="C4980"/>
    </row>
    <row r="4981" spans="1:3">
      <c r="A4981"/>
      <c r="B4981"/>
      <c r="C4981"/>
    </row>
    <row r="4982" spans="1:3">
      <c r="A4982"/>
      <c r="B4982"/>
      <c r="C4982"/>
    </row>
    <row r="4983" spans="1:3">
      <c r="A4983"/>
      <c r="B4983"/>
      <c r="C4983"/>
    </row>
    <row r="4984" spans="1:3">
      <c r="A4984"/>
      <c r="B4984"/>
      <c r="C4984"/>
    </row>
    <row r="4985" spans="1:3">
      <c r="A4985"/>
      <c r="B4985"/>
      <c r="C4985"/>
    </row>
    <row r="4986" spans="1:3">
      <c r="A4986"/>
      <c r="B4986"/>
      <c r="C4986"/>
    </row>
    <row r="4987" spans="1:3">
      <c r="A4987"/>
      <c r="B4987"/>
      <c r="C4987"/>
    </row>
    <row r="4988" spans="1:3">
      <c r="A4988"/>
      <c r="B4988"/>
      <c r="C4988"/>
    </row>
    <row r="4989" spans="1:3">
      <c r="A4989"/>
      <c r="B4989"/>
      <c r="C4989"/>
    </row>
    <row r="4990" spans="1:3">
      <c r="A4990"/>
      <c r="B4990"/>
      <c r="C4990"/>
    </row>
    <row r="4991" spans="1:3">
      <c r="A4991"/>
      <c r="B4991"/>
      <c r="C4991"/>
    </row>
    <row r="4992" spans="1:3">
      <c r="A4992"/>
      <c r="B4992"/>
      <c r="C4992"/>
    </row>
    <row r="4993" spans="1:3">
      <c r="A4993"/>
      <c r="B4993"/>
      <c r="C4993"/>
    </row>
    <row r="4994" spans="1:3">
      <c r="A4994"/>
      <c r="B4994"/>
      <c r="C4994"/>
    </row>
    <row r="4995" spans="1:3">
      <c r="A4995"/>
      <c r="B4995"/>
      <c r="C4995"/>
    </row>
    <row r="4996" spans="1:3">
      <c r="A4996"/>
      <c r="B4996"/>
      <c r="C4996"/>
    </row>
    <row r="4997" spans="1:3">
      <c r="A4997"/>
      <c r="B4997"/>
      <c r="C4997"/>
    </row>
    <row r="4998" spans="1:3">
      <c r="A4998"/>
      <c r="B4998"/>
      <c r="C4998"/>
    </row>
    <row r="4999" spans="1:3">
      <c r="A4999"/>
      <c r="B4999"/>
      <c r="C4999"/>
    </row>
    <row r="5000" spans="1:3">
      <c r="A5000"/>
      <c r="B5000"/>
      <c r="C5000"/>
    </row>
    <row r="5001" spans="1:3">
      <c r="A5001"/>
      <c r="B5001"/>
      <c r="C5001"/>
    </row>
    <row r="5002" spans="1:3">
      <c r="A5002"/>
      <c r="B5002"/>
      <c r="C5002"/>
    </row>
    <row r="5003" spans="1:3">
      <c r="A5003"/>
      <c r="B5003"/>
      <c r="C5003"/>
    </row>
    <row r="5004" spans="1:3">
      <c r="A5004"/>
      <c r="B5004"/>
      <c r="C5004"/>
    </row>
    <row r="5005" spans="1:3">
      <c r="A5005"/>
      <c r="B5005"/>
      <c r="C5005"/>
    </row>
    <row r="5006" spans="1:3">
      <c r="A5006"/>
      <c r="B5006"/>
      <c r="C5006"/>
    </row>
    <row r="5007" spans="1:3">
      <c r="A5007"/>
      <c r="B5007"/>
      <c r="C5007"/>
    </row>
    <row r="5008" spans="1:3">
      <c r="A5008"/>
      <c r="B5008"/>
      <c r="C5008"/>
    </row>
    <row r="5009" spans="1:3">
      <c r="A5009"/>
      <c r="B5009"/>
      <c r="C5009"/>
    </row>
    <row r="5010" spans="1:3">
      <c r="A5010"/>
      <c r="B5010"/>
      <c r="C5010"/>
    </row>
    <row r="5011" spans="1:3">
      <c r="A5011"/>
      <c r="B5011"/>
      <c r="C5011"/>
    </row>
    <row r="5012" spans="1:3">
      <c r="A5012"/>
      <c r="B5012"/>
      <c r="C5012"/>
    </row>
    <row r="5013" spans="1:3">
      <c r="A5013"/>
      <c r="B5013"/>
      <c r="C5013"/>
    </row>
    <row r="5014" spans="1:3">
      <c r="A5014"/>
      <c r="B5014"/>
      <c r="C5014"/>
    </row>
    <row r="5015" spans="1:3">
      <c r="A5015"/>
      <c r="B5015"/>
      <c r="C5015"/>
    </row>
    <row r="5016" spans="1:3">
      <c r="A5016"/>
      <c r="B5016"/>
      <c r="C5016"/>
    </row>
    <row r="5017" spans="1:3">
      <c r="A5017"/>
      <c r="B5017"/>
      <c r="C5017"/>
    </row>
    <row r="5018" spans="1:3">
      <c r="A5018"/>
      <c r="B5018"/>
      <c r="C5018"/>
    </row>
    <row r="5019" spans="1:3">
      <c r="A5019"/>
      <c r="B5019"/>
      <c r="C5019"/>
    </row>
    <row r="5020" spans="1:3">
      <c r="A5020"/>
      <c r="B5020"/>
      <c r="C5020"/>
    </row>
    <row r="5021" spans="1:3">
      <c r="A5021"/>
      <c r="B5021"/>
      <c r="C5021"/>
    </row>
    <row r="5022" spans="1:3">
      <c r="A5022"/>
      <c r="B5022"/>
      <c r="C5022"/>
    </row>
    <row r="5023" spans="1:3">
      <c r="A5023"/>
      <c r="B5023"/>
      <c r="C5023"/>
    </row>
    <row r="5024" spans="1:3">
      <c r="A5024"/>
      <c r="B5024"/>
      <c r="C5024"/>
    </row>
    <row r="5025" spans="1:3">
      <c r="A5025"/>
      <c r="B5025"/>
      <c r="C5025"/>
    </row>
    <row r="5026" spans="1:3">
      <c r="A5026"/>
      <c r="B5026"/>
      <c r="C5026"/>
    </row>
    <row r="5027" spans="1:3">
      <c r="A5027"/>
      <c r="B5027"/>
      <c r="C5027"/>
    </row>
    <row r="5028" spans="1:3">
      <c r="A5028"/>
      <c r="B5028"/>
      <c r="C5028"/>
    </row>
    <row r="5029" spans="1:3">
      <c r="A5029"/>
      <c r="B5029"/>
      <c r="C5029"/>
    </row>
    <row r="5030" spans="1:3">
      <c r="A5030"/>
      <c r="B5030"/>
      <c r="C5030"/>
    </row>
    <row r="5031" spans="1:3">
      <c r="A5031"/>
      <c r="B5031"/>
      <c r="C5031"/>
    </row>
    <row r="5032" spans="1:3">
      <c r="A5032"/>
      <c r="B5032"/>
      <c r="C5032"/>
    </row>
    <row r="5033" spans="1:3">
      <c r="A5033"/>
      <c r="B5033"/>
      <c r="C5033"/>
    </row>
    <row r="5034" spans="1:3">
      <c r="A5034"/>
      <c r="B5034"/>
      <c r="C5034"/>
    </row>
    <row r="5035" spans="1:3">
      <c r="A5035"/>
      <c r="B5035"/>
      <c r="C5035"/>
    </row>
    <row r="5036" spans="1:3">
      <c r="A5036"/>
      <c r="B5036"/>
      <c r="C5036"/>
    </row>
    <row r="5037" spans="1:3">
      <c r="A5037"/>
      <c r="B5037"/>
      <c r="C5037"/>
    </row>
    <row r="5038" spans="1:3">
      <c r="A5038"/>
      <c r="B5038"/>
      <c r="C5038"/>
    </row>
    <row r="5039" spans="1:3">
      <c r="A5039"/>
      <c r="B5039"/>
      <c r="C5039"/>
    </row>
    <row r="5040" spans="1:3">
      <c r="A5040"/>
      <c r="B5040"/>
      <c r="C5040"/>
    </row>
    <row r="5041" spans="1:3">
      <c r="A5041"/>
      <c r="B5041"/>
      <c r="C5041"/>
    </row>
    <row r="5042" spans="1:3">
      <c r="A5042"/>
      <c r="B5042"/>
      <c r="C5042"/>
    </row>
    <row r="5043" spans="1:3">
      <c r="A5043"/>
      <c r="B5043"/>
      <c r="C5043"/>
    </row>
    <row r="5044" spans="1:3">
      <c r="A5044"/>
      <c r="B5044"/>
      <c r="C5044"/>
    </row>
    <row r="5045" spans="1:3">
      <c r="A5045"/>
      <c r="B5045"/>
      <c r="C5045"/>
    </row>
    <row r="5046" spans="1:3">
      <c r="A5046"/>
      <c r="B5046"/>
      <c r="C5046"/>
    </row>
    <row r="5047" spans="1:3">
      <c r="A5047"/>
      <c r="B5047"/>
      <c r="C5047"/>
    </row>
    <row r="5048" spans="1:3">
      <c r="A5048"/>
      <c r="B5048"/>
      <c r="C5048"/>
    </row>
    <row r="5049" spans="1:3">
      <c r="A5049"/>
      <c r="B5049"/>
      <c r="C5049"/>
    </row>
    <row r="5050" spans="1:3">
      <c r="A5050"/>
      <c r="B5050"/>
      <c r="C5050"/>
    </row>
    <row r="5051" spans="1:3">
      <c r="A5051"/>
      <c r="B5051"/>
      <c r="C5051"/>
    </row>
    <row r="5052" spans="1:3">
      <c r="A5052"/>
      <c r="B5052"/>
      <c r="C5052"/>
    </row>
    <row r="5053" spans="1:3">
      <c r="A5053"/>
      <c r="B5053"/>
      <c r="C5053"/>
    </row>
    <row r="5054" spans="1:3">
      <c r="A5054"/>
      <c r="B5054"/>
      <c r="C5054"/>
    </row>
    <row r="5055" spans="1:3">
      <c r="A5055"/>
      <c r="B5055"/>
      <c r="C5055"/>
    </row>
    <row r="5056" spans="1:3">
      <c r="A5056"/>
      <c r="B5056"/>
      <c r="C5056"/>
    </row>
    <row r="5057" spans="1:3">
      <c r="A5057"/>
      <c r="B5057"/>
      <c r="C5057"/>
    </row>
    <row r="5058" spans="1:3">
      <c r="A5058"/>
      <c r="B5058"/>
      <c r="C5058"/>
    </row>
    <row r="5059" spans="1:3">
      <c r="A5059"/>
      <c r="B5059"/>
      <c r="C5059"/>
    </row>
    <row r="5060" spans="1:3">
      <c r="A5060"/>
      <c r="B5060"/>
      <c r="C5060"/>
    </row>
    <row r="5061" spans="1:3">
      <c r="A5061"/>
      <c r="B5061"/>
      <c r="C5061"/>
    </row>
    <row r="5062" spans="1:3">
      <c r="A5062"/>
      <c r="B5062"/>
      <c r="C5062"/>
    </row>
    <row r="5063" spans="1:3">
      <c r="A5063"/>
      <c r="B5063"/>
      <c r="C5063"/>
    </row>
    <row r="5064" spans="1:3">
      <c r="A5064"/>
      <c r="B5064"/>
      <c r="C5064"/>
    </row>
    <row r="5065" spans="1:3">
      <c r="A5065"/>
      <c r="B5065"/>
      <c r="C5065"/>
    </row>
    <row r="5066" spans="1:3">
      <c r="A5066"/>
      <c r="B5066"/>
      <c r="C5066"/>
    </row>
    <row r="5067" spans="1:3">
      <c r="A5067"/>
      <c r="B5067"/>
      <c r="C5067"/>
    </row>
    <row r="5068" spans="1:3">
      <c r="A5068"/>
      <c r="B5068"/>
      <c r="C5068"/>
    </row>
    <row r="5069" spans="1:3">
      <c r="A5069"/>
      <c r="B5069"/>
      <c r="C5069"/>
    </row>
    <row r="5070" spans="1:3">
      <c r="A5070"/>
      <c r="B5070"/>
      <c r="C5070"/>
    </row>
    <row r="5071" spans="1:3">
      <c r="A5071"/>
      <c r="B5071"/>
      <c r="C5071"/>
    </row>
    <row r="5072" spans="1:3">
      <c r="A5072"/>
      <c r="B5072"/>
      <c r="C5072"/>
    </row>
    <row r="5073" spans="1:3">
      <c r="A5073"/>
      <c r="B5073"/>
      <c r="C5073"/>
    </row>
    <row r="5074" spans="1:3">
      <c r="A5074"/>
      <c r="B5074"/>
      <c r="C5074"/>
    </row>
    <row r="5075" spans="1:3">
      <c r="A5075"/>
      <c r="B5075"/>
      <c r="C5075"/>
    </row>
    <row r="5076" spans="1:3">
      <c r="A5076"/>
      <c r="B5076"/>
      <c r="C5076"/>
    </row>
    <row r="5077" spans="1:3">
      <c r="A5077"/>
      <c r="B5077"/>
      <c r="C5077"/>
    </row>
    <row r="5078" spans="1:3">
      <c r="A5078"/>
      <c r="B5078"/>
      <c r="C5078"/>
    </row>
    <row r="5079" spans="1:3">
      <c r="A5079"/>
      <c r="B5079"/>
      <c r="C5079"/>
    </row>
    <row r="5080" spans="1:3">
      <c r="A5080"/>
      <c r="B5080"/>
      <c r="C5080"/>
    </row>
    <row r="5081" spans="1:3">
      <c r="A5081"/>
      <c r="B5081"/>
      <c r="C5081"/>
    </row>
    <row r="5082" spans="1:3">
      <c r="A5082"/>
      <c r="B5082"/>
      <c r="C5082"/>
    </row>
    <row r="5083" spans="1:3">
      <c r="A5083"/>
      <c r="B5083"/>
      <c r="C5083"/>
    </row>
    <row r="5084" spans="1:3">
      <c r="A5084"/>
      <c r="B5084"/>
      <c r="C5084"/>
    </row>
    <row r="5085" spans="1:3">
      <c r="A5085"/>
      <c r="B5085"/>
      <c r="C5085"/>
    </row>
    <row r="5086" spans="1:3">
      <c r="A5086"/>
      <c r="B5086"/>
      <c r="C5086"/>
    </row>
    <row r="5087" spans="1:3">
      <c r="A5087"/>
      <c r="B5087"/>
      <c r="C5087"/>
    </row>
    <row r="5088" spans="1:3">
      <c r="A5088"/>
      <c r="B5088"/>
      <c r="C5088"/>
    </row>
    <row r="5089" spans="1:3">
      <c r="A5089"/>
      <c r="B5089"/>
      <c r="C5089"/>
    </row>
    <row r="5090" spans="1:3">
      <c r="A5090"/>
      <c r="B5090"/>
      <c r="C5090"/>
    </row>
    <row r="5091" spans="1:3">
      <c r="A5091"/>
      <c r="B5091"/>
      <c r="C5091"/>
    </row>
    <row r="5092" spans="1:3">
      <c r="A5092"/>
      <c r="B5092"/>
      <c r="C5092"/>
    </row>
    <row r="5093" spans="1:3">
      <c r="A5093"/>
      <c r="B5093"/>
      <c r="C5093"/>
    </row>
    <row r="5094" spans="1:3">
      <c r="A5094"/>
      <c r="B5094"/>
      <c r="C5094"/>
    </row>
    <row r="5095" spans="1:3">
      <c r="A5095"/>
      <c r="B5095"/>
      <c r="C5095"/>
    </row>
    <row r="5096" spans="1:3">
      <c r="A5096"/>
      <c r="B5096"/>
      <c r="C5096"/>
    </row>
    <row r="5097" spans="1:3">
      <c r="A5097"/>
      <c r="B5097"/>
      <c r="C5097"/>
    </row>
    <row r="5098" spans="1:3">
      <c r="A5098"/>
      <c r="B5098"/>
      <c r="C5098"/>
    </row>
    <row r="5099" spans="1:3">
      <c r="A5099"/>
      <c r="B5099"/>
      <c r="C5099"/>
    </row>
    <row r="5100" spans="1:3">
      <c r="A5100"/>
      <c r="B5100"/>
      <c r="C5100"/>
    </row>
    <row r="5101" spans="1:3">
      <c r="A5101"/>
      <c r="B5101"/>
      <c r="C5101"/>
    </row>
    <row r="5102" spans="1:3">
      <c r="A5102"/>
      <c r="B5102"/>
      <c r="C5102"/>
    </row>
    <row r="5103" spans="1:3">
      <c r="A5103"/>
      <c r="B5103"/>
      <c r="C5103"/>
    </row>
    <row r="5104" spans="1:3">
      <c r="A5104"/>
      <c r="B5104"/>
      <c r="C5104"/>
    </row>
    <row r="5105" spans="1:3">
      <c r="A5105"/>
      <c r="B5105"/>
      <c r="C5105"/>
    </row>
    <row r="5106" spans="1:3">
      <c r="A5106"/>
      <c r="B5106"/>
      <c r="C5106"/>
    </row>
    <row r="5107" spans="1:3">
      <c r="A5107"/>
      <c r="B5107"/>
      <c r="C5107"/>
    </row>
    <row r="5108" spans="1:3">
      <c r="A5108"/>
      <c r="B5108"/>
      <c r="C5108"/>
    </row>
    <row r="5109" spans="1:3">
      <c r="A5109"/>
      <c r="B5109"/>
      <c r="C5109"/>
    </row>
    <row r="5110" spans="1:3">
      <c r="A5110"/>
      <c r="B5110"/>
      <c r="C5110"/>
    </row>
    <row r="5111" spans="1:3">
      <c r="A5111"/>
      <c r="B5111"/>
      <c r="C5111"/>
    </row>
    <row r="5112" spans="1:3">
      <c r="A5112"/>
      <c r="B5112"/>
      <c r="C5112"/>
    </row>
    <row r="5113" spans="1:3">
      <c r="A5113"/>
      <c r="B5113"/>
      <c r="C5113"/>
    </row>
    <row r="5114" spans="1:3">
      <c r="A5114"/>
      <c r="B5114"/>
      <c r="C5114"/>
    </row>
    <row r="5115" spans="1:3">
      <c r="A5115"/>
      <c r="B5115"/>
      <c r="C5115"/>
    </row>
    <row r="5116" spans="1:3">
      <c r="A5116"/>
      <c r="B5116"/>
      <c r="C5116"/>
    </row>
    <row r="5117" spans="1:3">
      <c r="A5117"/>
      <c r="B5117"/>
      <c r="C5117"/>
    </row>
    <row r="5118" spans="1:3">
      <c r="A5118"/>
      <c r="B5118"/>
      <c r="C5118"/>
    </row>
    <row r="5119" spans="1:3">
      <c r="A5119"/>
      <c r="B5119"/>
      <c r="C5119"/>
    </row>
    <row r="5120" spans="1:3">
      <c r="A5120"/>
      <c r="B5120"/>
      <c r="C5120"/>
    </row>
    <row r="5121" spans="1:3">
      <c r="A5121"/>
      <c r="B5121"/>
      <c r="C5121"/>
    </row>
    <row r="5122" spans="1:3">
      <c r="A5122"/>
      <c r="B5122"/>
      <c r="C5122"/>
    </row>
    <row r="5123" spans="1:3">
      <c r="A5123"/>
      <c r="B5123"/>
      <c r="C5123"/>
    </row>
    <row r="5124" spans="1:3">
      <c r="A5124"/>
      <c r="B5124"/>
      <c r="C5124"/>
    </row>
    <row r="5125" spans="1:3">
      <c r="A5125"/>
      <c r="B5125"/>
      <c r="C5125"/>
    </row>
    <row r="5126" spans="1:3">
      <c r="A5126"/>
      <c r="B5126"/>
      <c r="C5126"/>
    </row>
    <row r="5127" spans="1:3">
      <c r="A5127"/>
      <c r="B5127"/>
      <c r="C5127"/>
    </row>
    <row r="5128" spans="1:3">
      <c r="A5128"/>
      <c r="B5128"/>
      <c r="C5128"/>
    </row>
    <row r="5129" spans="1:3">
      <c r="A5129"/>
      <c r="B5129"/>
      <c r="C5129"/>
    </row>
    <row r="5130" spans="1:3">
      <c r="A5130"/>
      <c r="B5130"/>
      <c r="C5130"/>
    </row>
    <row r="5131" spans="1:3">
      <c r="A5131"/>
      <c r="B5131"/>
      <c r="C5131"/>
    </row>
    <row r="5132" spans="1:3">
      <c r="A5132"/>
      <c r="B5132"/>
      <c r="C5132"/>
    </row>
    <row r="5133" spans="1:3">
      <c r="A5133"/>
      <c r="B5133"/>
      <c r="C5133"/>
    </row>
    <row r="5134" spans="1:3">
      <c r="A5134"/>
      <c r="B5134"/>
      <c r="C5134"/>
    </row>
    <row r="5135" spans="1:3">
      <c r="A5135"/>
      <c r="B5135"/>
      <c r="C5135"/>
    </row>
    <row r="5136" spans="1:3">
      <c r="A5136"/>
      <c r="B5136"/>
      <c r="C5136"/>
    </row>
    <row r="5137" spans="1:3">
      <c r="A5137"/>
      <c r="B5137"/>
      <c r="C5137"/>
    </row>
    <row r="5138" spans="1:3">
      <c r="A5138"/>
      <c r="B5138"/>
      <c r="C5138"/>
    </row>
    <row r="5139" spans="1:3">
      <c r="A5139"/>
      <c r="B5139"/>
      <c r="C5139"/>
    </row>
    <row r="5140" spans="1:3">
      <c r="A5140"/>
      <c r="B5140"/>
      <c r="C5140"/>
    </row>
    <row r="5141" spans="1:3">
      <c r="A5141"/>
      <c r="B5141"/>
      <c r="C5141"/>
    </row>
    <row r="5142" spans="1:3">
      <c r="A5142"/>
      <c r="B5142"/>
      <c r="C5142"/>
    </row>
    <row r="5143" spans="1:3">
      <c r="A5143"/>
      <c r="B5143"/>
      <c r="C5143"/>
    </row>
    <row r="5144" spans="1:3">
      <c r="A5144"/>
      <c r="B5144"/>
      <c r="C5144"/>
    </row>
    <row r="5145" spans="1:3">
      <c r="A5145"/>
      <c r="B5145"/>
      <c r="C5145"/>
    </row>
    <row r="5146" spans="1:3">
      <c r="A5146"/>
      <c r="B5146"/>
      <c r="C5146"/>
    </row>
    <row r="5147" spans="1:3">
      <c r="A5147"/>
      <c r="B5147"/>
      <c r="C5147"/>
    </row>
    <row r="5148" spans="1:3">
      <c r="A5148"/>
      <c r="B5148"/>
      <c r="C5148"/>
    </row>
    <row r="5149" spans="1:3">
      <c r="A5149"/>
      <c r="B5149"/>
      <c r="C5149"/>
    </row>
    <row r="5150" spans="1:3">
      <c r="A5150"/>
      <c r="B5150"/>
      <c r="C5150"/>
    </row>
    <row r="5151" spans="1:3">
      <c r="A5151"/>
      <c r="B5151"/>
      <c r="C5151"/>
    </row>
    <row r="5152" spans="1:3">
      <c r="A5152"/>
      <c r="B5152"/>
      <c r="C5152"/>
    </row>
    <row r="5153" spans="1:3">
      <c r="A5153"/>
      <c r="B5153"/>
      <c r="C5153"/>
    </row>
    <row r="5154" spans="1:3">
      <c r="A5154"/>
      <c r="B5154"/>
      <c r="C5154"/>
    </row>
    <row r="5155" spans="1:3">
      <c r="A5155"/>
      <c r="B5155"/>
      <c r="C5155"/>
    </row>
    <row r="5156" spans="1:3">
      <c r="A5156"/>
      <c r="B5156"/>
      <c r="C5156"/>
    </row>
    <row r="5157" spans="1:3">
      <c r="A5157"/>
      <c r="B5157"/>
      <c r="C5157"/>
    </row>
    <row r="5158" spans="1:3">
      <c r="A5158"/>
      <c r="B5158"/>
      <c r="C5158"/>
    </row>
    <row r="5159" spans="1:3">
      <c r="A5159"/>
      <c r="B5159"/>
      <c r="C5159"/>
    </row>
    <row r="5160" spans="1:3">
      <c r="A5160"/>
      <c r="B5160"/>
      <c r="C5160"/>
    </row>
    <row r="5161" spans="1:3">
      <c r="A5161"/>
      <c r="B5161"/>
      <c r="C5161"/>
    </row>
    <row r="5162" spans="1:3">
      <c r="A5162"/>
      <c r="B5162"/>
      <c r="C5162"/>
    </row>
    <row r="5163" spans="1:3">
      <c r="A5163"/>
      <c r="B5163"/>
      <c r="C5163"/>
    </row>
    <row r="5164" spans="1:3">
      <c r="A5164"/>
      <c r="B5164"/>
      <c r="C5164"/>
    </row>
    <row r="5165" spans="1:3">
      <c r="A5165"/>
      <c r="B5165"/>
      <c r="C5165"/>
    </row>
    <row r="5166" spans="1:3">
      <c r="A5166"/>
      <c r="B5166"/>
      <c r="C5166"/>
    </row>
    <row r="5167" spans="1:3">
      <c r="A5167"/>
      <c r="B5167"/>
      <c r="C5167"/>
    </row>
    <row r="5168" spans="1:3">
      <c r="A5168"/>
      <c r="B5168"/>
      <c r="C5168"/>
    </row>
    <row r="5169" spans="1:3">
      <c r="A5169"/>
      <c r="B5169"/>
      <c r="C5169"/>
    </row>
    <row r="5170" spans="1:3">
      <c r="A5170"/>
      <c r="B5170"/>
      <c r="C5170"/>
    </row>
    <row r="5171" spans="1:3">
      <c r="A5171"/>
      <c r="B5171"/>
      <c r="C5171"/>
    </row>
    <row r="5172" spans="1:3">
      <c r="A5172"/>
      <c r="B5172"/>
      <c r="C5172"/>
    </row>
    <row r="5173" spans="1:3">
      <c r="A5173"/>
      <c r="B5173"/>
      <c r="C5173"/>
    </row>
    <row r="5174" spans="1:3">
      <c r="A5174"/>
      <c r="B5174"/>
      <c r="C5174"/>
    </row>
    <row r="5175" spans="1:3">
      <c r="A5175"/>
      <c r="B5175"/>
      <c r="C5175"/>
    </row>
    <row r="5176" spans="1:3">
      <c r="A5176"/>
      <c r="B5176"/>
      <c r="C5176"/>
    </row>
    <row r="5177" spans="1:3">
      <c r="A5177"/>
      <c r="B5177"/>
      <c r="C5177"/>
    </row>
    <row r="5178" spans="1:3">
      <c r="A5178"/>
      <c r="B5178"/>
      <c r="C5178"/>
    </row>
    <row r="5179" spans="1:3">
      <c r="A5179"/>
      <c r="B5179"/>
      <c r="C5179"/>
    </row>
    <row r="5180" spans="1:3">
      <c r="A5180"/>
      <c r="B5180"/>
      <c r="C5180"/>
    </row>
    <row r="5181" spans="1:3">
      <c r="A5181"/>
      <c r="B5181"/>
      <c r="C5181"/>
    </row>
    <row r="5182" spans="1:3">
      <c r="A5182"/>
      <c r="B5182"/>
      <c r="C5182"/>
    </row>
    <row r="5183" spans="1:3">
      <c r="A5183"/>
      <c r="B5183"/>
      <c r="C5183"/>
    </row>
    <row r="5184" spans="1:3">
      <c r="A5184"/>
      <c r="B5184"/>
      <c r="C5184"/>
    </row>
    <row r="5185" spans="1:3">
      <c r="A5185"/>
      <c r="B5185"/>
      <c r="C5185"/>
    </row>
    <row r="5186" spans="1:3">
      <c r="A5186"/>
      <c r="B5186"/>
      <c r="C5186"/>
    </row>
    <row r="5187" spans="1:3">
      <c r="A5187"/>
      <c r="B5187"/>
      <c r="C5187"/>
    </row>
    <row r="5188" spans="1:3">
      <c r="A5188"/>
      <c r="B5188"/>
      <c r="C5188"/>
    </row>
    <row r="5189" spans="1:3">
      <c r="A5189"/>
      <c r="B5189"/>
      <c r="C5189"/>
    </row>
    <row r="5190" spans="1:3">
      <c r="A5190"/>
      <c r="B5190"/>
      <c r="C5190"/>
    </row>
    <row r="5191" spans="1:3">
      <c r="A5191"/>
      <c r="B5191"/>
      <c r="C5191"/>
    </row>
    <row r="5192" spans="1:3">
      <c r="A5192"/>
      <c r="B5192"/>
      <c r="C5192"/>
    </row>
    <row r="5193" spans="1:3">
      <c r="A5193"/>
      <c r="B5193"/>
      <c r="C5193"/>
    </row>
    <row r="5194" spans="1:3">
      <c r="A5194"/>
      <c r="B5194"/>
      <c r="C5194"/>
    </row>
    <row r="5195" spans="1:3">
      <c r="A5195"/>
      <c r="B5195"/>
      <c r="C5195"/>
    </row>
    <row r="5196" spans="1:3">
      <c r="A5196"/>
      <c r="B5196"/>
      <c r="C5196"/>
    </row>
    <row r="5197" spans="1:3">
      <c r="A5197"/>
      <c r="B5197"/>
      <c r="C5197"/>
    </row>
    <row r="5198" spans="1:3">
      <c r="A5198"/>
      <c r="B5198"/>
      <c r="C5198"/>
    </row>
    <row r="5199" spans="1:3">
      <c r="A5199"/>
      <c r="B5199"/>
      <c r="C5199"/>
    </row>
    <row r="5200" spans="1:3">
      <c r="A5200"/>
      <c r="B5200"/>
      <c r="C5200"/>
    </row>
    <row r="5201" spans="1:3">
      <c r="A5201"/>
      <c r="B5201"/>
      <c r="C5201"/>
    </row>
    <row r="5202" spans="1:3">
      <c r="A5202"/>
      <c r="B5202"/>
      <c r="C5202"/>
    </row>
    <row r="5203" spans="1:3">
      <c r="A5203"/>
      <c r="B5203"/>
      <c r="C5203"/>
    </row>
    <row r="5204" spans="1:3">
      <c r="A5204"/>
      <c r="B5204"/>
      <c r="C5204"/>
    </row>
    <row r="5205" spans="1:3">
      <c r="A5205"/>
      <c r="B5205"/>
      <c r="C5205"/>
    </row>
    <row r="5206" spans="1:3">
      <c r="A5206"/>
      <c r="B5206"/>
      <c r="C5206"/>
    </row>
    <row r="5207" spans="1:3">
      <c r="A5207"/>
      <c r="B5207"/>
      <c r="C5207"/>
    </row>
    <row r="5208" spans="1:3">
      <c r="A5208"/>
      <c r="B5208"/>
      <c r="C5208"/>
    </row>
    <row r="5209" spans="1:3">
      <c r="A5209"/>
      <c r="B5209"/>
      <c r="C5209"/>
    </row>
    <row r="5210" spans="1:3">
      <c r="A5210"/>
      <c r="B5210"/>
      <c r="C5210"/>
    </row>
    <row r="5211" spans="1:3">
      <c r="A5211"/>
      <c r="B5211"/>
      <c r="C5211"/>
    </row>
    <row r="5212" spans="1:3">
      <c r="A5212"/>
      <c r="B5212"/>
      <c r="C5212"/>
    </row>
    <row r="5213" spans="1:3">
      <c r="A5213"/>
      <c r="B5213"/>
      <c r="C5213"/>
    </row>
    <row r="5214" spans="1:3">
      <c r="A5214"/>
      <c r="B5214"/>
      <c r="C5214"/>
    </row>
    <row r="5215" spans="1:3">
      <c r="A5215"/>
      <c r="B5215"/>
      <c r="C5215"/>
    </row>
    <row r="5216" spans="1:3">
      <c r="A5216"/>
      <c r="B5216"/>
      <c r="C5216"/>
    </row>
    <row r="5217" spans="1:3">
      <c r="A5217"/>
      <c r="B5217"/>
      <c r="C5217"/>
    </row>
    <row r="5218" spans="1:3">
      <c r="A5218"/>
      <c r="B5218"/>
      <c r="C5218"/>
    </row>
    <row r="5219" spans="1:3">
      <c r="A5219"/>
      <c r="B5219"/>
      <c r="C5219"/>
    </row>
    <row r="5220" spans="1:3">
      <c r="A5220"/>
      <c r="B5220"/>
      <c r="C5220"/>
    </row>
    <row r="5221" spans="1:3">
      <c r="A5221"/>
      <c r="B5221"/>
      <c r="C5221"/>
    </row>
    <row r="5222" spans="1:3">
      <c r="A5222"/>
      <c r="B5222"/>
      <c r="C5222"/>
    </row>
    <row r="5223" spans="1:3">
      <c r="A5223"/>
      <c r="B5223"/>
      <c r="C5223"/>
    </row>
    <row r="5224" spans="1:3">
      <c r="A5224"/>
      <c r="B5224"/>
      <c r="C5224"/>
    </row>
    <row r="5225" spans="1:3">
      <c r="A5225"/>
      <c r="B5225"/>
      <c r="C5225"/>
    </row>
    <row r="5226" spans="1:3">
      <c r="A5226"/>
      <c r="B5226"/>
      <c r="C5226"/>
    </row>
    <row r="5227" spans="1:3">
      <c r="A5227"/>
      <c r="B5227"/>
      <c r="C5227"/>
    </row>
    <row r="5228" spans="1:3">
      <c r="A5228"/>
      <c r="B5228"/>
      <c r="C5228"/>
    </row>
    <row r="5229" spans="1:3">
      <c r="A5229"/>
      <c r="B5229"/>
      <c r="C5229"/>
    </row>
    <row r="5230" spans="1:3">
      <c r="A5230"/>
      <c r="B5230"/>
      <c r="C5230"/>
    </row>
    <row r="5231" spans="1:3">
      <c r="A5231"/>
      <c r="B5231"/>
      <c r="C5231"/>
    </row>
    <row r="5232" spans="1:3">
      <c r="A5232"/>
      <c r="B5232"/>
      <c r="C5232"/>
    </row>
    <row r="5233" spans="1:3">
      <c r="A5233"/>
      <c r="B5233"/>
      <c r="C5233"/>
    </row>
    <row r="5234" spans="1:3">
      <c r="A5234"/>
      <c r="B5234"/>
      <c r="C5234"/>
    </row>
    <row r="5235" spans="1:3">
      <c r="A5235"/>
      <c r="B5235"/>
      <c r="C5235"/>
    </row>
    <row r="5236" spans="1:3">
      <c r="A5236"/>
      <c r="B5236"/>
      <c r="C5236"/>
    </row>
    <row r="5237" spans="1:3">
      <c r="A5237"/>
      <c r="B5237"/>
      <c r="C5237"/>
    </row>
    <row r="5238" spans="1:3">
      <c r="A5238"/>
      <c r="B5238"/>
      <c r="C5238"/>
    </row>
    <row r="5239" spans="1:3">
      <c r="A5239"/>
      <c r="B5239"/>
      <c r="C5239"/>
    </row>
    <row r="5240" spans="1:3">
      <c r="A5240"/>
      <c r="B5240"/>
      <c r="C5240"/>
    </row>
    <row r="5241" spans="1:3">
      <c r="A5241"/>
      <c r="B5241"/>
      <c r="C5241"/>
    </row>
    <row r="5242" spans="1:3">
      <c r="A5242"/>
      <c r="B5242"/>
      <c r="C5242"/>
    </row>
    <row r="5243" spans="1:3">
      <c r="A5243"/>
      <c r="B5243"/>
      <c r="C5243"/>
    </row>
    <row r="5244" spans="1:3">
      <c r="A5244"/>
      <c r="B5244"/>
      <c r="C5244"/>
    </row>
    <row r="5245" spans="1:3">
      <c r="A5245"/>
      <c r="B5245"/>
      <c r="C5245"/>
    </row>
    <row r="5246" spans="1:3">
      <c r="A5246"/>
      <c r="B5246"/>
      <c r="C5246"/>
    </row>
    <row r="5247" spans="1:3">
      <c r="A5247"/>
      <c r="B5247"/>
      <c r="C5247"/>
    </row>
    <row r="5248" spans="1:3">
      <c r="A5248"/>
      <c r="B5248"/>
      <c r="C5248"/>
    </row>
    <row r="5249" spans="1:3">
      <c r="A5249"/>
      <c r="B5249"/>
      <c r="C5249"/>
    </row>
    <row r="5250" spans="1:3">
      <c r="A5250"/>
      <c r="B5250"/>
      <c r="C5250"/>
    </row>
    <row r="5251" spans="1:3">
      <c r="A5251"/>
      <c r="B5251"/>
      <c r="C5251"/>
    </row>
    <row r="5252" spans="1:3">
      <c r="A5252"/>
      <c r="B5252"/>
      <c r="C5252"/>
    </row>
    <row r="5253" spans="1:3">
      <c r="A5253"/>
      <c r="B5253"/>
      <c r="C5253"/>
    </row>
    <row r="5254" spans="1:3">
      <c r="A5254"/>
      <c r="B5254"/>
      <c r="C5254"/>
    </row>
    <row r="5255" spans="1:3">
      <c r="A5255"/>
      <c r="B5255"/>
      <c r="C5255"/>
    </row>
    <row r="5256" spans="1:3">
      <c r="A5256"/>
      <c r="B5256"/>
      <c r="C5256"/>
    </row>
    <row r="5257" spans="1:3">
      <c r="A5257"/>
      <c r="B5257"/>
      <c r="C5257"/>
    </row>
    <row r="5258" spans="1:3">
      <c r="A5258"/>
      <c r="B5258"/>
      <c r="C5258"/>
    </row>
    <row r="5259" spans="1:3">
      <c r="A5259"/>
      <c r="B5259"/>
      <c r="C5259"/>
    </row>
    <row r="5260" spans="1:3">
      <c r="A5260"/>
      <c r="B5260"/>
      <c r="C5260"/>
    </row>
    <row r="5261" spans="1:3">
      <c r="A5261"/>
      <c r="B5261"/>
      <c r="C5261"/>
    </row>
    <row r="5262" spans="1:3">
      <c r="A5262"/>
      <c r="B5262"/>
      <c r="C5262"/>
    </row>
    <row r="5263" spans="1:3">
      <c r="A5263"/>
      <c r="B5263"/>
      <c r="C5263"/>
    </row>
    <row r="5264" spans="1:3">
      <c r="A5264"/>
      <c r="B5264"/>
      <c r="C5264"/>
    </row>
    <row r="5265" spans="1:3">
      <c r="A5265"/>
      <c r="B5265"/>
      <c r="C5265"/>
    </row>
    <row r="5266" spans="1:3">
      <c r="A5266"/>
      <c r="B5266"/>
      <c r="C5266"/>
    </row>
    <row r="5267" spans="1:3">
      <c r="A5267"/>
      <c r="B5267"/>
      <c r="C5267"/>
    </row>
    <row r="5268" spans="1:3">
      <c r="A5268"/>
      <c r="B5268"/>
      <c r="C5268"/>
    </row>
    <row r="5269" spans="1:3">
      <c r="A5269"/>
      <c r="B5269"/>
      <c r="C5269"/>
    </row>
    <row r="5270" spans="1:3">
      <c r="A5270"/>
      <c r="B5270"/>
      <c r="C5270"/>
    </row>
    <row r="5271" spans="1:3">
      <c r="A5271"/>
      <c r="B5271"/>
      <c r="C5271"/>
    </row>
    <row r="5272" spans="1:3">
      <c r="A5272"/>
      <c r="B5272"/>
      <c r="C5272"/>
    </row>
    <row r="5273" spans="1:3">
      <c r="A5273"/>
      <c r="B5273"/>
      <c r="C5273"/>
    </row>
    <row r="5274" spans="1:3">
      <c r="A5274"/>
      <c r="B5274"/>
      <c r="C5274"/>
    </row>
    <row r="5275" spans="1:3">
      <c r="A5275"/>
      <c r="B5275"/>
      <c r="C5275"/>
    </row>
    <row r="5276" spans="1:3">
      <c r="A5276"/>
      <c r="B5276"/>
      <c r="C5276"/>
    </row>
    <row r="5277" spans="1:3">
      <c r="A5277"/>
      <c r="B5277"/>
      <c r="C5277"/>
    </row>
    <row r="5278" spans="1:3">
      <c r="A5278"/>
      <c r="B5278"/>
      <c r="C5278"/>
    </row>
    <row r="5279" spans="1:3">
      <c r="A5279"/>
      <c r="B5279"/>
      <c r="C5279"/>
    </row>
    <row r="5280" spans="1:3">
      <c r="A5280"/>
      <c r="B5280"/>
      <c r="C5280"/>
    </row>
    <row r="5281" spans="1:3">
      <c r="A5281"/>
      <c r="B5281"/>
      <c r="C5281"/>
    </row>
    <row r="5282" spans="1:3">
      <c r="A5282"/>
      <c r="B5282"/>
      <c r="C5282"/>
    </row>
    <row r="5283" spans="1:3">
      <c r="A5283"/>
      <c r="B5283"/>
      <c r="C5283"/>
    </row>
    <row r="5284" spans="1:3">
      <c r="A5284"/>
      <c r="B5284"/>
      <c r="C5284"/>
    </row>
    <row r="5285" spans="1:3">
      <c r="A5285"/>
      <c r="B5285"/>
      <c r="C5285"/>
    </row>
    <row r="5286" spans="1:3">
      <c r="A5286"/>
      <c r="B5286"/>
      <c r="C5286"/>
    </row>
    <row r="5287" spans="1:3">
      <c r="A5287"/>
      <c r="B5287"/>
      <c r="C5287"/>
    </row>
    <row r="5288" spans="1:3">
      <c r="A5288"/>
      <c r="B5288"/>
      <c r="C5288"/>
    </row>
    <row r="5289" spans="1:3">
      <c r="A5289"/>
      <c r="B5289"/>
      <c r="C5289"/>
    </row>
    <row r="5290" spans="1:3">
      <c r="A5290"/>
      <c r="B5290"/>
      <c r="C5290"/>
    </row>
    <row r="5291" spans="1:3">
      <c r="A5291"/>
      <c r="B5291"/>
      <c r="C5291"/>
    </row>
    <row r="5292" spans="1:3">
      <c r="A5292"/>
      <c r="B5292"/>
      <c r="C5292"/>
    </row>
    <row r="5293" spans="1:3">
      <c r="A5293"/>
      <c r="B5293"/>
      <c r="C5293"/>
    </row>
    <row r="5294" spans="1:3">
      <c r="A5294"/>
      <c r="B5294"/>
      <c r="C5294"/>
    </row>
    <row r="5295" spans="1:3">
      <c r="A5295"/>
      <c r="B5295"/>
      <c r="C5295"/>
    </row>
    <row r="5296" spans="1:3">
      <c r="A5296"/>
      <c r="B5296"/>
      <c r="C5296"/>
    </row>
    <row r="5297" spans="1:3">
      <c r="A5297"/>
      <c r="B5297"/>
      <c r="C5297"/>
    </row>
    <row r="5298" spans="1:3">
      <c r="A5298"/>
      <c r="B5298"/>
      <c r="C5298"/>
    </row>
    <row r="5299" spans="1:3">
      <c r="A5299"/>
      <c r="B5299"/>
      <c r="C5299"/>
    </row>
    <row r="5300" spans="1:3">
      <c r="A5300"/>
      <c r="B5300"/>
      <c r="C5300"/>
    </row>
    <row r="5301" spans="1:3">
      <c r="A5301"/>
      <c r="B5301"/>
      <c r="C5301"/>
    </row>
    <row r="5302" spans="1:3">
      <c r="A5302"/>
      <c r="B5302"/>
      <c r="C5302"/>
    </row>
    <row r="5303" spans="1:3">
      <c r="A5303"/>
      <c r="B5303"/>
      <c r="C5303"/>
    </row>
    <row r="5304" spans="1:3">
      <c r="A5304"/>
      <c r="B5304"/>
      <c r="C5304"/>
    </row>
    <row r="5305" spans="1:3">
      <c r="A5305"/>
      <c r="B5305"/>
      <c r="C5305"/>
    </row>
    <row r="5306" spans="1:3">
      <c r="A5306"/>
      <c r="B5306"/>
      <c r="C5306"/>
    </row>
    <row r="5307" spans="1:3">
      <c r="A5307"/>
      <c r="B5307"/>
      <c r="C5307"/>
    </row>
    <row r="5308" spans="1:3">
      <c r="A5308"/>
      <c r="B5308"/>
      <c r="C5308"/>
    </row>
    <row r="5309" spans="1:3">
      <c r="A5309"/>
      <c r="B5309"/>
      <c r="C5309"/>
    </row>
    <row r="5310" spans="1:3">
      <c r="A5310"/>
      <c r="B5310"/>
      <c r="C5310"/>
    </row>
    <row r="5311" spans="1:3">
      <c r="A5311"/>
      <c r="B5311"/>
      <c r="C5311"/>
    </row>
    <row r="5312" spans="1:3">
      <c r="A5312"/>
      <c r="B5312"/>
      <c r="C5312"/>
    </row>
    <row r="5313" spans="1:3">
      <c r="A5313"/>
      <c r="B5313"/>
      <c r="C5313"/>
    </row>
    <row r="5314" spans="1:3">
      <c r="A5314"/>
      <c r="B5314"/>
      <c r="C5314"/>
    </row>
    <row r="5315" spans="1:3">
      <c r="A5315"/>
      <c r="B5315"/>
      <c r="C5315"/>
    </row>
    <row r="5316" spans="1:3">
      <c r="A5316"/>
      <c r="B5316"/>
      <c r="C5316"/>
    </row>
    <row r="5317" spans="1:3">
      <c r="A5317"/>
      <c r="B5317"/>
      <c r="C5317"/>
    </row>
    <row r="5318" spans="1:3">
      <c r="A5318"/>
      <c r="B5318"/>
      <c r="C5318"/>
    </row>
    <row r="5319" spans="1:3">
      <c r="A5319"/>
      <c r="B5319"/>
      <c r="C5319"/>
    </row>
    <row r="5320" spans="1:3">
      <c r="A5320"/>
      <c r="B5320"/>
      <c r="C5320"/>
    </row>
    <row r="5321" spans="1:3">
      <c r="A5321"/>
      <c r="B5321"/>
      <c r="C5321"/>
    </row>
    <row r="5322" spans="1:3">
      <c r="A5322"/>
      <c r="B5322"/>
      <c r="C5322"/>
    </row>
    <row r="5323" spans="1:3">
      <c r="A5323"/>
      <c r="B5323"/>
      <c r="C5323"/>
    </row>
    <row r="5324" spans="1:3">
      <c r="A5324"/>
      <c r="B5324"/>
      <c r="C5324"/>
    </row>
    <row r="5325" spans="1:3">
      <c r="A5325"/>
      <c r="B5325"/>
      <c r="C5325"/>
    </row>
    <row r="5326" spans="1:3">
      <c r="A5326"/>
      <c r="B5326"/>
      <c r="C5326"/>
    </row>
    <row r="5327" spans="1:3">
      <c r="A5327"/>
      <c r="B5327"/>
      <c r="C5327"/>
    </row>
    <row r="5328" spans="1:3">
      <c r="A5328"/>
      <c r="B5328"/>
      <c r="C5328"/>
    </row>
    <row r="5329" spans="1:3">
      <c r="A5329"/>
      <c r="B5329"/>
      <c r="C5329"/>
    </row>
    <row r="5330" spans="1:3">
      <c r="A5330"/>
      <c r="B5330"/>
      <c r="C5330"/>
    </row>
    <row r="5331" spans="1:3">
      <c r="A5331"/>
      <c r="B5331"/>
      <c r="C5331"/>
    </row>
    <row r="5332" spans="1:3">
      <c r="A5332"/>
      <c r="B5332"/>
      <c r="C5332"/>
    </row>
    <row r="5333" spans="1:3">
      <c r="A5333"/>
      <c r="B5333"/>
      <c r="C5333"/>
    </row>
    <row r="5334" spans="1:3">
      <c r="A5334"/>
      <c r="B5334"/>
      <c r="C5334"/>
    </row>
    <row r="5335" spans="1:3">
      <c r="A5335"/>
      <c r="B5335"/>
      <c r="C5335"/>
    </row>
    <row r="5336" spans="1:3">
      <c r="A5336"/>
      <c r="B5336"/>
      <c r="C5336"/>
    </row>
    <row r="5337" spans="1:3">
      <c r="A5337"/>
      <c r="B5337"/>
      <c r="C5337"/>
    </row>
    <row r="5338" spans="1:3">
      <c r="A5338"/>
      <c r="B5338"/>
      <c r="C5338"/>
    </row>
    <row r="5339" spans="1:3">
      <c r="A5339"/>
      <c r="B5339"/>
      <c r="C5339"/>
    </row>
    <row r="5340" spans="1:3">
      <c r="A5340"/>
      <c r="B5340"/>
      <c r="C5340"/>
    </row>
    <row r="5341" spans="1:3">
      <c r="A5341"/>
      <c r="B5341"/>
      <c r="C5341"/>
    </row>
    <row r="5342" spans="1:3">
      <c r="A5342"/>
      <c r="B5342"/>
      <c r="C5342"/>
    </row>
    <row r="5343" spans="1:3">
      <c r="A5343"/>
      <c r="B5343"/>
      <c r="C5343"/>
    </row>
    <row r="5344" spans="1:3">
      <c r="A5344"/>
      <c r="B5344"/>
      <c r="C5344"/>
    </row>
    <row r="5345" spans="1:3">
      <c r="A5345"/>
      <c r="B5345"/>
      <c r="C5345"/>
    </row>
    <row r="5346" spans="1:3">
      <c r="A5346"/>
      <c r="B5346"/>
      <c r="C5346"/>
    </row>
    <row r="5347" spans="1:3">
      <c r="A5347"/>
      <c r="B5347"/>
      <c r="C5347"/>
    </row>
    <row r="5348" spans="1:3">
      <c r="A5348"/>
      <c r="B5348"/>
      <c r="C5348"/>
    </row>
    <row r="5349" spans="1:3">
      <c r="A5349"/>
      <c r="B5349"/>
      <c r="C5349"/>
    </row>
    <row r="5350" spans="1:3">
      <c r="A5350"/>
      <c r="B5350"/>
      <c r="C5350"/>
    </row>
    <row r="5351" spans="1:3">
      <c r="A5351"/>
      <c r="B5351"/>
      <c r="C5351"/>
    </row>
    <row r="5352" spans="1:3">
      <c r="A5352"/>
      <c r="B5352"/>
      <c r="C5352"/>
    </row>
    <row r="5353" spans="1:3">
      <c r="A5353"/>
      <c r="B5353"/>
      <c r="C5353"/>
    </row>
    <row r="5354" spans="1:3">
      <c r="A5354"/>
      <c r="B5354"/>
      <c r="C5354"/>
    </row>
    <row r="5355" spans="1:3">
      <c r="A5355"/>
      <c r="B5355"/>
      <c r="C5355"/>
    </row>
    <row r="5356" spans="1:3">
      <c r="A5356"/>
      <c r="B5356"/>
      <c r="C5356"/>
    </row>
    <row r="5357" spans="1:3">
      <c r="A5357"/>
      <c r="B5357"/>
      <c r="C5357"/>
    </row>
    <row r="5358" spans="1:3">
      <c r="A5358"/>
      <c r="B5358"/>
      <c r="C5358"/>
    </row>
    <row r="5359" spans="1:3">
      <c r="A5359"/>
      <c r="B5359"/>
      <c r="C5359"/>
    </row>
    <row r="5360" spans="1:3">
      <c r="A5360"/>
      <c r="B5360"/>
      <c r="C5360"/>
    </row>
    <row r="5361" spans="1:3">
      <c r="A5361"/>
      <c r="B5361"/>
      <c r="C5361"/>
    </row>
    <row r="5362" spans="1:3">
      <c r="A5362"/>
      <c r="B5362"/>
      <c r="C5362"/>
    </row>
    <row r="5363" spans="1:3">
      <c r="A5363"/>
      <c r="B5363"/>
      <c r="C5363"/>
    </row>
    <row r="5364" spans="1:3">
      <c r="A5364"/>
      <c r="B5364"/>
      <c r="C5364"/>
    </row>
    <row r="5365" spans="1:3">
      <c r="A5365"/>
      <c r="B5365"/>
      <c r="C5365"/>
    </row>
    <row r="5366" spans="1:3">
      <c r="A5366"/>
      <c r="B5366"/>
      <c r="C5366"/>
    </row>
    <row r="5367" spans="1:3">
      <c r="A5367"/>
      <c r="B5367"/>
      <c r="C5367"/>
    </row>
    <row r="5368" spans="1:3">
      <c r="A5368"/>
      <c r="B5368"/>
      <c r="C5368"/>
    </row>
    <row r="5369" spans="1:3">
      <c r="A5369"/>
      <c r="B5369"/>
      <c r="C5369"/>
    </row>
    <row r="5370" spans="1:3">
      <c r="A5370"/>
      <c r="B5370"/>
      <c r="C5370"/>
    </row>
    <row r="5371" spans="1:3">
      <c r="A5371"/>
      <c r="B5371"/>
      <c r="C5371"/>
    </row>
    <row r="5372" spans="1:3">
      <c r="A5372"/>
      <c r="B5372"/>
      <c r="C5372"/>
    </row>
    <row r="5373" spans="1:3">
      <c r="A5373"/>
      <c r="B5373"/>
      <c r="C5373"/>
    </row>
    <row r="5374" spans="1:3">
      <c r="A5374"/>
      <c r="B5374"/>
      <c r="C5374"/>
    </row>
    <row r="5375" spans="1:3">
      <c r="A5375"/>
      <c r="B5375"/>
      <c r="C5375"/>
    </row>
    <row r="5376" spans="1:3">
      <c r="A5376"/>
      <c r="B5376"/>
      <c r="C5376"/>
    </row>
    <row r="5377" spans="1:3">
      <c r="A5377"/>
      <c r="B5377"/>
      <c r="C5377"/>
    </row>
    <row r="5378" spans="1:3">
      <c r="A5378"/>
      <c r="B5378"/>
      <c r="C5378"/>
    </row>
    <row r="5379" spans="1:3">
      <c r="A5379"/>
      <c r="B5379"/>
      <c r="C5379"/>
    </row>
    <row r="5380" spans="1:3">
      <c r="A5380"/>
      <c r="B5380"/>
      <c r="C5380"/>
    </row>
    <row r="5381" spans="1:3">
      <c r="A5381"/>
      <c r="B5381"/>
      <c r="C5381"/>
    </row>
    <row r="5382" spans="1:3">
      <c r="A5382"/>
      <c r="B5382"/>
      <c r="C5382"/>
    </row>
    <row r="5383" spans="1:3">
      <c r="A5383"/>
      <c r="B5383"/>
      <c r="C5383"/>
    </row>
    <row r="5384" spans="1:3">
      <c r="A5384"/>
      <c r="B5384"/>
      <c r="C5384"/>
    </row>
    <row r="5385" spans="1:3">
      <c r="A5385"/>
      <c r="B5385"/>
      <c r="C5385"/>
    </row>
    <row r="5386" spans="1:3">
      <c r="A5386"/>
      <c r="B5386"/>
      <c r="C5386"/>
    </row>
    <row r="5387" spans="1:3">
      <c r="A5387"/>
      <c r="B5387"/>
      <c r="C5387"/>
    </row>
    <row r="5388" spans="1:3">
      <c r="A5388"/>
      <c r="B5388"/>
      <c r="C5388"/>
    </row>
    <row r="5389" spans="1:3">
      <c r="A5389"/>
      <c r="B5389"/>
      <c r="C5389"/>
    </row>
    <row r="5390" spans="1:3">
      <c r="A5390"/>
      <c r="B5390"/>
      <c r="C5390"/>
    </row>
    <row r="5391" spans="1:3">
      <c r="A5391"/>
      <c r="B5391"/>
      <c r="C5391"/>
    </row>
    <row r="5392" spans="1:3">
      <c r="A5392"/>
      <c r="B5392"/>
      <c r="C5392"/>
    </row>
    <row r="5393" spans="1:3">
      <c r="A5393"/>
      <c r="B5393"/>
      <c r="C5393"/>
    </row>
    <row r="5394" spans="1:3">
      <c r="A5394"/>
      <c r="B5394"/>
      <c r="C5394"/>
    </row>
    <row r="5395" spans="1:3">
      <c r="A5395"/>
      <c r="B5395"/>
      <c r="C5395"/>
    </row>
    <row r="5396" spans="1:3">
      <c r="A5396"/>
      <c r="B5396"/>
      <c r="C5396"/>
    </row>
    <row r="5397" spans="1:3">
      <c r="A5397"/>
      <c r="B5397"/>
      <c r="C5397"/>
    </row>
    <row r="5398" spans="1:3">
      <c r="A5398"/>
      <c r="B5398"/>
      <c r="C5398"/>
    </row>
    <row r="5399" spans="1:3">
      <c r="A5399"/>
      <c r="B5399"/>
      <c r="C5399"/>
    </row>
    <row r="5400" spans="1:3">
      <c r="A5400"/>
      <c r="B5400"/>
      <c r="C5400"/>
    </row>
    <row r="5401" spans="1:3">
      <c r="A5401"/>
      <c r="B5401"/>
      <c r="C5401"/>
    </row>
    <row r="5402" spans="1:3">
      <c r="A5402"/>
      <c r="B5402"/>
      <c r="C5402"/>
    </row>
    <row r="5403" spans="1:3">
      <c r="A5403"/>
      <c r="B5403"/>
      <c r="C5403"/>
    </row>
    <row r="5404" spans="1:3">
      <c r="A5404"/>
      <c r="B5404"/>
      <c r="C5404"/>
    </row>
    <row r="5405" spans="1:3">
      <c r="A5405"/>
      <c r="B5405"/>
      <c r="C5405"/>
    </row>
    <row r="5406" spans="1:3">
      <c r="A5406"/>
      <c r="B5406"/>
      <c r="C5406"/>
    </row>
    <row r="5407" spans="1:3">
      <c r="A5407"/>
      <c r="B5407"/>
      <c r="C5407"/>
    </row>
    <row r="5408" spans="1:3">
      <c r="A5408"/>
      <c r="B5408"/>
      <c r="C5408"/>
    </row>
    <row r="5409" spans="1:3">
      <c r="A5409"/>
      <c r="B5409"/>
      <c r="C5409"/>
    </row>
    <row r="5410" spans="1:3">
      <c r="A5410"/>
      <c r="B5410"/>
      <c r="C5410"/>
    </row>
    <row r="5411" spans="1:3">
      <c r="A5411"/>
      <c r="B5411"/>
      <c r="C5411"/>
    </row>
    <row r="5412" spans="1:3">
      <c r="A5412"/>
      <c r="B5412"/>
      <c r="C5412"/>
    </row>
    <row r="5413" spans="1:3">
      <c r="A5413"/>
      <c r="B5413"/>
      <c r="C5413"/>
    </row>
    <row r="5414" spans="1:3">
      <c r="A5414"/>
      <c r="B5414"/>
      <c r="C5414"/>
    </row>
    <row r="5415" spans="1:3">
      <c r="A5415"/>
      <c r="B5415"/>
      <c r="C5415"/>
    </row>
    <row r="5416" spans="1:3">
      <c r="A5416"/>
      <c r="B5416"/>
      <c r="C5416"/>
    </row>
    <row r="5417" spans="1:3">
      <c r="A5417"/>
      <c r="B5417"/>
      <c r="C5417"/>
    </row>
    <row r="5418" spans="1:3">
      <c r="A5418"/>
      <c r="B5418"/>
      <c r="C5418"/>
    </row>
    <row r="5419" spans="1:3">
      <c r="A5419"/>
      <c r="B5419"/>
      <c r="C5419"/>
    </row>
    <row r="5420" spans="1:3">
      <c r="A5420"/>
      <c r="B5420"/>
      <c r="C5420"/>
    </row>
    <row r="5421" spans="1:3">
      <c r="A5421"/>
      <c r="B5421"/>
      <c r="C5421"/>
    </row>
    <row r="5422" spans="1:3">
      <c r="A5422"/>
      <c r="B5422"/>
      <c r="C5422"/>
    </row>
    <row r="5423" spans="1:3">
      <c r="A5423"/>
      <c r="B5423"/>
      <c r="C5423"/>
    </row>
    <row r="5424" spans="1:3">
      <c r="A5424"/>
      <c r="B5424"/>
      <c r="C5424"/>
    </row>
    <row r="5425" spans="1:3">
      <c r="A5425"/>
      <c r="B5425"/>
      <c r="C5425"/>
    </row>
    <row r="5426" spans="1:3">
      <c r="A5426"/>
      <c r="B5426"/>
      <c r="C5426"/>
    </row>
    <row r="5427" spans="1:3">
      <c r="A5427"/>
      <c r="B5427"/>
      <c r="C5427"/>
    </row>
    <row r="5428" spans="1:3">
      <c r="A5428"/>
      <c r="B5428"/>
      <c r="C5428"/>
    </row>
    <row r="5429" spans="1:3">
      <c r="A5429"/>
      <c r="B5429"/>
      <c r="C5429"/>
    </row>
    <row r="5430" spans="1:3">
      <c r="A5430"/>
      <c r="B5430"/>
      <c r="C5430"/>
    </row>
    <row r="5431" spans="1:3">
      <c r="A5431"/>
      <c r="B5431"/>
      <c r="C5431"/>
    </row>
    <row r="5432" spans="1:3">
      <c r="A5432"/>
      <c r="B5432"/>
      <c r="C5432"/>
    </row>
    <row r="5433" spans="1:3">
      <c r="A5433"/>
      <c r="B5433"/>
      <c r="C5433"/>
    </row>
    <row r="5434" spans="1:3">
      <c r="A5434"/>
      <c r="B5434"/>
      <c r="C5434"/>
    </row>
    <row r="5435" spans="1:3">
      <c r="A5435"/>
      <c r="B5435"/>
      <c r="C5435"/>
    </row>
    <row r="5436" spans="1:3">
      <c r="A5436"/>
      <c r="B5436"/>
      <c r="C5436"/>
    </row>
    <row r="5437" spans="1:3">
      <c r="A5437"/>
      <c r="B5437"/>
      <c r="C5437"/>
    </row>
    <row r="5438" spans="1:3">
      <c r="A5438"/>
      <c r="B5438"/>
      <c r="C5438"/>
    </row>
    <row r="5439" spans="1:3">
      <c r="A5439"/>
      <c r="B5439"/>
      <c r="C5439"/>
    </row>
    <row r="5440" spans="1:3">
      <c r="A5440"/>
      <c r="B5440"/>
      <c r="C5440"/>
    </row>
    <row r="5441" spans="1:3">
      <c r="A5441"/>
      <c r="B5441"/>
      <c r="C5441"/>
    </row>
    <row r="5442" spans="1:3">
      <c r="A5442"/>
      <c r="B5442"/>
      <c r="C5442"/>
    </row>
    <row r="5443" spans="1:3">
      <c r="A5443"/>
      <c r="B5443"/>
      <c r="C5443"/>
    </row>
    <row r="5444" spans="1:3">
      <c r="A5444"/>
      <c r="B5444"/>
      <c r="C5444"/>
    </row>
    <row r="5445" spans="1:3">
      <c r="A5445"/>
      <c r="B5445"/>
      <c r="C5445"/>
    </row>
    <row r="5446" spans="1:3">
      <c r="A5446"/>
      <c r="B5446"/>
      <c r="C5446"/>
    </row>
    <row r="5447" spans="1:3">
      <c r="A5447"/>
      <c r="B5447"/>
      <c r="C5447"/>
    </row>
    <row r="5448" spans="1:3">
      <c r="A5448"/>
      <c r="B5448"/>
      <c r="C5448"/>
    </row>
    <row r="5449" spans="1:3">
      <c r="A5449"/>
      <c r="B5449"/>
      <c r="C5449"/>
    </row>
    <row r="5450" spans="1:3">
      <c r="A5450"/>
      <c r="B5450"/>
      <c r="C5450"/>
    </row>
    <row r="5451" spans="1:3">
      <c r="A5451"/>
      <c r="B5451"/>
      <c r="C5451"/>
    </row>
    <row r="5452" spans="1:3">
      <c r="A5452"/>
      <c r="B5452"/>
      <c r="C5452"/>
    </row>
    <row r="5453" spans="1:3">
      <c r="A5453"/>
      <c r="B5453"/>
      <c r="C5453"/>
    </row>
    <row r="5454" spans="1:3">
      <c r="A5454"/>
      <c r="B5454"/>
      <c r="C5454"/>
    </row>
    <row r="5455" spans="1:3">
      <c r="A5455"/>
      <c r="B5455"/>
      <c r="C5455"/>
    </row>
    <row r="5456" spans="1:3">
      <c r="A5456"/>
      <c r="B5456"/>
      <c r="C5456"/>
    </row>
    <row r="5457" spans="1:3">
      <c r="A5457"/>
      <c r="B5457"/>
      <c r="C5457"/>
    </row>
    <row r="5458" spans="1:3">
      <c r="A5458"/>
      <c r="B5458"/>
      <c r="C5458"/>
    </row>
    <row r="5459" spans="1:3">
      <c r="A5459"/>
      <c r="B5459"/>
      <c r="C5459"/>
    </row>
    <row r="5460" spans="1:3">
      <c r="A5460"/>
      <c r="B5460"/>
      <c r="C5460"/>
    </row>
    <row r="5461" spans="1:3">
      <c r="A5461"/>
      <c r="B5461"/>
      <c r="C5461"/>
    </row>
    <row r="5462" spans="1:3">
      <c r="A5462"/>
      <c r="B5462"/>
      <c r="C5462"/>
    </row>
    <row r="5463" spans="1:3">
      <c r="A5463"/>
      <c r="B5463"/>
      <c r="C5463"/>
    </row>
    <row r="5464" spans="1:3">
      <c r="A5464"/>
      <c r="B5464"/>
      <c r="C5464"/>
    </row>
    <row r="5465" spans="1:3">
      <c r="A5465"/>
      <c r="B5465"/>
      <c r="C5465"/>
    </row>
    <row r="5466" spans="1:3">
      <c r="A5466"/>
      <c r="B5466"/>
      <c r="C5466"/>
    </row>
    <row r="5467" spans="1:3">
      <c r="A5467"/>
      <c r="B5467"/>
      <c r="C5467"/>
    </row>
    <row r="5468" spans="1:3">
      <c r="A5468"/>
      <c r="B5468"/>
      <c r="C5468"/>
    </row>
    <row r="5469" spans="1:3">
      <c r="A5469"/>
      <c r="B5469"/>
      <c r="C5469"/>
    </row>
    <row r="5470" spans="1:3">
      <c r="A5470"/>
      <c r="B5470"/>
      <c r="C5470"/>
    </row>
    <row r="5471" spans="1:3">
      <c r="A5471"/>
      <c r="B5471"/>
      <c r="C5471"/>
    </row>
    <row r="5472" spans="1:3">
      <c r="A5472"/>
      <c r="B5472"/>
      <c r="C5472"/>
    </row>
    <row r="5473" spans="1:3">
      <c r="A5473"/>
      <c r="B5473"/>
      <c r="C5473"/>
    </row>
    <row r="5474" spans="1:3">
      <c r="A5474"/>
      <c r="B5474"/>
      <c r="C5474"/>
    </row>
    <row r="5475" spans="1:3">
      <c r="A5475"/>
      <c r="B5475"/>
      <c r="C5475"/>
    </row>
    <row r="5476" spans="1:3">
      <c r="A5476"/>
      <c r="B5476"/>
      <c r="C5476"/>
    </row>
    <row r="5477" spans="1:3">
      <c r="A5477"/>
      <c r="B5477"/>
      <c r="C5477"/>
    </row>
    <row r="5478" spans="1:3">
      <c r="A5478"/>
      <c r="B5478"/>
      <c r="C5478"/>
    </row>
    <row r="5479" spans="1:3">
      <c r="A5479"/>
      <c r="B5479"/>
      <c r="C5479"/>
    </row>
    <row r="5480" spans="1:3">
      <c r="A5480"/>
      <c r="B5480"/>
      <c r="C5480"/>
    </row>
    <row r="5481" spans="1:3">
      <c r="A5481"/>
      <c r="B5481"/>
      <c r="C5481"/>
    </row>
    <row r="5482" spans="1:3">
      <c r="A5482"/>
      <c r="B5482"/>
      <c r="C5482"/>
    </row>
    <row r="5483" spans="1:3">
      <c r="A5483"/>
      <c r="B5483"/>
      <c r="C5483"/>
    </row>
    <row r="5484" spans="1:3">
      <c r="A5484"/>
      <c r="B5484"/>
      <c r="C5484"/>
    </row>
    <row r="5485" spans="1:3">
      <c r="A5485"/>
      <c r="B5485"/>
      <c r="C5485"/>
    </row>
    <row r="5486" spans="1:3">
      <c r="A5486"/>
      <c r="B5486"/>
      <c r="C5486"/>
    </row>
    <row r="5487" spans="1:3">
      <c r="A5487"/>
      <c r="B5487"/>
      <c r="C5487"/>
    </row>
    <row r="5488" spans="1:3">
      <c r="A5488"/>
      <c r="B5488"/>
      <c r="C5488"/>
    </row>
    <row r="5489" spans="1:3">
      <c r="A5489"/>
      <c r="B5489"/>
      <c r="C5489"/>
    </row>
    <row r="5490" spans="1:3">
      <c r="A5490"/>
      <c r="B5490"/>
      <c r="C5490"/>
    </row>
    <row r="5491" spans="1:3">
      <c r="A5491"/>
      <c r="B5491"/>
      <c r="C5491"/>
    </row>
    <row r="5492" spans="1:3">
      <c r="A5492"/>
      <c r="B5492"/>
      <c r="C5492"/>
    </row>
    <row r="5493" spans="1:3">
      <c r="A5493"/>
      <c r="B5493"/>
      <c r="C5493"/>
    </row>
    <row r="5494" spans="1:3">
      <c r="A5494"/>
      <c r="B5494"/>
      <c r="C5494"/>
    </row>
    <row r="5495" spans="1:3">
      <c r="A5495"/>
      <c r="B5495"/>
      <c r="C5495"/>
    </row>
    <row r="5496" spans="1:3">
      <c r="A5496"/>
      <c r="B5496"/>
      <c r="C5496"/>
    </row>
    <row r="5497" spans="1:3">
      <c r="A5497"/>
      <c r="B5497"/>
      <c r="C5497"/>
    </row>
    <row r="5498" spans="1:3">
      <c r="A5498"/>
      <c r="B5498"/>
      <c r="C5498"/>
    </row>
    <row r="5499" spans="1:3">
      <c r="A5499"/>
      <c r="B5499"/>
      <c r="C5499"/>
    </row>
    <row r="5500" spans="1:3">
      <c r="A5500"/>
      <c r="B5500"/>
      <c r="C5500"/>
    </row>
    <row r="5501" spans="1:3">
      <c r="A5501"/>
      <c r="B5501"/>
      <c r="C5501"/>
    </row>
    <row r="5502" spans="1:3">
      <c r="A5502"/>
      <c r="B5502"/>
      <c r="C5502"/>
    </row>
    <row r="5503" spans="1:3">
      <c r="A5503"/>
      <c r="B5503"/>
      <c r="C5503"/>
    </row>
    <row r="5504" spans="1:3">
      <c r="A5504"/>
      <c r="B5504"/>
      <c r="C5504"/>
    </row>
    <row r="5505" spans="1:3">
      <c r="A5505"/>
      <c r="B5505"/>
      <c r="C5505"/>
    </row>
    <row r="5506" spans="1:3">
      <c r="A5506"/>
      <c r="B5506"/>
      <c r="C5506"/>
    </row>
    <row r="5507" spans="1:3">
      <c r="A5507"/>
      <c r="B5507"/>
      <c r="C5507"/>
    </row>
    <row r="5508" spans="1:3">
      <c r="A5508"/>
      <c r="B5508"/>
      <c r="C5508"/>
    </row>
    <row r="5509" spans="1:3">
      <c r="A5509"/>
      <c r="B5509"/>
      <c r="C5509"/>
    </row>
    <row r="5510" spans="1:3">
      <c r="A5510"/>
      <c r="B5510"/>
      <c r="C5510"/>
    </row>
    <row r="5511" spans="1:3">
      <c r="A5511"/>
      <c r="B5511"/>
      <c r="C5511"/>
    </row>
    <row r="5512" spans="1:3">
      <c r="A5512"/>
      <c r="B5512"/>
      <c r="C5512"/>
    </row>
    <row r="5513" spans="1:3">
      <c r="A5513"/>
      <c r="B5513"/>
      <c r="C5513"/>
    </row>
    <row r="5514" spans="1:3">
      <c r="A5514"/>
      <c r="B5514"/>
      <c r="C5514"/>
    </row>
    <row r="5515" spans="1:3">
      <c r="A5515"/>
      <c r="B5515"/>
      <c r="C5515"/>
    </row>
    <row r="5516" spans="1:3">
      <c r="A5516"/>
      <c r="B5516"/>
      <c r="C5516"/>
    </row>
    <row r="5517" spans="1:3">
      <c r="A5517"/>
      <c r="B5517"/>
      <c r="C5517"/>
    </row>
    <row r="5518" spans="1:3">
      <c r="A5518"/>
      <c r="B5518"/>
      <c r="C5518"/>
    </row>
    <row r="5519" spans="1:3">
      <c r="A5519"/>
      <c r="B5519"/>
      <c r="C5519"/>
    </row>
    <row r="5520" spans="1:3">
      <c r="A5520"/>
      <c r="B5520"/>
      <c r="C5520"/>
    </row>
    <row r="5521" spans="1:3">
      <c r="A5521"/>
      <c r="B5521"/>
      <c r="C5521"/>
    </row>
    <row r="5522" spans="1:3">
      <c r="A5522"/>
      <c r="B5522"/>
      <c r="C5522"/>
    </row>
    <row r="5523" spans="1:3">
      <c r="A5523"/>
      <c r="B5523"/>
      <c r="C5523"/>
    </row>
    <row r="5524" spans="1:3">
      <c r="A5524"/>
      <c r="B5524"/>
      <c r="C5524"/>
    </row>
    <row r="5525" spans="1:3">
      <c r="A5525"/>
      <c r="B5525"/>
      <c r="C5525"/>
    </row>
    <row r="5526" spans="1:3">
      <c r="A5526"/>
      <c r="B5526"/>
      <c r="C5526"/>
    </row>
    <row r="5527" spans="1:3">
      <c r="A5527"/>
      <c r="B5527"/>
      <c r="C5527"/>
    </row>
    <row r="5528" spans="1:3">
      <c r="A5528"/>
      <c r="B5528"/>
      <c r="C5528"/>
    </row>
    <row r="5529" spans="1:3">
      <c r="A5529"/>
      <c r="B5529"/>
      <c r="C5529"/>
    </row>
    <row r="5530" spans="1:3">
      <c r="A5530"/>
      <c r="B5530"/>
      <c r="C5530"/>
    </row>
    <row r="5531" spans="1:3">
      <c r="A5531"/>
      <c r="B5531"/>
      <c r="C5531"/>
    </row>
    <row r="5532" spans="1:3">
      <c r="A5532"/>
      <c r="B5532"/>
      <c r="C5532"/>
    </row>
    <row r="5533" spans="1:3">
      <c r="A5533"/>
      <c r="B5533"/>
      <c r="C5533"/>
    </row>
    <row r="5534" spans="1:3">
      <c r="A5534"/>
      <c r="B5534"/>
      <c r="C5534"/>
    </row>
    <row r="5535" spans="1:3">
      <c r="A5535"/>
      <c r="B5535"/>
      <c r="C5535"/>
    </row>
    <row r="5536" spans="1:3">
      <c r="A5536"/>
      <c r="B5536"/>
      <c r="C5536"/>
    </row>
    <row r="5537" spans="1:3">
      <c r="A5537"/>
      <c r="B5537"/>
      <c r="C5537"/>
    </row>
    <row r="5538" spans="1:3">
      <c r="A5538"/>
      <c r="B5538"/>
      <c r="C5538"/>
    </row>
    <row r="5539" spans="1:3">
      <c r="A5539"/>
      <c r="B5539"/>
      <c r="C5539"/>
    </row>
    <row r="5540" spans="1:3">
      <c r="A5540"/>
      <c r="B5540"/>
      <c r="C5540"/>
    </row>
    <row r="5541" spans="1:3">
      <c r="A5541"/>
      <c r="B5541"/>
      <c r="C5541"/>
    </row>
    <row r="5542" spans="1:3">
      <c r="A5542"/>
      <c r="B5542"/>
      <c r="C5542"/>
    </row>
    <row r="5543" spans="1:3">
      <c r="A5543"/>
      <c r="B5543"/>
      <c r="C5543"/>
    </row>
    <row r="5544" spans="1:3">
      <c r="A5544"/>
      <c r="B5544"/>
      <c r="C5544"/>
    </row>
    <row r="5545" spans="1:3">
      <c r="A5545"/>
      <c r="B5545"/>
      <c r="C5545"/>
    </row>
    <row r="5546" spans="1:3">
      <c r="A5546"/>
      <c r="B5546"/>
      <c r="C5546"/>
    </row>
    <row r="5547" spans="1:3">
      <c r="A5547"/>
      <c r="B5547"/>
      <c r="C5547"/>
    </row>
    <row r="5548" spans="1:3">
      <c r="A5548"/>
      <c r="B5548"/>
      <c r="C5548"/>
    </row>
    <row r="5549" spans="1:3">
      <c r="A5549"/>
      <c r="B5549"/>
      <c r="C5549"/>
    </row>
    <row r="5550" spans="1:3">
      <c r="A5550"/>
      <c r="B5550"/>
      <c r="C5550"/>
    </row>
    <row r="5551" spans="1:3">
      <c r="A5551"/>
      <c r="B5551"/>
      <c r="C5551"/>
    </row>
    <row r="5552" spans="1:3">
      <c r="A5552"/>
      <c r="B5552"/>
      <c r="C5552"/>
    </row>
    <row r="5553" spans="1:3">
      <c r="A5553"/>
      <c r="B5553"/>
      <c r="C5553"/>
    </row>
    <row r="5554" spans="1:3">
      <c r="A5554"/>
      <c r="B5554"/>
      <c r="C5554"/>
    </row>
    <row r="5555" spans="1:3">
      <c r="A5555"/>
      <c r="B5555"/>
      <c r="C5555"/>
    </row>
    <row r="5556" spans="1:3">
      <c r="A5556"/>
      <c r="B5556"/>
      <c r="C5556"/>
    </row>
    <row r="5557" spans="1:3">
      <c r="A5557"/>
      <c r="B5557"/>
      <c r="C5557"/>
    </row>
    <row r="5558" spans="1:3">
      <c r="A5558"/>
      <c r="B5558"/>
      <c r="C5558"/>
    </row>
    <row r="5559" spans="1:3">
      <c r="A5559"/>
      <c r="B5559"/>
      <c r="C5559"/>
    </row>
    <row r="5560" spans="1:3">
      <c r="A5560"/>
      <c r="B5560"/>
      <c r="C5560"/>
    </row>
    <row r="5561" spans="1:3">
      <c r="A5561"/>
      <c r="B5561"/>
      <c r="C5561"/>
    </row>
    <row r="5562" spans="1:3">
      <c r="A5562"/>
      <c r="B5562"/>
      <c r="C5562"/>
    </row>
    <row r="5563" spans="1:3">
      <c r="A5563"/>
      <c r="B5563"/>
      <c r="C5563"/>
    </row>
    <row r="5564" spans="1:3">
      <c r="A5564"/>
      <c r="B5564"/>
      <c r="C5564"/>
    </row>
    <row r="5565" spans="1:3">
      <c r="A5565"/>
      <c r="B5565"/>
      <c r="C5565"/>
    </row>
    <row r="5566" spans="1:3">
      <c r="A5566"/>
      <c r="B5566"/>
      <c r="C5566"/>
    </row>
    <row r="5567" spans="1:3">
      <c r="A5567"/>
      <c r="B5567"/>
      <c r="C5567"/>
    </row>
    <row r="5568" spans="1:3">
      <c r="A5568"/>
      <c r="B5568"/>
      <c r="C5568"/>
    </row>
    <row r="5569" spans="1:3">
      <c r="A5569"/>
      <c r="B5569"/>
      <c r="C5569"/>
    </row>
    <row r="5570" spans="1:3">
      <c r="A5570"/>
      <c r="B5570"/>
      <c r="C5570"/>
    </row>
    <row r="5571" spans="1:3">
      <c r="A5571"/>
      <c r="B5571"/>
      <c r="C5571"/>
    </row>
    <row r="5572" spans="1:3">
      <c r="A5572"/>
      <c r="B5572"/>
      <c r="C5572"/>
    </row>
    <row r="5573" spans="1:3">
      <c r="A5573"/>
      <c r="B5573"/>
      <c r="C5573"/>
    </row>
    <row r="5574" spans="1:3">
      <c r="A5574"/>
      <c r="B5574"/>
      <c r="C5574"/>
    </row>
    <row r="5575" spans="1:3">
      <c r="A5575"/>
      <c r="B5575"/>
      <c r="C5575"/>
    </row>
    <row r="5576" spans="1:3">
      <c r="A5576"/>
      <c r="B5576"/>
      <c r="C5576"/>
    </row>
    <row r="5577" spans="1:3">
      <c r="A5577"/>
      <c r="B5577"/>
      <c r="C5577"/>
    </row>
    <row r="5578" spans="1:3">
      <c r="A5578"/>
      <c r="B5578"/>
      <c r="C5578"/>
    </row>
    <row r="5579" spans="1:3">
      <c r="A5579"/>
      <c r="B5579"/>
      <c r="C5579"/>
    </row>
    <row r="5580" spans="1:3">
      <c r="A5580"/>
      <c r="B5580"/>
      <c r="C5580"/>
    </row>
    <row r="5581" spans="1:3">
      <c r="A5581"/>
      <c r="B5581"/>
      <c r="C5581"/>
    </row>
    <row r="5582" spans="1:3">
      <c r="A5582"/>
      <c r="B5582"/>
      <c r="C5582"/>
    </row>
    <row r="5583" spans="1:3">
      <c r="A5583"/>
      <c r="B5583"/>
      <c r="C5583"/>
    </row>
    <row r="5584" spans="1:3">
      <c r="A5584"/>
      <c r="B5584"/>
      <c r="C5584"/>
    </row>
    <row r="5585" spans="1:3">
      <c r="A5585"/>
      <c r="B5585"/>
      <c r="C5585"/>
    </row>
    <row r="5586" spans="1:3">
      <c r="A5586"/>
      <c r="B5586"/>
      <c r="C5586"/>
    </row>
    <row r="5587" spans="1:3">
      <c r="A5587"/>
      <c r="B5587"/>
      <c r="C5587"/>
    </row>
    <row r="5588" spans="1:3">
      <c r="A5588"/>
      <c r="B5588"/>
      <c r="C5588"/>
    </row>
    <row r="5589" spans="1:3">
      <c r="A5589"/>
      <c r="B5589"/>
      <c r="C5589"/>
    </row>
    <row r="5590" spans="1:3">
      <c r="A5590"/>
      <c r="B5590"/>
      <c r="C5590"/>
    </row>
    <row r="5591" spans="1:3">
      <c r="A5591"/>
      <c r="B5591"/>
      <c r="C5591"/>
    </row>
    <row r="5592" spans="1:3">
      <c r="A5592"/>
      <c r="B5592"/>
      <c r="C5592"/>
    </row>
    <row r="5593" spans="1:3">
      <c r="A5593"/>
      <c r="B5593"/>
      <c r="C5593"/>
    </row>
    <row r="5594" spans="1:3">
      <c r="A5594"/>
      <c r="B5594"/>
      <c r="C5594"/>
    </row>
    <row r="5595" spans="1:3">
      <c r="A5595"/>
      <c r="B5595"/>
      <c r="C5595"/>
    </row>
    <row r="5596" spans="1:3">
      <c r="A5596"/>
      <c r="B5596"/>
      <c r="C5596"/>
    </row>
    <row r="5597" spans="1:3">
      <c r="A5597"/>
      <c r="B5597"/>
      <c r="C5597"/>
    </row>
    <row r="5598" spans="1:3">
      <c r="A5598"/>
      <c r="B5598"/>
      <c r="C5598"/>
    </row>
    <row r="5599" spans="1:3">
      <c r="A5599"/>
      <c r="B5599"/>
      <c r="C5599"/>
    </row>
    <row r="5600" spans="1:3">
      <c r="A5600"/>
      <c r="B5600"/>
      <c r="C5600"/>
    </row>
    <row r="5601" spans="1:3">
      <c r="A5601"/>
      <c r="B5601"/>
      <c r="C5601"/>
    </row>
    <row r="5602" spans="1:3">
      <c r="A5602"/>
      <c r="B5602"/>
      <c r="C5602"/>
    </row>
    <row r="5603" spans="1:3">
      <c r="A5603"/>
      <c r="B5603"/>
      <c r="C5603"/>
    </row>
    <row r="5604" spans="1:3">
      <c r="A5604"/>
      <c r="B5604"/>
      <c r="C5604"/>
    </row>
    <row r="5605" spans="1:3">
      <c r="A5605"/>
      <c r="B5605"/>
      <c r="C5605"/>
    </row>
    <row r="5606" spans="1:3">
      <c r="A5606"/>
      <c r="B5606"/>
      <c r="C5606"/>
    </row>
    <row r="5607" spans="1:3">
      <c r="A5607"/>
      <c r="B5607"/>
      <c r="C5607"/>
    </row>
    <row r="5608" spans="1:3">
      <c r="A5608"/>
      <c r="B5608"/>
      <c r="C5608"/>
    </row>
    <row r="5609" spans="1:3">
      <c r="A5609"/>
      <c r="B5609"/>
      <c r="C5609"/>
    </row>
    <row r="5610" spans="1:3">
      <c r="A5610"/>
      <c r="B5610"/>
      <c r="C5610"/>
    </row>
    <row r="5611" spans="1:3">
      <c r="A5611"/>
      <c r="B5611"/>
      <c r="C5611"/>
    </row>
    <row r="5612" spans="1:3">
      <c r="A5612"/>
      <c r="B5612"/>
      <c r="C5612"/>
    </row>
    <row r="5613" spans="1:3">
      <c r="A5613"/>
      <c r="B5613"/>
      <c r="C5613"/>
    </row>
    <row r="5614" spans="1:3">
      <c r="A5614"/>
      <c r="B5614"/>
      <c r="C5614"/>
    </row>
    <row r="5615" spans="1:3">
      <c r="A5615"/>
      <c r="B5615"/>
      <c r="C5615"/>
    </row>
    <row r="5616" spans="1:3">
      <c r="A5616"/>
      <c r="B5616"/>
      <c r="C5616"/>
    </row>
    <row r="5617" spans="1:3">
      <c r="A5617"/>
      <c r="B5617"/>
      <c r="C5617"/>
    </row>
    <row r="5618" spans="1:3">
      <c r="A5618"/>
      <c r="B5618"/>
      <c r="C5618"/>
    </row>
    <row r="5619" spans="1:3">
      <c r="A5619"/>
      <c r="B5619"/>
      <c r="C5619"/>
    </row>
    <row r="5620" spans="1:3">
      <c r="A5620"/>
      <c r="B5620"/>
      <c r="C5620"/>
    </row>
    <row r="5621" spans="1:3">
      <c r="A5621"/>
      <c r="B5621"/>
      <c r="C5621"/>
    </row>
    <row r="5622" spans="1:3">
      <c r="A5622"/>
      <c r="B5622"/>
      <c r="C5622"/>
    </row>
    <row r="5623" spans="1:3">
      <c r="A5623"/>
      <c r="B5623"/>
      <c r="C5623"/>
    </row>
    <row r="5624" spans="1:3">
      <c r="A5624"/>
      <c r="B5624"/>
      <c r="C5624"/>
    </row>
    <row r="5625" spans="1:3">
      <c r="A5625"/>
      <c r="B5625"/>
      <c r="C5625"/>
    </row>
    <row r="5626" spans="1:3">
      <c r="A5626"/>
      <c r="B5626"/>
      <c r="C5626"/>
    </row>
    <row r="5627" spans="1:3">
      <c r="A5627"/>
      <c r="B5627"/>
      <c r="C5627"/>
    </row>
    <row r="5628" spans="1:3">
      <c r="A5628"/>
      <c r="B5628"/>
      <c r="C5628"/>
    </row>
    <row r="5629" spans="1:3">
      <c r="A5629"/>
      <c r="B5629"/>
      <c r="C5629"/>
    </row>
    <row r="5630" spans="1:3">
      <c r="A5630"/>
      <c r="B5630"/>
      <c r="C5630"/>
    </row>
    <row r="5631" spans="1:3">
      <c r="A5631"/>
      <c r="B5631"/>
      <c r="C5631"/>
    </row>
    <row r="5632" spans="1:3">
      <c r="A5632"/>
      <c r="B5632"/>
      <c r="C5632"/>
    </row>
    <row r="5633" spans="1:3">
      <c r="A5633"/>
      <c r="B5633"/>
      <c r="C5633"/>
    </row>
    <row r="5634" spans="1:3">
      <c r="A5634"/>
      <c r="B5634"/>
      <c r="C5634"/>
    </row>
    <row r="5635" spans="1:3">
      <c r="A5635"/>
      <c r="B5635"/>
      <c r="C5635"/>
    </row>
    <row r="5636" spans="1:3">
      <c r="A5636"/>
      <c r="B5636"/>
      <c r="C5636"/>
    </row>
    <row r="5637" spans="1:3">
      <c r="A5637"/>
      <c r="B5637"/>
      <c r="C5637"/>
    </row>
    <row r="5638" spans="1:3">
      <c r="A5638"/>
      <c r="B5638"/>
      <c r="C5638"/>
    </row>
    <row r="5639" spans="1:3">
      <c r="A5639"/>
      <c r="B5639"/>
      <c r="C5639"/>
    </row>
    <row r="5640" spans="1:3">
      <c r="A5640"/>
      <c r="B5640"/>
      <c r="C5640"/>
    </row>
    <row r="5641" spans="1:3">
      <c r="A5641"/>
      <c r="B5641"/>
      <c r="C5641"/>
    </row>
    <row r="5642" spans="1:3">
      <c r="A5642"/>
      <c r="B5642"/>
      <c r="C5642"/>
    </row>
    <row r="5643" spans="1:3">
      <c r="A5643"/>
      <c r="B5643"/>
      <c r="C5643"/>
    </row>
    <row r="5644" spans="1:3">
      <c r="A5644"/>
      <c r="B5644"/>
      <c r="C5644"/>
    </row>
    <row r="5645" spans="1:3">
      <c r="A5645"/>
      <c r="B5645"/>
      <c r="C5645"/>
    </row>
    <row r="5646" spans="1:3">
      <c r="A5646"/>
      <c r="B5646"/>
      <c r="C5646"/>
    </row>
    <row r="5647" spans="1:3">
      <c r="A5647"/>
      <c r="B5647"/>
      <c r="C5647"/>
    </row>
    <row r="5648" spans="1:3">
      <c r="A5648"/>
      <c r="B5648"/>
      <c r="C5648"/>
    </row>
    <row r="5649" spans="1:3">
      <c r="A5649"/>
      <c r="B5649"/>
      <c r="C5649"/>
    </row>
    <row r="5650" spans="1:3">
      <c r="A5650"/>
      <c r="B5650"/>
      <c r="C5650"/>
    </row>
    <row r="5651" spans="1:3">
      <c r="A5651"/>
      <c r="B5651"/>
      <c r="C5651"/>
    </row>
    <row r="5652" spans="1:3">
      <c r="A5652"/>
      <c r="B5652"/>
      <c r="C5652"/>
    </row>
    <row r="5653" spans="1:3">
      <c r="A5653"/>
      <c r="B5653"/>
      <c r="C5653"/>
    </row>
    <row r="5654" spans="1:3">
      <c r="A5654"/>
      <c r="B5654"/>
      <c r="C5654"/>
    </row>
    <row r="5655" spans="1:3">
      <c r="A5655"/>
      <c r="B5655"/>
      <c r="C5655"/>
    </row>
    <row r="5656" spans="1:3">
      <c r="A5656"/>
      <c r="B5656"/>
      <c r="C5656"/>
    </row>
    <row r="5657" spans="1:3">
      <c r="A5657"/>
      <c r="B5657"/>
      <c r="C5657"/>
    </row>
    <row r="5658" spans="1:3">
      <c r="A5658"/>
      <c r="B5658"/>
      <c r="C5658"/>
    </row>
    <row r="5659" spans="1:3">
      <c r="A5659"/>
      <c r="B5659"/>
      <c r="C5659"/>
    </row>
    <row r="5660" spans="1:3">
      <c r="A5660"/>
      <c r="B5660"/>
      <c r="C5660"/>
    </row>
    <row r="5661" spans="1:3">
      <c r="A5661"/>
      <c r="B5661"/>
      <c r="C5661"/>
    </row>
    <row r="5662" spans="1:3">
      <c r="A5662"/>
      <c r="B5662"/>
      <c r="C5662"/>
    </row>
    <row r="5663" spans="1:3">
      <c r="A5663"/>
      <c r="B5663"/>
      <c r="C5663"/>
    </row>
    <row r="5664" spans="1:3">
      <c r="A5664"/>
      <c r="B5664"/>
      <c r="C5664"/>
    </row>
    <row r="5665" spans="1:3">
      <c r="A5665"/>
      <c r="B5665"/>
      <c r="C5665"/>
    </row>
    <row r="5666" spans="1:3">
      <c r="A5666"/>
      <c r="B5666"/>
      <c r="C5666"/>
    </row>
    <row r="5667" spans="1:3">
      <c r="A5667"/>
      <c r="B5667"/>
      <c r="C5667"/>
    </row>
    <row r="5668" spans="1:3">
      <c r="A5668"/>
      <c r="B5668"/>
      <c r="C5668"/>
    </row>
    <row r="5669" spans="1:3">
      <c r="A5669"/>
      <c r="B5669"/>
      <c r="C5669"/>
    </row>
    <row r="5670" spans="1:3">
      <c r="A5670"/>
      <c r="B5670"/>
      <c r="C5670"/>
    </row>
    <row r="5671" spans="1:3">
      <c r="A5671"/>
      <c r="B5671"/>
      <c r="C5671"/>
    </row>
    <row r="5672" spans="1:3">
      <c r="A5672"/>
      <c r="B5672"/>
      <c r="C5672"/>
    </row>
    <row r="5673" spans="1:3">
      <c r="A5673"/>
      <c r="B5673"/>
      <c r="C5673"/>
    </row>
    <row r="5674" spans="1:3">
      <c r="A5674"/>
      <c r="B5674"/>
      <c r="C5674"/>
    </row>
    <row r="5675" spans="1:3">
      <c r="A5675"/>
      <c r="B5675"/>
      <c r="C5675"/>
    </row>
    <row r="5676" spans="1:3">
      <c r="A5676"/>
      <c r="B5676"/>
      <c r="C5676"/>
    </row>
    <row r="5677" spans="1:3">
      <c r="A5677"/>
      <c r="B5677"/>
      <c r="C5677"/>
    </row>
    <row r="5678" spans="1:3">
      <c r="A5678"/>
      <c r="B5678"/>
      <c r="C5678"/>
    </row>
    <row r="5679" spans="1:3">
      <c r="A5679"/>
      <c r="B5679"/>
      <c r="C5679"/>
    </row>
    <row r="5680" spans="1:3">
      <c r="A5680"/>
      <c r="B5680"/>
      <c r="C5680"/>
    </row>
    <row r="5681" spans="1:3">
      <c r="A5681"/>
      <c r="B5681"/>
      <c r="C5681"/>
    </row>
    <row r="5682" spans="1:3">
      <c r="A5682"/>
      <c r="B5682"/>
      <c r="C5682"/>
    </row>
    <row r="5683" spans="1:3">
      <c r="A5683"/>
      <c r="B5683"/>
      <c r="C5683"/>
    </row>
    <row r="5684" spans="1:3">
      <c r="A5684"/>
      <c r="B5684"/>
      <c r="C5684"/>
    </row>
    <row r="5685" spans="1:3">
      <c r="A5685"/>
      <c r="B5685"/>
      <c r="C5685"/>
    </row>
    <row r="5686" spans="1:3">
      <c r="A5686"/>
      <c r="B5686"/>
      <c r="C5686"/>
    </row>
    <row r="5687" spans="1:3">
      <c r="A5687"/>
      <c r="B5687"/>
      <c r="C5687"/>
    </row>
    <row r="5688" spans="1:3">
      <c r="A5688"/>
      <c r="B5688"/>
      <c r="C5688"/>
    </row>
    <row r="5689" spans="1:3">
      <c r="A5689"/>
      <c r="B5689"/>
      <c r="C5689"/>
    </row>
    <row r="5690" spans="1:3">
      <c r="A5690"/>
      <c r="B5690"/>
      <c r="C5690"/>
    </row>
    <row r="5691" spans="1:3">
      <c r="A5691"/>
      <c r="B5691"/>
      <c r="C5691"/>
    </row>
    <row r="5692" spans="1:3">
      <c r="A5692"/>
      <c r="B5692"/>
      <c r="C5692"/>
    </row>
    <row r="5693" spans="1:3">
      <c r="A5693"/>
      <c r="B5693"/>
      <c r="C5693"/>
    </row>
    <row r="5694" spans="1:3">
      <c r="A5694"/>
      <c r="B5694"/>
      <c r="C5694"/>
    </row>
    <row r="5695" spans="1:3">
      <c r="A5695"/>
      <c r="B5695"/>
      <c r="C5695"/>
    </row>
    <row r="5696" spans="1:3">
      <c r="A5696"/>
      <c r="B5696"/>
      <c r="C5696"/>
    </row>
    <row r="5697" spans="1:3">
      <c r="A5697"/>
      <c r="B5697"/>
      <c r="C5697"/>
    </row>
    <row r="5698" spans="1:3">
      <c r="A5698"/>
      <c r="B5698"/>
      <c r="C5698"/>
    </row>
    <row r="5699" spans="1:3">
      <c r="A5699"/>
      <c r="B5699"/>
      <c r="C5699"/>
    </row>
    <row r="5700" spans="1:3">
      <c r="A5700"/>
      <c r="B5700"/>
      <c r="C5700"/>
    </row>
    <row r="5701" spans="1:3">
      <c r="A5701"/>
      <c r="B5701"/>
      <c r="C5701"/>
    </row>
    <row r="5702" spans="1:3">
      <c r="A5702"/>
      <c r="B5702"/>
      <c r="C5702"/>
    </row>
    <row r="5703" spans="1:3">
      <c r="A5703"/>
      <c r="B5703"/>
      <c r="C5703"/>
    </row>
    <row r="5704" spans="1:3">
      <c r="A5704"/>
      <c r="B5704"/>
      <c r="C5704"/>
    </row>
    <row r="5705" spans="1:3">
      <c r="A5705"/>
      <c r="B5705"/>
      <c r="C5705"/>
    </row>
    <row r="5706" spans="1:3">
      <c r="A5706"/>
      <c r="B5706"/>
      <c r="C5706"/>
    </row>
    <row r="5707" spans="1:3">
      <c r="A5707"/>
      <c r="B5707"/>
      <c r="C5707"/>
    </row>
    <row r="5708" spans="1:3">
      <c r="A5708"/>
      <c r="B5708"/>
      <c r="C5708"/>
    </row>
    <row r="5709" spans="1:3">
      <c r="A5709"/>
      <c r="B5709"/>
      <c r="C5709"/>
    </row>
    <row r="5710" spans="1:3">
      <c r="A5710"/>
      <c r="B5710"/>
      <c r="C5710"/>
    </row>
    <row r="5711" spans="1:3">
      <c r="A5711"/>
      <c r="B5711"/>
      <c r="C5711"/>
    </row>
    <row r="5712" spans="1:3">
      <c r="A5712"/>
      <c r="B5712"/>
      <c r="C5712"/>
    </row>
    <row r="5713" spans="1:3">
      <c r="A5713"/>
      <c r="B5713"/>
      <c r="C5713"/>
    </row>
    <row r="5714" spans="1:3">
      <c r="A5714"/>
      <c r="B5714"/>
      <c r="C5714"/>
    </row>
    <row r="5715" spans="1:3">
      <c r="A5715"/>
      <c r="B5715"/>
      <c r="C5715"/>
    </row>
    <row r="5716" spans="1:3">
      <c r="A5716"/>
      <c r="B5716"/>
      <c r="C5716"/>
    </row>
    <row r="5717" spans="1:3">
      <c r="A5717"/>
      <c r="B5717"/>
      <c r="C5717"/>
    </row>
    <row r="5718" spans="1:3">
      <c r="A5718"/>
      <c r="B5718"/>
      <c r="C5718"/>
    </row>
    <row r="5719" spans="1:3">
      <c r="A5719"/>
      <c r="B5719"/>
      <c r="C5719"/>
    </row>
    <row r="5720" spans="1:3">
      <c r="A5720"/>
      <c r="B5720"/>
      <c r="C5720"/>
    </row>
    <row r="5721" spans="1:3">
      <c r="A5721"/>
      <c r="B5721"/>
      <c r="C5721"/>
    </row>
    <row r="5722" spans="1:3">
      <c r="A5722"/>
      <c r="B5722"/>
      <c r="C5722"/>
    </row>
    <row r="5723" spans="1:3">
      <c r="A5723"/>
      <c r="B5723"/>
      <c r="C5723"/>
    </row>
    <row r="5724" spans="1:3">
      <c r="A5724"/>
      <c r="B5724"/>
      <c r="C5724"/>
    </row>
    <row r="5725" spans="1:3">
      <c r="A5725"/>
      <c r="B5725"/>
      <c r="C5725"/>
    </row>
    <row r="5726" spans="1:3">
      <c r="A5726"/>
      <c r="B5726"/>
      <c r="C5726"/>
    </row>
    <row r="5727" spans="1:3">
      <c r="A5727"/>
      <c r="B5727"/>
      <c r="C5727"/>
    </row>
    <row r="5728" spans="1:3">
      <c r="A5728"/>
      <c r="B5728"/>
      <c r="C5728"/>
    </row>
    <row r="5729" spans="1:3">
      <c r="A5729"/>
      <c r="B5729"/>
      <c r="C5729"/>
    </row>
    <row r="5730" spans="1:3">
      <c r="A5730"/>
      <c r="B5730"/>
      <c r="C5730"/>
    </row>
    <row r="5731" spans="1:3">
      <c r="A5731"/>
      <c r="B5731"/>
      <c r="C5731"/>
    </row>
    <row r="5732" spans="1:3">
      <c r="A5732"/>
      <c r="B5732"/>
      <c r="C5732"/>
    </row>
    <row r="5733" spans="1:3">
      <c r="A5733"/>
      <c r="B5733"/>
      <c r="C5733"/>
    </row>
    <row r="5734" spans="1:3">
      <c r="A5734"/>
      <c r="B5734"/>
      <c r="C5734"/>
    </row>
    <row r="5735" spans="1:3">
      <c r="A5735"/>
      <c r="B5735"/>
      <c r="C5735"/>
    </row>
    <row r="5736" spans="1:3">
      <c r="A5736"/>
      <c r="B5736"/>
      <c r="C5736"/>
    </row>
    <row r="5737" spans="1:3">
      <c r="A5737"/>
      <c r="B5737"/>
      <c r="C5737"/>
    </row>
    <row r="5738" spans="1:3">
      <c r="A5738"/>
      <c r="B5738"/>
      <c r="C5738"/>
    </row>
    <row r="5739" spans="1:3">
      <c r="A5739"/>
      <c r="B5739"/>
      <c r="C5739"/>
    </row>
    <row r="5740" spans="1:3">
      <c r="A5740"/>
      <c r="B5740"/>
      <c r="C5740"/>
    </row>
    <row r="5741" spans="1:3">
      <c r="A5741"/>
      <c r="B5741"/>
      <c r="C5741"/>
    </row>
    <row r="5742" spans="1:3">
      <c r="A5742"/>
      <c r="B5742"/>
      <c r="C5742"/>
    </row>
    <row r="5743" spans="1:3">
      <c r="A5743"/>
      <c r="B5743"/>
      <c r="C5743"/>
    </row>
    <row r="5744" spans="1:3">
      <c r="A5744"/>
      <c r="B5744"/>
      <c r="C5744"/>
    </row>
    <row r="5745" spans="1:3">
      <c r="A5745"/>
      <c r="B5745"/>
      <c r="C5745"/>
    </row>
    <row r="5746" spans="1:3">
      <c r="A5746"/>
      <c r="B5746"/>
      <c r="C5746"/>
    </row>
    <row r="5747" spans="1:3">
      <c r="A5747"/>
      <c r="B5747"/>
      <c r="C5747"/>
    </row>
    <row r="5748" spans="1:3">
      <c r="A5748"/>
      <c r="B5748"/>
      <c r="C5748"/>
    </row>
    <row r="5749" spans="1:3">
      <c r="A5749"/>
      <c r="B5749"/>
      <c r="C5749"/>
    </row>
    <row r="5750" spans="1:3">
      <c r="A5750"/>
      <c r="B5750"/>
      <c r="C5750"/>
    </row>
    <row r="5751" spans="1:3">
      <c r="A5751"/>
      <c r="B5751"/>
      <c r="C5751"/>
    </row>
    <row r="5752" spans="1:3">
      <c r="A5752"/>
      <c r="B5752"/>
      <c r="C5752"/>
    </row>
    <row r="5753" spans="1:3">
      <c r="A5753"/>
      <c r="B5753"/>
      <c r="C5753"/>
    </row>
    <row r="5754" spans="1:3">
      <c r="A5754"/>
      <c r="B5754"/>
      <c r="C5754"/>
    </row>
    <row r="5755" spans="1:3">
      <c r="A5755"/>
      <c r="B5755"/>
      <c r="C5755"/>
    </row>
    <row r="5756" spans="1:3">
      <c r="A5756"/>
      <c r="B5756"/>
      <c r="C5756"/>
    </row>
    <row r="5757" spans="1:3">
      <c r="A5757"/>
      <c r="B5757"/>
      <c r="C5757"/>
    </row>
    <row r="5758" spans="1:3">
      <c r="A5758"/>
      <c r="B5758"/>
      <c r="C5758"/>
    </row>
    <row r="5759" spans="1:3">
      <c r="A5759"/>
      <c r="B5759"/>
      <c r="C5759"/>
    </row>
    <row r="5760" spans="1:3">
      <c r="A5760"/>
      <c r="B5760"/>
      <c r="C5760"/>
    </row>
    <row r="5761" spans="1:3">
      <c r="A5761"/>
      <c r="B5761"/>
      <c r="C5761"/>
    </row>
    <row r="5762" spans="1:3">
      <c r="A5762"/>
      <c r="B5762"/>
      <c r="C5762"/>
    </row>
    <row r="5763" spans="1:3">
      <c r="A5763"/>
      <c r="B5763"/>
      <c r="C5763"/>
    </row>
    <row r="5764" spans="1:3">
      <c r="A5764"/>
      <c r="B5764"/>
      <c r="C5764"/>
    </row>
    <row r="5765" spans="1:3">
      <c r="A5765"/>
      <c r="B5765"/>
      <c r="C5765"/>
    </row>
    <row r="5766" spans="1:3">
      <c r="A5766"/>
      <c r="B5766"/>
      <c r="C5766"/>
    </row>
    <row r="5767" spans="1:3">
      <c r="A5767"/>
      <c r="B5767"/>
      <c r="C5767"/>
    </row>
    <row r="5768" spans="1:3">
      <c r="A5768"/>
      <c r="B5768"/>
      <c r="C5768"/>
    </row>
    <row r="5769" spans="1:3">
      <c r="A5769"/>
      <c r="B5769"/>
      <c r="C5769"/>
    </row>
    <row r="5770" spans="1:3">
      <c r="A5770"/>
      <c r="B5770"/>
      <c r="C5770"/>
    </row>
    <row r="5771" spans="1:3">
      <c r="A5771"/>
      <c r="B5771"/>
      <c r="C5771"/>
    </row>
    <row r="5772" spans="1:3">
      <c r="A5772"/>
      <c r="B5772"/>
      <c r="C5772"/>
    </row>
    <row r="5773" spans="1:3">
      <c r="A5773"/>
      <c r="B5773"/>
      <c r="C5773"/>
    </row>
    <row r="5774" spans="1:3">
      <c r="A5774"/>
      <c r="B5774"/>
      <c r="C5774"/>
    </row>
    <row r="5775" spans="1:3">
      <c r="A5775"/>
      <c r="B5775"/>
      <c r="C5775"/>
    </row>
    <row r="5776" spans="1:3">
      <c r="A5776"/>
      <c r="B5776"/>
      <c r="C5776"/>
    </row>
    <row r="5777" spans="1:3">
      <c r="A5777"/>
      <c r="B5777"/>
      <c r="C5777"/>
    </row>
    <row r="5778" spans="1:3">
      <c r="A5778"/>
      <c r="B5778"/>
      <c r="C5778"/>
    </row>
    <row r="5779" spans="1:3">
      <c r="A5779"/>
      <c r="B5779"/>
      <c r="C5779"/>
    </row>
    <row r="5780" spans="1:3">
      <c r="A5780"/>
      <c r="B5780"/>
      <c r="C5780"/>
    </row>
    <row r="5781" spans="1:3">
      <c r="A5781"/>
      <c r="B5781"/>
      <c r="C5781"/>
    </row>
    <row r="5782" spans="1:3">
      <c r="A5782"/>
      <c r="B5782"/>
      <c r="C5782"/>
    </row>
    <row r="5783" spans="1:3">
      <c r="A5783"/>
      <c r="B5783"/>
      <c r="C5783"/>
    </row>
    <row r="5784" spans="1:3">
      <c r="A5784"/>
      <c r="B5784"/>
      <c r="C5784"/>
    </row>
    <row r="5785" spans="1:3">
      <c r="A5785"/>
      <c r="B5785"/>
      <c r="C5785"/>
    </row>
    <row r="5786" spans="1:3">
      <c r="A5786"/>
      <c r="B5786"/>
      <c r="C5786"/>
    </row>
    <row r="5787" spans="1:3">
      <c r="A5787"/>
      <c r="B5787"/>
      <c r="C5787"/>
    </row>
    <row r="5788" spans="1:3">
      <c r="A5788"/>
      <c r="B5788"/>
      <c r="C5788"/>
    </row>
    <row r="5789" spans="1:3">
      <c r="A5789"/>
      <c r="B5789"/>
      <c r="C5789"/>
    </row>
    <row r="5790" spans="1:3">
      <c r="A5790"/>
      <c r="B5790"/>
      <c r="C5790"/>
    </row>
    <row r="5791" spans="1:3">
      <c r="A5791"/>
      <c r="B5791"/>
      <c r="C5791"/>
    </row>
    <row r="5792" spans="1:3">
      <c r="A5792"/>
      <c r="B5792"/>
      <c r="C5792"/>
    </row>
    <row r="5793" spans="1:3">
      <c r="A5793"/>
      <c r="B5793"/>
      <c r="C5793"/>
    </row>
    <row r="5794" spans="1:3">
      <c r="A5794"/>
      <c r="B5794"/>
      <c r="C5794"/>
    </row>
    <row r="5795" spans="1:3">
      <c r="A5795"/>
      <c r="B5795"/>
      <c r="C5795"/>
    </row>
    <row r="5796" spans="1:3">
      <c r="A5796"/>
      <c r="B5796"/>
      <c r="C5796"/>
    </row>
    <row r="5797" spans="1:3">
      <c r="A5797"/>
      <c r="B5797"/>
      <c r="C5797"/>
    </row>
    <row r="5798" spans="1:3">
      <c r="A5798"/>
      <c r="B5798"/>
      <c r="C5798"/>
    </row>
    <row r="5799" spans="1:3">
      <c r="A5799"/>
      <c r="B5799"/>
      <c r="C5799"/>
    </row>
    <row r="5800" spans="1:3">
      <c r="A5800"/>
      <c r="B5800"/>
      <c r="C5800"/>
    </row>
    <row r="5801" spans="1:3">
      <c r="A5801"/>
      <c r="B5801"/>
      <c r="C5801"/>
    </row>
    <row r="5802" spans="1:3">
      <c r="A5802"/>
      <c r="B5802"/>
      <c r="C5802"/>
    </row>
    <row r="5803" spans="1:3">
      <c r="A5803"/>
      <c r="B5803"/>
      <c r="C5803"/>
    </row>
    <row r="5804" spans="1:3">
      <c r="A5804"/>
      <c r="B5804"/>
      <c r="C5804"/>
    </row>
    <row r="5805" spans="1:3">
      <c r="A5805"/>
      <c r="B5805"/>
      <c r="C5805"/>
    </row>
    <row r="5806" spans="1:3">
      <c r="A5806"/>
      <c r="B5806"/>
      <c r="C5806"/>
    </row>
    <row r="5807" spans="1:3">
      <c r="A5807"/>
      <c r="B5807"/>
      <c r="C5807"/>
    </row>
    <row r="5808" spans="1:3">
      <c r="A5808"/>
      <c r="B5808"/>
      <c r="C5808"/>
    </row>
    <row r="5809" spans="1:3">
      <c r="A5809"/>
      <c r="B5809"/>
      <c r="C5809"/>
    </row>
    <row r="5810" spans="1:3">
      <c r="A5810"/>
      <c r="B5810"/>
      <c r="C5810"/>
    </row>
    <row r="5811" spans="1:3">
      <c r="A5811"/>
      <c r="B5811"/>
      <c r="C5811"/>
    </row>
    <row r="5812" spans="1:3">
      <c r="A5812"/>
      <c r="B5812"/>
      <c r="C5812"/>
    </row>
    <row r="5813" spans="1:3">
      <c r="A5813"/>
      <c r="B5813"/>
      <c r="C5813"/>
    </row>
    <row r="5814" spans="1:3">
      <c r="A5814"/>
      <c r="B5814"/>
      <c r="C5814"/>
    </row>
    <row r="5815" spans="1:3">
      <c r="A5815"/>
      <c r="B5815"/>
      <c r="C5815"/>
    </row>
    <row r="5816" spans="1:3">
      <c r="A5816"/>
      <c r="B5816"/>
      <c r="C5816"/>
    </row>
    <row r="5817" spans="1:3">
      <c r="A5817"/>
      <c r="B5817"/>
      <c r="C5817"/>
    </row>
    <row r="5818" spans="1:3">
      <c r="A5818"/>
      <c r="B5818"/>
      <c r="C5818"/>
    </row>
    <row r="5819" spans="1:3">
      <c r="A5819"/>
      <c r="B5819"/>
      <c r="C5819"/>
    </row>
    <row r="5820" spans="1:3">
      <c r="A5820"/>
      <c r="B5820"/>
      <c r="C5820"/>
    </row>
    <row r="5821" spans="1:3">
      <c r="A5821"/>
      <c r="B5821"/>
      <c r="C5821"/>
    </row>
    <row r="5822" spans="1:3">
      <c r="A5822"/>
      <c r="B5822"/>
      <c r="C5822"/>
    </row>
    <row r="5823" spans="1:3">
      <c r="A5823"/>
      <c r="B5823"/>
      <c r="C5823"/>
    </row>
    <row r="5824" spans="1:3">
      <c r="A5824"/>
      <c r="B5824"/>
      <c r="C5824"/>
    </row>
    <row r="5825" spans="1:3">
      <c r="A5825"/>
      <c r="B5825"/>
      <c r="C5825"/>
    </row>
    <row r="5826" spans="1:3">
      <c r="A5826"/>
      <c r="B5826"/>
      <c r="C5826"/>
    </row>
    <row r="5827" spans="1:3">
      <c r="A5827"/>
      <c r="B5827"/>
      <c r="C5827"/>
    </row>
    <row r="5828" spans="1:3">
      <c r="A5828"/>
      <c r="B5828"/>
      <c r="C5828"/>
    </row>
    <row r="5829" spans="1:3">
      <c r="A5829"/>
      <c r="B5829"/>
      <c r="C5829"/>
    </row>
    <row r="5830" spans="1:3">
      <c r="A5830"/>
      <c r="B5830"/>
      <c r="C5830"/>
    </row>
    <row r="5831" spans="1:3">
      <c r="A5831"/>
      <c r="B5831"/>
      <c r="C5831"/>
    </row>
    <row r="5832" spans="1:3">
      <c r="A5832"/>
      <c r="B5832"/>
      <c r="C5832"/>
    </row>
    <row r="5833" spans="1:3">
      <c r="A5833"/>
      <c r="B5833"/>
      <c r="C5833"/>
    </row>
    <row r="5834" spans="1:3">
      <c r="A5834"/>
      <c r="B5834"/>
      <c r="C5834"/>
    </row>
    <row r="5835" spans="1:3">
      <c r="A5835"/>
      <c r="B5835"/>
      <c r="C5835"/>
    </row>
    <row r="5836" spans="1:3">
      <c r="A5836"/>
      <c r="B5836"/>
      <c r="C5836"/>
    </row>
    <row r="5837" spans="1:3">
      <c r="A5837"/>
      <c r="B5837"/>
      <c r="C5837"/>
    </row>
    <row r="5838" spans="1:3">
      <c r="A5838"/>
      <c r="B5838"/>
      <c r="C5838"/>
    </row>
    <row r="5839" spans="1:3">
      <c r="A5839"/>
      <c r="B5839"/>
      <c r="C5839"/>
    </row>
    <row r="5840" spans="1:3">
      <c r="A5840"/>
      <c r="B5840"/>
      <c r="C5840"/>
    </row>
    <row r="5841" spans="1:3">
      <c r="A5841"/>
      <c r="B5841"/>
      <c r="C5841"/>
    </row>
    <row r="5842" spans="1:3">
      <c r="A5842"/>
      <c r="B5842"/>
      <c r="C5842"/>
    </row>
    <row r="5843" spans="1:3">
      <c r="A5843"/>
      <c r="B5843"/>
      <c r="C5843"/>
    </row>
    <row r="5844" spans="1:3">
      <c r="A5844"/>
      <c r="B5844"/>
      <c r="C5844"/>
    </row>
    <row r="5845" spans="1:3">
      <c r="A5845"/>
      <c r="B5845"/>
      <c r="C5845"/>
    </row>
    <row r="5846" spans="1:3">
      <c r="A5846"/>
      <c r="B5846"/>
      <c r="C5846"/>
    </row>
    <row r="5847" spans="1:3">
      <c r="A5847"/>
      <c r="B5847"/>
      <c r="C5847"/>
    </row>
    <row r="5848" spans="1:3">
      <c r="A5848"/>
      <c r="B5848"/>
      <c r="C5848"/>
    </row>
    <row r="5849" spans="1:3">
      <c r="A5849"/>
      <c r="B5849"/>
      <c r="C5849"/>
    </row>
    <row r="5850" spans="1:3">
      <c r="A5850"/>
      <c r="B5850"/>
      <c r="C5850"/>
    </row>
    <row r="5851" spans="1:3">
      <c r="A5851"/>
      <c r="B5851"/>
      <c r="C5851"/>
    </row>
    <row r="5852" spans="1:3">
      <c r="A5852"/>
      <c r="B5852"/>
      <c r="C5852"/>
    </row>
    <row r="5853" spans="1:3">
      <c r="A5853"/>
      <c r="B5853"/>
      <c r="C5853"/>
    </row>
    <row r="5854" spans="1:3">
      <c r="A5854"/>
      <c r="B5854"/>
      <c r="C5854"/>
    </row>
    <row r="5855" spans="1:3">
      <c r="A5855"/>
      <c r="B5855"/>
      <c r="C5855"/>
    </row>
    <row r="5856" spans="1:3">
      <c r="A5856"/>
      <c r="B5856"/>
      <c r="C5856"/>
    </row>
    <row r="5857" spans="1:3">
      <c r="A5857"/>
      <c r="B5857"/>
      <c r="C5857"/>
    </row>
    <row r="5858" spans="1:3">
      <c r="A5858"/>
      <c r="B5858"/>
      <c r="C5858"/>
    </row>
    <row r="5859" spans="1:3">
      <c r="A5859"/>
      <c r="B5859"/>
      <c r="C5859"/>
    </row>
    <row r="5860" spans="1:3">
      <c r="A5860"/>
      <c r="B5860"/>
      <c r="C5860"/>
    </row>
    <row r="5861" spans="1:3">
      <c r="A5861"/>
      <c r="B5861"/>
      <c r="C5861"/>
    </row>
    <row r="5862" spans="1:3">
      <c r="A5862"/>
      <c r="B5862"/>
      <c r="C5862"/>
    </row>
    <row r="5863" spans="1:3">
      <c r="A5863"/>
      <c r="B5863"/>
      <c r="C5863"/>
    </row>
    <row r="5864" spans="1:3">
      <c r="A5864"/>
      <c r="B5864"/>
      <c r="C5864"/>
    </row>
    <row r="5865" spans="1:3">
      <c r="A5865"/>
      <c r="B5865"/>
      <c r="C5865"/>
    </row>
    <row r="5866" spans="1:3">
      <c r="A5866"/>
      <c r="B5866"/>
      <c r="C5866"/>
    </row>
    <row r="5867" spans="1:3">
      <c r="A5867"/>
      <c r="B5867"/>
      <c r="C5867"/>
    </row>
    <row r="5868" spans="1:3">
      <c r="A5868"/>
      <c r="B5868"/>
      <c r="C5868"/>
    </row>
    <row r="5869" spans="1:3">
      <c r="A5869"/>
      <c r="B5869"/>
      <c r="C5869"/>
    </row>
    <row r="5870" spans="1:3">
      <c r="A5870"/>
      <c r="B5870"/>
      <c r="C5870"/>
    </row>
    <row r="5871" spans="1:3">
      <c r="A5871"/>
      <c r="B5871"/>
      <c r="C5871"/>
    </row>
    <row r="5872" spans="1:3">
      <c r="A5872"/>
      <c r="B5872"/>
      <c r="C5872"/>
    </row>
    <row r="5873" spans="1:3">
      <c r="A5873"/>
      <c r="B5873"/>
      <c r="C5873"/>
    </row>
    <row r="5874" spans="1:3">
      <c r="A5874"/>
      <c r="B5874"/>
      <c r="C5874"/>
    </row>
    <row r="5875" spans="1:3">
      <c r="A5875"/>
      <c r="B5875"/>
      <c r="C5875"/>
    </row>
    <row r="5876" spans="1:3">
      <c r="A5876"/>
      <c r="B5876"/>
      <c r="C5876"/>
    </row>
    <row r="5877" spans="1:3">
      <c r="A5877"/>
      <c r="B5877"/>
      <c r="C5877"/>
    </row>
    <row r="5878" spans="1:3">
      <c r="A5878"/>
      <c r="B5878"/>
      <c r="C5878"/>
    </row>
    <row r="5879" spans="1:3">
      <c r="A5879"/>
      <c r="B5879"/>
      <c r="C5879"/>
    </row>
    <row r="5880" spans="1:3">
      <c r="A5880"/>
      <c r="B5880"/>
      <c r="C5880"/>
    </row>
    <row r="5881" spans="1:3">
      <c r="A5881"/>
      <c r="B5881"/>
      <c r="C5881"/>
    </row>
    <row r="5882" spans="1:3">
      <c r="A5882"/>
      <c r="B5882"/>
      <c r="C5882"/>
    </row>
    <row r="5883" spans="1:3">
      <c r="A5883"/>
      <c r="B5883"/>
      <c r="C5883"/>
    </row>
    <row r="5884" spans="1:3">
      <c r="A5884"/>
      <c r="B5884"/>
      <c r="C5884"/>
    </row>
    <row r="5885" spans="1:3">
      <c r="A5885"/>
      <c r="B5885"/>
      <c r="C5885"/>
    </row>
    <row r="5886" spans="1:3">
      <c r="A5886"/>
      <c r="B5886"/>
      <c r="C5886"/>
    </row>
    <row r="5887" spans="1:3">
      <c r="A5887"/>
      <c r="B5887"/>
      <c r="C5887"/>
    </row>
    <row r="5888" spans="1:3">
      <c r="A5888"/>
      <c r="B5888"/>
      <c r="C5888"/>
    </row>
    <row r="5889" spans="1:3">
      <c r="A5889"/>
      <c r="B5889"/>
      <c r="C5889"/>
    </row>
    <row r="5890" spans="1:3">
      <c r="A5890"/>
      <c r="B5890"/>
      <c r="C5890"/>
    </row>
    <row r="5891" spans="1:3">
      <c r="A5891"/>
      <c r="B5891"/>
      <c r="C5891"/>
    </row>
    <row r="5892" spans="1:3">
      <c r="A5892"/>
      <c r="B5892"/>
      <c r="C5892"/>
    </row>
    <row r="5893" spans="1:3">
      <c r="A5893"/>
      <c r="B5893"/>
      <c r="C5893"/>
    </row>
    <row r="5894" spans="1:3">
      <c r="A5894"/>
      <c r="B5894"/>
      <c r="C5894"/>
    </row>
    <row r="5895" spans="1:3">
      <c r="A5895"/>
      <c r="B5895"/>
      <c r="C5895"/>
    </row>
    <row r="5896" spans="1:3">
      <c r="A5896"/>
      <c r="B5896"/>
      <c r="C5896"/>
    </row>
    <row r="5897" spans="1:3">
      <c r="A5897"/>
      <c r="B5897"/>
      <c r="C5897"/>
    </row>
    <row r="5898" spans="1:3">
      <c r="A5898"/>
      <c r="B5898"/>
      <c r="C5898"/>
    </row>
    <row r="5899" spans="1:3">
      <c r="A5899"/>
      <c r="B5899"/>
      <c r="C5899"/>
    </row>
    <row r="5900" spans="1:3">
      <c r="A5900"/>
      <c r="B5900"/>
      <c r="C5900"/>
    </row>
    <row r="5901" spans="1:3">
      <c r="A5901"/>
      <c r="B5901"/>
      <c r="C5901"/>
    </row>
    <row r="5902" spans="1:3">
      <c r="A5902"/>
      <c r="B5902"/>
      <c r="C5902"/>
    </row>
    <row r="5903" spans="1:3">
      <c r="A5903"/>
      <c r="B5903"/>
      <c r="C5903"/>
    </row>
    <row r="5904" spans="1:3">
      <c r="A5904"/>
      <c r="B5904"/>
      <c r="C5904"/>
    </row>
    <row r="5905" spans="1:3">
      <c r="A5905"/>
      <c r="B5905"/>
      <c r="C5905"/>
    </row>
    <row r="5906" spans="1:3">
      <c r="A5906"/>
      <c r="B5906"/>
      <c r="C5906"/>
    </row>
    <row r="5907" spans="1:3">
      <c r="A5907"/>
      <c r="B5907"/>
      <c r="C5907"/>
    </row>
    <row r="5908" spans="1:3">
      <c r="A5908"/>
      <c r="B5908"/>
      <c r="C5908"/>
    </row>
    <row r="5909" spans="1:3">
      <c r="A5909"/>
      <c r="B5909"/>
      <c r="C5909"/>
    </row>
    <row r="5910" spans="1:3">
      <c r="A5910"/>
      <c r="B5910"/>
      <c r="C5910"/>
    </row>
    <row r="5911" spans="1:3">
      <c r="A5911"/>
      <c r="B5911"/>
      <c r="C5911"/>
    </row>
    <row r="5912" spans="1:3">
      <c r="A5912"/>
      <c r="B5912"/>
      <c r="C5912"/>
    </row>
    <row r="5913" spans="1:3">
      <c r="A5913"/>
      <c r="B5913"/>
      <c r="C5913"/>
    </row>
    <row r="5914" spans="1:3">
      <c r="A5914"/>
      <c r="B5914"/>
      <c r="C5914"/>
    </row>
    <row r="5915" spans="1:3">
      <c r="A5915"/>
      <c r="B5915"/>
      <c r="C5915"/>
    </row>
    <row r="5916" spans="1:3">
      <c r="A5916"/>
      <c r="B5916"/>
      <c r="C5916"/>
    </row>
    <row r="5917" spans="1:3">
      <c r="A5917"/>
      <c r="B5917"/>
      <c r="C5917"/>
    </row>
    <row r="5918" spans="1:3">
      <c r="A5918"/>
      <c r="B5918"/>
      <c r="C5918"/>
    </row>
    <row r="5919" spans="1:3">
      <c r="A5919"/>
      <c r="B5919"/>
      <c r="C5919"/>
    </row>
    <row r="5920" spans="1:3">
      <c r="A5920"/>
      <c r="B5920"/>
      <c r="C5920"/>
    </row>
    <row r="5921" spans="1:3">
      <c r="A5921"/>
      <c r="B5921"/>
      <c r="C5921"/>
    </row>
    <row r="5922" spans="1:3">
      <c r="A5922"/>
      <c r="B5922"/>
      <c r="C5922"/>
    </row>
    <row r="5923" spans="1:3">
      <c r="A5923"/>
      <c r="B5923"/>
      <c r="C5923"/>
    </row>
    <row r="5924" spans="1:3">
      <c r="A5924"/>
      <c r="B5924"/>
      <c r="C5924"/>
    </row>
    <row r="5925" spans="1:3">
      <c r="A5925"/>
      <c r="B5925"/>
      <c r="C5925"/>
    </row>
    <row r="5926" spans="1:3">
      <c r="A5926"/>
      <c r="B5926"/>
      <c r="C5926"/>
    </row>
    <row r="5927" spans="1:3">
      <c r="A5927"/>
      <c r="B5927"/>
      <c r="C5927"/>
    </row>
    <row r="5928" spans="1:3">
      <c r="A5928"/>
      <c r="B5928"/>
      <c r="C5928"/>
    </row>
    <row r="5929" spans="1:3">
      <c r="A5929"/>
      <c r="B5929"/>
      <c r="C5929"/>
    </row>
    <row r="5930" spans="1:3">
      <c r="A5930"/>
      <c r="B5930"/>
      <c r="C5930"/>
    </row>
    <row r="5931" spans="1:3">
      <c r="A5931"/>
      <c r="B5931"/>
      <c r="C5931"/>
    </row>
    <row r="5932" spans="1:3">
      <c r="A5932"/>
      <c r="B5932"/>
      <c r="C5932"/>
    </row>
    <row r="5933" spans="1:3">
      <c r="A5933"/>
      <c r="B5933"/>
      <c r="C5933"/>
    </row>
    <row r="5934" spans="1:3">
      <c r="A5934"/>
      <c r="B5934"/>
      <c r="C5934"/>
    </row>
    <row r="5935" spans="1:3">
      <c r="A5935"/>
      <c r="B5935"/>
      <c r="C5935"/>
    </row>
    <row r="5936" spans="1:3">
      <c r="A5936"/>
      <c r="B5936"/>
      <c r="C5936"/>
    </row>
    <row r="5937" spans="1:3">
      <c r="A5937"/>
      <c r="B5937"/>
      <c r="C5937"/>
    </row>
    <row r="5938" spans="1:3">
      <c r="A5938"/>
      <c r="B5938"/>
      <c r="C5938"/>
    </row>
    <row r="5939" spans="1:3">
      <c r="A5939"/>
      <c r="B5939"/>
      <c r="C5939"/>
    </row>
    <row r="5940" spans="1:3">
      <c r="A5940"/>
      <c r="B5940"/>
      <c r="C5940"/>
    </row>
    <row r="5941" spans="1:3">
      <c r="A5941"/>
      <c r="B5941"/>
      <c r="C5941"/>
    </row>
    <row r="5942" spans="1:3">
      <c r="A5942"/>
      <c r="B5942"/>
      <c r="C5942"/>
    </row>
    <row r="5943" spans="1:3">
      <c r="A5943"/>
      <c r="B5943"/>
      <c r="C5943"/>
    </row>
    <row r="5944" spans="1:3">
      <c r="A5944"/>
      <c r="B5944"/>
      <c r="C5944"/>
    </row>
    <row r="5945" spans="1:3">
      <c r="A5945"/>
      <c r="B5945"/>
      <c r="C5945"/>
    </row>
    <row r="5946" spans="1:3">
      <c r="A5946"/>
      <c r="B5946"/>
      <c r="C5946"/>
    </row>
    <row r="5947" spans="1:3">
      <c r="A5947"/>
      <c r="B5947"/>
      <c r="C5947"/>
    </row>
    <row r="5948" spans="1:3">
      <c r="A5948"/>
      <c r="B5948"/>
      <c r="C5948"/>
    </row>
    <row r="5949" spans="1:3">
      <c r="A5949"/>
      <c r="B5949"/>
      <c r="C5949"/>
    </row>
    <row r="5950" spans="1:3">
      <c r="A5950"/>
      <c r="B5950"/>
      <c r="C5950"/>
    </row>
    <row r="5951" spans="1:3">
      <c r="A5951"/>
      <c r="B5951"/>
      <c r="C5951"/>
    </row>
    <row r="5952" spans="1:3">
      <c r="A5952"/>
      <c r="B5952"/>
      <c r="C5952"/>
    </row>
    <row r="5953" spans="1:3">
      <c r="A5953"/>
      <c r="B5953"/>
      <c r="C5953"/>
    </row>
    <row r="5954" spans="1:3">
      <c r="A5954"/>
      <c r="B5954"/>
      <c r="C5954"/>
    </row>
    <row r="5955" spans="1:3">
      <c r="A5955"/>
      <c r="B5955"/>
      <c r="C5955"/>
    </row>
    <row r="5956" spans="1:3">
      <c r="A5956"/>
      <c r="B5956"/>
      <c r="C5956"/>
    </row>
    <row r="5957" spans="1:3">
      <c r="A5957"/>
      <c r="B5957"/>
      <c r="C5957"/>
    </row>
    <row r="5958" spans="1:3">
      <c r="A5958"/>
      <c r="B5958"/>
      <c r="C5958"/>
    </row>
    <row r="5959" spans="1:3">
      <c r="A5959"/>
      <c r="B5959"/>
      <c r="C5959"/>
    </row>
    <row r="5960" spans="1:3">
      <c r="A5960"/>
      <c r="B5960"/>
      <c r="C5960"/>
    </row>
    <row r="5961" spans="1:3">
      <c r="A5961"/>
      <c r="B5961"/>
      <c r="C5961"/>
    </row>
    <row r="5962" spans="1:3">
      <c r="A5962"/>
      <c r="B5962"/>
      <c r="C5962"/>
    </row>
    <row r="5963" spans="1:3">
      <c r="A5963"/>
      <c r="B5963"/>
      <c r="C5963"/>
    </row>
    <row r="5964" spans="1:3">
      <c r="A5964"/>
      <c r="B5964"/>
      <c r="C5964"/>
    </row>
    <row r="5965" spans="1:3">
      <c r="A5965"/>
      <c r="B5965"/>
      <c r="C5965"/>
    </row>
    <row r="5966" spans="1:3">
      <c r="A5966"/>
      <c r="B5966"/>
      <c r="C5966"/>
    </row>
    <row r="5967" spans="1:3">
      <c r="A5967"/>
      <c r="B5967"/>
      <c r="C5967"/>
    </row>
    <row r="5968" spans="1:3">
      <c r="A5968"/>
      <c r="B5968"/>
      <c r="C5968"/>
    </row>
    <row r="5969" spans="1:3">
      <c r="A5969"/>
      <c r="B5969"/>
      <c r="C5969"/>
    </row>
    <row r="5970" spans="1:3">
      <c r="A5970"/>
      <c r="B5970"/>
      <c r="C5970"/>
    </row>
    <row r="5971" spans="1:3">
      <c r="A5971"/>
      <c r="B5971"/>
      <c r="C5971"/>
    </row>
    <row r="5972" spans="1:3">
      <c r="A5972"/>
      <c r="B5972"/>
      <c r="C5972"/>
    </row>
    <row r="5973" spans="1:3">
      <c r="A5973"/>
      <c r="B5973"/>
      <c r="C5973"/>
    </row>
    <row r="5974" spans="1:3">
      <c r="A5974"/>
      <c r="B5974"/>
      <c r="C5974"/>
    </row>
    <row r="5975" spans="1:3">
      <c r="A5975"/>
      <c r="B5975"/>
      <c r="C5975"/>
    </row>
    <row r="5976" spans="1:3">
      <c r="A5976"/>
      <c r="B5976"/>
      <c r="C5976"/>
    </row>
    <row r="5977" spans="1:3">
      <c r="A5977"/>
      <c r="B5977"/>
      <c r="C5977"/>
    </row>
    <row r="5978" spans="1:3">
      <c r="A5978"/>
      <c r="B5978"/>
      <c r="C5978"/>
    </row>
    <row r="5979" spans="1:3">
      <c r="A5979"/>
      <c r="B5979"/>
      <c r="C5979"/>
    </row>
    <row r="5980" spans="1:3">
      <c r="A5980"/>
      <c r="B5980"/>
      <c r="C5980"/>
    </row>
    <row r="5981" spans="1:3">
      <c r="A5981"/>
      <c r="B5981"/>
      <c r="C5981"/>
    </row>
    <row r="5982" spans="1:3">
      <c r="A5982"/>
      <c r="B5982"/>
      <c r="C5982"/>
    </row>
    <row r="5983" spans="1:3">
      <c r="A5983"/>
      <c r="B5983"/>
      <c r="C5983"/>
    </row>
    <row r="5984" spans="1:3">
      <c r="A5984"/>
      <c r="B5984"/>
      <c r="C5984"/>
    </row>
    <row r="5985" spans="1:3">
      <c r="A5985"/>
      <c r="B5985"/>
      <c r="C5985"/>
    </row>
    <row r="5986" spans="1:3">
      <c r="A5986"/>
      <c r="B5986"/>
      <c r="C5986"/>
    </row>
    <row r="5987" spans="1:3">
      <c r="A5987"/>
      <c r="B5987"/>
      <c r="C5987"/>
    </row>
    <row r="5988" spans="1:3">
      <c r="A5988"/>
      <c r="B5988"/>
      <c r="C5988"/>
    </row>
    <row r="5989" spans="1:3">
      <c r="A5989"/>
      <c r="B5989"/>
      <c r="C5989"/>
    </row>
    <row r="5990" spans="1:3">
      <c r="A5990"/>
      <c r="B5990"/>
      <c r="C5990"/>
    </row>
    <row r="5991" spans="1:3">
      <c r="A5991"/>
      <c r="B5991"/>
      <c r="C5991"/>
    </row>
    <row r="5992" spans="1:3">
      <c r="A5992"/>
      <c r="B5992"/>
      <c r="C5992"/>
    </row>
    <row r="5993" spans="1:3">
      <c r="A5993"/>
      <c r="B5993"/>
      <c r="C5993"/>
    </row>
    <row r="5994" spans="1:3">
      <c r="A5994"/>
      <c r="B5994"/>
      <c r="C5994"/>
    </row>
    <row r="5995" spans="1:3">
      <c r="A5995"/>
      <c r="B5995"/>
      <c r="C5995"/>
    </row>
    <row r="5996" spans="1:3">
      <c r="A5996"/>
      <c r="B5996"/>
      <c r="C5996"/>
    </row>
    <row r="5997" spans="1:3">
      <c r="A5997"/>
      <c r="B5997"/>
      <c r="C5997"/>
    </row>
    <row r="5998" spans="1:3">
      <c r="A5998"/>
      <c r="B5998"/>
      <c r="C5998"/>
    </row>
    <row r="5999" spans="1:3">
      <c r="A5999"/>
      <c r="B5999"/>
      <c r="C5999"/>
    </row>
    <row r="6000" spans="1:3">
      <c r="A6000"/>
      <c r="B6000"/>
      <c r="C6000"/>
    </row>
    <row r="6001" spans="1:3">
      <c r="A6001"/>
      <c r="B6001"/>
      <c r="C6001"/>
    </row>
    <row r="6002" spans="1:3">
      <c r="A6002"/>
      <c r="B6002"/>
      <c r="C6002"/>
    </row>
    <row r="6003" spans="1:3">
      <c r="A6003"/>
      <c r="B6003"/>
      <c r="C6003"/>
    </row>
    <row r="6004" spans="1:3">
      <c r="A6004"/>
      <c r="B6004"/>
      <c r="C6004"/>
    </row>
    <row r="6005" spans="1:3">
      <c r="A6005"/>
      <c r="B6005"/>
      <c r="C6005"/>
    </row>
    <row r="6006" spans="1:3">
      <c r="A6006"/>
      <c r="B6006"/>
      <c r="C6006"/>
    </row>
    <row r="6007" spans="1:3">
      <c r="A6007"/>
      <c r="B6007"/>
      <c r="C6007"/>
    </row>
    <row r="6008" spans="1:3">
      <c r="A6008"/>
      <c r="B6008"/>
      <c r="C6008"/>
    </row>
    <row r="6009" spans="1:3">
      <c r="A6009"/>
      <c r="B6009"/>
      <c r="C6009"/>
    </row>
    <row r="6010" spans="1:3">
      <c r="A6010"/>
      <c r="B6010"/>
      <c r="C6010"/>
    </row>
    <row r="6011" spans="1:3">
      <c r="A6011"/>
      <c r="B6011"/>
      <c r="C6011"/>
    </row>
    <row r="6012" spans="1:3">
      <c r="A6012"/>
      <c r="B6012"/>
      <c r="C6012"/>
    </row>
    <row r="6013" spans="1:3">
      <c r="A6013"/>
      <c r="B6013"/>
      <c r="C6013"/>
    </row>
    <row r="6014" spans="1:3">
      <c r="A6014"/>
      <c r="B6014"/>
      <c r="C6014"/>
    </row>
    <row r="6015" spans="1:3">
      <c r="A6015"/>
      <c r="B6015"/>
      <c r="C6015"/>
    </row>
    <row r="6016" spans="1:3">
      <c r="A6016"/>
      <c r="B6016"/>
      <c r="C6016"/>
    </row>
    <row r="6017" spans="1:3">
      <c r="A6017"/>
      <c r="B6017"/>
      <c r="C6017"/>
    </row>
    <row r="6018" spans="1:3">
      <c r="A6018"/>
      <c r="B6018"/>
      <c r="C6018"/>
    </row>
    <row r="6019" spans="1:3">
      <c r="A6019"/>
      <c r="B6019"/>
      <c r="C6019"/>
    </row>
    <row r="6020" spans="1:3">
      <c r="A6020"/>
      <c r="B6020"/>
      <c r="C6020"/>
    </row>
    <row r="6021" spans="1:3">
      <c r="A6021"/>
      <c r="B6021"/>
      <c r="C6021"/>
    </row>
    <row r="6022" spans="1:3">
      <c r="A6022"/>
      <c r="B6022"/>
      <c r="C6022"/>
    </row>
    <row r="6023" spans="1:3">
      <c r="A6023"/>
      <c r="B6023"/>
      <c r="C6023"/>
    </row>
    <row r="6024" spans="1:3">
      <c r="A6024"/>
      <c r="B6024"/>
      <c r="C6024"/>
    </row>
    <row r="6025" spans="1:3">
      <c r="A6025"/>
      <c r="B6025"/>
      <c r="C6025"/>
    </row>
    <row r="6026" spans="1:3">
      <c r="A6026"/>
      <c r="B6026"/>
      <c r="C6026"/>
    </row>
    <row r="6027" spans="1:3">
      <c r="A6027"/>
      <c r="B6027"/>
      <c r="C6027"/>
    </row>
    <row r="6028" spans="1:3">
      <c r="A6028"/>
      <c r="B6028"/>
      <c r="C6028"/>
    </row>
    <row r="6029" spans="1:3">
      <c r="A6029"/>
      <c r="B6029"/>
      <c r="C6029"/>
    </row>
    <row r="6030" spans="1:3">
      <c r="A6030"/>
      <c r="B6030"/>
      <c r="C6030"/>
    </row>
    <row r="6031" spans="1:3">
      <c r="A6031"/>
      <c r="B6031"/>
      <c r="C6031"/>
    </row>
    <row r="6032" spans="1:3">
      <c r="A6032"/>
      <c r="B6032"/>
      <c r="C6032"/>
    </row>
    <row r="6033" spans="1:3">
      <c r="A6033"/>
      <c r="B6033"/>
      <c r="C6033"/>
    </row>
    <row r="6034" spans="1:3">
      <c r="A6034"/>
      <c r="B6034"/>
      <c r="C6034"/>
    </row>
    <row r="6035" spans="1:3">
      <c r="A6035"/>
      <c r="B6035"/>
      <c r="C6035"/>
    </row>
    <row r="6036" spans="1:3">
      <c r="A6036"/>
      <c r="B6036"/>
      <c r="C6036"/>
    </row>
    <row r="6037" spans="1:3">
      <c r="A6037"/>
      <c r="B6037"/>
      <c r="C6037"/>
    </row>
    <row r="6038" spans="1:3">
      <c r="A6038"/>
      <c r="B6038"/>
      <c r="C6038"/>
    </row>
    <row r="6039" spans="1:3">
      <c r="A6039"/>
      <c r="B6039"/>
      <c r="C6039"/>
    </row>
    <row r="6040" spans="1:3">
      <c r="A6040"/>
      <c r="B6040"/>
      <c r="C6040"/>
    </row>
    <row r="6041" spans="1:3">
      <c r="A6041"/>
      <c r="B6041"/>
      <c r="C6041"/>
    </row>
    <row r="6042" spans="1:3">
      <c r="A6042"/>
      <c r="B6042"/>
      <c r="C6042"/>
    </row>
    <row r="6043" spans="1:3">
      <c r="A6043"/>
      <c r="B6043"/>
      <c r="C6043"/>
    </row>
    <row r="6044" spans="1:3">
      <c r="A6044"/>
      <c r="B6044"/>
      <c r="C6044"/>
    </row>
    <row r="6045" spans="1:3">
      <c r="A6045"/>
      <c r="B6045"/>
      <c r="C6045"/>
    </row>
    <row r="6046" spans="1:3">
      <c r="A6046"/>
      <c r="B6046"/>
      <c r="C6046"/>
    </row>
    <row r="6047" spans="1:3">
      <c r="A6047"/>
      <c r="B6047"/>
      <c r="C6047"/>
    </row>
    <row r="6048" spans="1:3">
      <c r="A6048"/>
      <c r="B6048"/>
      <c r="C6048"/>
    </row>
    <row r="6049" spans="1:3">
      <c r="A6049"/>
      <c r="B6049"/>
      <c r="C6049"/>
    </row>
    <row r="6050" spans="1:3">
      <c r="A6050"/>
      <c r="B6050"/>
      <c r="C6050"/>
    </row>
    <row r="6051" spans="1:3">
      <c r="A6051"/>
      <c r="B6051"/>
      <c r="C6051"/>
    </row>
    <row r="6052" spans="1:3">
      <c r="A6052"/>
      <c r="B6052"/>
      <c r="C6052"/>
    </row>
    <row r="6053" spans="1:3">
      <c r="A6053"/>
      <c r="B6053"/>
      <c r="C6053"/>
    </row>
    <row r="6054" spans="1:3">
      <c r="A6054"/>
      <c r="B6054"/>
      <c r="C6054"/>
    </row>
    <row r="6055" spans="1:3">
      <c r="A6055"/>
      <c r="B6055"/>
      <c r="C6055"/>
    </row>
    <row r="6056" spans="1:3">
      <c r="A6056"/>
      <c r="B6056"/>
      <c r="C6056"/>
    </row>
    <row r="6057" spans="1:3">
      <c r="A6057"/>
      <c r="B6057"/>
      <c r="C6057"/>
    </row>
    <row r="6058" spans="1:3">
      <c r="A6058"/>
      <c r="B6058"/>
      <c r="C6058"/>
    </row>
    <row r="6059" spans="1:3">
      <c r="A6059"/>
      <c r="B6059"/>
      <c r="C6059"/>
    </row>
    <row r="6060" spans="1:3">
      <c r="A6060"/>
      <c r="B6060"/>
      <c r="C6060"/>
    </row>
    <row r="6061" spans="1:3">
      <c r="A6061"/>
      <c r="B6061"/>
      <c r="C6061"/>
    </row>
    <row r="6062" spans="1:3">
      <c r="A6062"/>
      <c r="B6062"/>
      <c r="C6062"/>
    </row>
    <row r="6063" spans="1:3">
      <c r="A6063"/>
      <c r="B6063"/>
      <c r="C6063"/>
    </row>
    <row r="6064" spans="1:3">
      <c r="A6064"/>
      <c r="B6064"/>
      <c r="C6064"/>
    </row>
    <row r="6065" spans="1:3">
      <c r="A6065"/>
      <c r="B6065"/>
      <c r="C6065"/>
    </row>
    <row r="6066" spans="1:3">
      <c r="A6066"/>
      <c r="B6066"/>
      <c r="C6066"/>
    </row>
    <row r="6067" spans="1:3">
      <c r="A6067"/>
      <c r="B6067"/>
      <c r="C6067"/>
    </row>
    <row r="6068" spans="1:3">
      <c r="A6068"/>
      <c r="B6068"/>
      <c r="C6068"/>
    </row>
    <row r="6069" spans="1:3">
      <c r="A6069"/>
      <c r="B6069"/>
      <c r="C6069"/>
    </row>
    <row r="6070" spans="1:3">
      <c r="A6070"/>
      <c r="B6070"/>
      <c r="C6070"/>
    </row>
    <row r="6071" spans="1:3">
      <c r="A6071"/>
      <c r="B6071"/>
      <c r="C6071"/>
    </row>
    <row r="6072" spans="1:3">
      <c r="A6072"/>
      <c r="B6072"/>
      <c r="C6072"/>
    </row>
    <row r="6073" spans="1:3">
      <c r="A6073"/>
      <c r="B6073"/>
      <c r="C6073"/>
    </row>
    <row r="6074" spans="1:3">
      <c r="A6074"/>
      <c r="B6074"/>
      <c r="C6074"/>
    </row>
    <row r="6075" spans="1:3">
      <c r="A6075"/>
      <c r="B6075"/>
      <c r="C6075"/>
    </row>
    <row r="6076" spans="1:3">
      <c r="A6076"/>
      <c r="B6076"/>
      <c r="C6076"/>
    </row>
    <row r="6077" spans="1:3">
      <c r="A6077"/>
      <c r="B6077"/>
      <c r="C6077"/>
    </row>
    <row r="6078" spans="1:3">
      <c r="A6078"/>
      <c r="B6078"/>
      <c r="C6078"/>
    </row>
    <row r="6079" spans="1:3">
      <c r="A6079"/>
      <c r="B6079"/>
      <c r="C6079"/>
    </row>
    <row r="6080" spans="1:3">
      <c r="A6080"/>
      <c r="B6080"/>
      <c r="C6080"/>
    </row>
    <row r="6081" spans="1:3">
      <c r="A6081"/>
      <c r="B6081"/>
      <c r="C6081"/>
    </row>
    <row r="6082" spans="1:3">
      <c r="A6082"/>
      <c r="B6082"/>
      <c r="C6082"/>
    </row>
    <row r="6083" spans="1:3">
      <c r="A6083"/>
      <c r="B6083"/>
      <c r="C6083"/>
    </row>
    <row r="6084" spans="1:3">
      <c r="A6084"/>
      <c r="B6084"/>
      <c r="C6084"/>
    </row>
    <row r="6085" spans="1:3">
      <c r="A6085"/>
      <c r="B6085"/>
      <c r="C6085"/>
    </row>
    <row r="6086" spans="1:3">
      <c r="A6086"/>
      <c r="B6086"/>
      <c r="C6086"/>
    </row>
    <row r="6087" spans="1:3">
      <c r="A6087"/>
      <c r="B6087"/>
      <c r="C6087"/>
    </row>
    <row r="6088" spans="1:3">
      <c r="A6088"/>
      <c r="B6088"/>
      <c r="C6088"/>
    </row>
    <row r="6089" spans="1:3">
      <c r="A6089"/>
      <c r="B6089"/>
      <c r="C6089"/>
    </row>
    <row r="6090" spans="1:3">
      <c r="A6090"/>
      <c r="B6090"/>
      <c r="C6090"/>
    </row>
    <row r="6091" spans="1:3">
      <c r="A6091"/>
      <c r="B6091"/>
      <c r="C6091"/>
    </row>
    <row r="6092" spans="1:3">
      <c r="A6092"/>
      <c r="B6092"/>
      <c r="C6092"/>
    </row>
    <row r="6093" spans="1:3">
      <c r="A6093"/>
      <c r="B6093"/>
      <c r="C6093"/>
    </row>
    <row r="6094" spans="1:3">
      <c r="A6094"/>
      <c r="B6094"/>
      <c r="C6094"/>
    </row>
    <row r="6095" spans="1:3">
      <c r="A6095"/>
      <c r="B6095"/>
      <c r="C6095"/>
    </row>
    <row r="6096" spans="1:3">
      <c r="A6096"/>
      <c r="B6096"/>
      <c r="C6096"/>
    </row>
    <row r="6097" spans="1:3">
      <c r="A6097"/>
      <c r="B6097"/>
      <c r="C6097"/>
    </row>
    <row r="6098" spans="1:3">
      <c r="A6098"/>
      <c r="B6098"/>
      <c r="C6098"/>
    </row>
    <row r="6099" spans="1:3">
      <c r="A6099"/>
      <c r="B6099"/>
      <c r="C6099"/>
    </row>
    <row r="6100" spans="1:3">
      <c r="A6100"/>
      <c r="B6100"/>
      <c r="C6100"/>
    </row>
    <row r="6101" spans="1:3">
      <c r="A6101"/>
      <c r="B6101"/>
      <c r="C6101"/>
    </row>
    <row r="6102" spans="1:3">
      <c r="A6102"/>
      <c r="B6102"/>
      <c r="C6102"/>
    </row>
    <row r="6103" spans="1:3">
      <c r="A6103"/>
      <c r="B6103"/>
      <c r="C6103"/>
    </row>
    <row r="6104" spans="1:3">
      <c r="A6104"/>
      <c r="B6104"/>
      <c r="C6104"/>
    </row>
    <row r="6105" spans="1:3">
      <c r="A6105"/>
      <c r="B6105"/>
      <c r="C6105"/>
    </row>
    <row r="6106" spans="1:3">
      <c r="A6106"/>
      <c r="B6106"/>
      <c r="C6106"/>
    </row>
    <row r="6107" spans="1:3">
      <c r="A6107"/>
      <c r="B6107"/>
      <c r="C6107"/>
    </row>
    <row r="6108" spans="1:3">
      <c r="A6108"/>
      <c r="B6108"/>
      <c r="C6108"/>
    </row>
    <row r="6109" spans="1:3">
      <c r="A6109"/>
      <c r="B6109"/>
      <c r="C6109"/>
    </row>
    <row r="6110" spans="1:3">
      <c r="A6110"/>
      <c r="B6110"/>
      <c r="C6110"/>
    </row>
    <row r="6111" spans="1:3">
      <c r="A6111"/>
      <c r="B6111"/>
      <c r="C6111"/>
    </row>
    <row r="6112" spans="1:3">
      <c r="A6112"/>
      <c r="B6112"/>
      <c r="C6112"/>
    </row>
    <row r="6113" spans="1:3">
      <c r="A6113"/>
      <c r="B6113"/>
      <c r="C6113"/>
    </row>
    <row r="6114" spans="1:3">
      <c r="A6114"/>
      <c r="B6114"/>
      <c r="C6114"/>
    </row>
    <row r="6115" spans="1:3">
      <c r="A6115"/>
      <c r="B6115"/>
      <c r="C6115"/>
    </row>
    <row r="6116" spans="1:3">
      <c r="A6116"/>
      <c r="B6116"/>
      <c r="C6116"/>
    </row>
    <row r="6117" spans="1:3">
      <c r="A6117"/>
      <c r="B6117"/>
      <c r="C6117"/>
    </row>
    <row r="6118" spans="1:3">
      <c r="A6118"/>
      <c r="B6118"/>
      <c r="C6118"/>
    </row>
    <row r="6119" spans="1:3">
      <c r="A6119"/>
      <c r="B6119"/>
      <c r="C6119"/>
    </row>
    <row r="6120" spans="1:3">
      <c r="A6120"/>
      <c r="B6120"/>
      <c r="C6120"/>
    </row>
    <row r="6121" spans="1:3">
      <c r="A6121"/>
      <c r="B6121"/>
      <c r="C6121"/>
    </row>
    <row r="6122" spans="1:3">
      <c r="A6122"/>
      <c r="B6122"/>
      <c r="C6122"/>
    </row>
    <row r="6123" spans="1:3">
      <c r="A6123"/>
      <c r="B6123"/>
      <c r="C6123"/>
    </row>
    <row r="6124" spans="1:3">
      <c r="A6124"/>
      <c r="B6124"/>
      <c r="C6124"/>
    </row>
    <row r="6125" spans="1:3">
      <c r="A6125"/>
      <c r="B6125"/>
      <c r="C6125"/>
    </row>
    <row r="6126" spans="1:3">
      <c r="A6126"/>
      <c r="B6126"/>
      <c r="C6126"/>
    </row>
    <row r="6127" spans="1:3">
      <c r="A6127"/>
      <c r="B6127"/>
      <c r="C6127"/>
    </row>
    <row r="6128" spans="1:3">
      <c r="A6128"/>
      <c r="B6128"/>
      <c r="C6128"/>
    </row>
    <row r="6129" spans="1:3">
      <c r="A6129"/>
      <c r="B6129"/>
      <c r="C6129"/>
    </row>
    <row r="6130" spans="1:3">
      <c r="A6130"/>
      <c r="B6130"/>
      <c r="C6130"/>
    </row>
    <row r="6131" spans="1:3">
      <c r="A6131"/>
      <c r="B6131"/>
      <c r="C6131"/>
    </row>
    <row r="6132" spans="1:3">
      <c r="A6132"/>
      <c r="B6132"/>
      <c r="C6132"/>
    </row>
    <row r="6133" spans="1:3">
      <c r="A6133"/>
      <c r="B6133"/>
      <c r="C6133"/>
    </row>
    <row r="6134" spans="1:3">
      <c r="A6134"/>
      <c r="B6134"/>
      <c r="C6134"/>
    </row>
    <row r="6135" spans="1:3">
      <c r="A6135"/>
      <c r="B6135"/>
      <c r="C6135"/>
    </row>
    <row r="6136" spans="1:3">
      <c r="A6136"/>
      <c r="B6136"/>
      <c r="C6136"/>
    </row>
    <row r="6137" spans="1:3">
      <c r="A6137"/>
      <c r="B6137"/>
      <c r="C6137"/>
    </row>
    <row r="6138" spans="1:3">
      <c r="A6138"/>
      <c r="B6138"/>
      <c r="C6138"/>
    </row>
    <row r="6139" spans="1:3">
      <c r="A6139"/>
      <c r="B6139"/>
      <c r="C6139"/>
    </row>
    <row r="6140" spans="1:3">
      <c r="A6140"/>
      <c r="B6140"/>
      <c r="C6140"/>
    </row>
    <row r="6141" spans="1:3">
      <c r="A6141"/>
      <c r="B6141"/>
      <c r="C6141"/>
    </row>
    <row r="6142" spans="1:3">
      <c r="A6142"/>
      <c r="B6142"/>
      <c r="C6142"/>
    </row>
    <row r="6143" spans="1:3">
      <c r="A6143"/>
      <c r="B6143"/>
      <c r="C6143"/>
    </row>
    <row r="6144" spans="1:3">
      <c r="A6144"/>
      <c r="B6144"/>
      <c r="C6144"/>
    </row>
    <row r="6145" spans="1:3">
      <c r="A6145"/>
      <c r="B6145"/>
      <c r="C6145"/>
    </row>
    <row r="6146" spans="1:3">
      <c r="A6146"/>
      <c r="B6146"/>
      <c r="C6146"/>
    </row>
    <row r="6147" spans="1:3">
      <c r="A6147"/>
      <c r="B6147"/>
      <c r="C6147"/>
    </row>
    <row r="6148" spans="1:3">
      <c r="A6148"/>
      <c r="B6148"/>
      <c r="C6148"/>
    </row>
    <row r="6149" spans="1:3">
      <c r="A6149"/>
      <c r="B6149"/>
      <c r="C6149"/>
    </row>
    <row r="6150" spans="1:3">
      <c r="A6150"/>
      <c r="B6150"/>
      <c r="C6150"/>
    </row>
    <row r="6151" spans="1:3">
      <c r="A6151"/>
      <c r="B6151"/>
      <c r="C6151"/>
    </row>
    <row r="6152" spans="1:3">
      <c r="A6152"/>
      <c r="B6152"/>
      <c r="C6152"/>
    </row>
    <row r="6153" spans="1:3">
      <c r="A6153"/>
      <c r="B6153"/>
      <c r="C6153"/>
    </row>
    <row r="6154" spans="1:3">
      <c r="A6154"/>
      <c r="B6154"/>
      <c r="C6154"/>
    </row>
    <row r="6155" spans="1:3">
      <c r="A6155"/>
      <c r="B6155"/>
      <c r="C6155"/>
    </row>
    <row r="6156" spans="1:3">
      <c r="A6156"/>
      <c r="B6156"/>
      <c r="C6156"/>
    </row>
    <row r="6157" spans="1:3">
      <c r="A6157"/>
      <c r="B6157"/>
      <c r="C6157"/>
    </row>
    <row r="6158" spans="1:3">
      <c r="A6158"/>
      <c r="B6158"/>
      <c r="C6158"/>
    </row>
    <row r="6159" spans="1:3">
      <c r="A6159"/>
      <c r="B6159"/>
      <c r="C6159"/>
    </row>
    <row r="6160" spans="1:3">
      <c r="A6160"/>
      <c r="B6160"/>
      <c r="C6160"/>
    </row>
    <row r="6161" spans="1:3">
      <c r="A6161"/>
      <c r="B6161"/>
      <c r="C6161"/>
    </row>
    <row r="6162" spans="1:3">
      <c r="A6162"/>
      <c r="B6162"/>
      <c r="C6162"/>
    </row>
    <row r="6163" spans="1:3">
      <c r="A6163"/>
      <c r="B6163"/>
      <c r="C6163"/>
    </row>
    <row r="6164" spans="1:3">
      <c r="A6164"/>
      <c r="B6164"/>
      <c r="C6164"/>
    </row>
    <row r="6165" spans="1:3">
      <c r="A6165"/>
      <c r="B6165"/>
      <c r="C6165"/>
    </row>
    <row r="6166" spans="1:3">
      <c r="A6166"/>
      <c r="B6166"/>
      <c r="C6166"/>
    </row>
    <row r="6167" spans="1:3">
      <c r="A6167"/>
      <c r="B6167"/>
      <c r="C6167"/>
    </row>
    <row r="6168" spans="1:3">
      <c r="A6168"/>
      <c r="B6168"/>
      <c r="C6168"/>
    </row>
    <row r="6169" spans="1:3">
      <c r="A6169"/>
      <c r="B6169"/>
      <c r="C6169"/>
    </row>
    <row r="6170" spans="1:3">
      <c r="A6170"/>
      <c r="B6170"/>
      <c r="C6170"/>
    </row>
    <row r="6171" spans="1:3">
      <c r="A6171"/>
      <c r="B6171"/>
      <c r="C6171"/>
    </row>
    <row r="6172" spans="1:3">
      <c r="A6172"/>
      <c r="B6172"/>
      <c r="C6172"/>
    </row>
    <row r="6173" spans="1:3">
      <c r="A6173"/>
      <c r="B6173"/>
      <c r="C6173"/>
    </row>
    <row r="6174" spans="1:3">
      <c r="A6174"/>
      <c r="B6174"/>
      <c r="C6174"/>
    </row>
    <row r="6175" spans="1:3">
      <c r="A6175"/>
      <c r="B6175"/>
      <c r="C6175"/>
    </row>
    <row r="6176" spans="1:3">
      <c r="A6176"/>
      <c r="B6176"/>
      <c r="C6176"/>
    </row>
    <row r="6177" spans="1:3">
      <c r="A6177"/>
      <c r="B6177"/>
      <c r="C6177"/>
    </row>
    <row r="6178" spans="1:3">
      <c r="A6178"/>
      <c r="B6178"/>
      <c r="C6178"/>
    </row>
    <row r="6179" spans="1:3">
      <c r="A6179"/>
      <c r="B6179"/>
      <c r="C6179"/>
    </row>
    <row r="6180" spans="1:3">
      <c r="A6180"/>
      <c r="B6180"/>
      <c r="C6180"/>
    </row>
    <row r="6181" spans="1:3">
      <c r="A6181"/>
      <c r="B6181"/>
      <c r="C6181"/>
    </row>
    <row r="6182" spans="1:3">
      <c r="A6182"/>
      <c r="B6182"/>
      <c r="C6182"/>
    </row>
    <row r="6183" spans="1:3">
      <c r="A6183"/>
      <c r="B6183"/>
      <c r="C6183"/>
    </row>
    <row r="6184" spans="1:3">
      <c r="A6184"/>
      <c r="B6184"/>
      <c r="C6184"/>
    </row>
    <row r="6185" spans="1:3">
      <c r="A6185"/>
      <c r="B6185"/>
      <c r="C6185"/>
    </row>
    <row r="6186" spans="1:3">
      <c r="A6186"/>
      <c r="B6186"/>
      <c r="C6186"/>
    </row>
    <row r="6187" spans="1:3">
      <c r="A6187"/>
      <c r="B6187"/>
      <c r="C6187"/>
    </row>
    <row r="6188" spans="1:3">
      <c r="A6188"/>
      <c r="B6188"/>
      <c r="C6188"/>
    </row>
    <row r="6189" spans="1:3">
      <c r="A6189"/>
      <c r="B6189"/>
      <c r="C6189"/>
    </row>
    <row r="6190" spans="1:3">
      <c r="A6190"/>
      <c r="B6190"/>
      <c r="C6190"/>
    </row>
    <row r="6191" spans="1:3">
      <c r="A6191"/>
      <c r="B6191"/>
      <c r="C6191"/>
    </row>
    <row r="6192" spans="1:3">
      <c r="A6192"/>
      <c r="B6192"/>
      <c r="C6192"/>
    </row>
    <row r="6193" spans="1:3">
      <c r="A6193"/>
      <c r="B6193"/>
      <c r="C6193"/>
    </row>
    <row r="6194" spans="1:3">
      <c r="A6194"/>
      <c r="B6194"/>
      <c r="C6194"/>
    </row>
    <row r="6195" spans="1:3">
      <c r="A6195"/>
      <c r="B6195"/>
      <c r="C6195"/>
    </row>
    <row r="6196" spans="1:3">
      <c r="A6196"/>
      <c r="B6196"/>
      <c r="C6196"/>
    </row>
    <row r="6197" spans="1:3">
      <c r="A6197"/>
      <c r="B6197"/>
      <c r="C6197"/>
    </row>
    <row r="6198" spans="1:3">
      <c r="A6198"/>
      <c r="B6198"/>
      <c r="C6198"/>
    </row>
    <row r="6199" spans="1:3">
      <c r="A6199"/>
      <c r="B6199"/>
      <c r="C6199"/>
    </row>
    <row r="6200" spans="1:3">
      <c r="A6200"/>
      <c r="B6200"/>
      <c r="C6200"/>
    </row>
    <row r="6201" spans="1:3">
      <c r="A6201"/>
      <c r="B6201"/>
      <c r="C6201"/>
    </row>
    <row r="6202" spans="1:3">
      <c r="A6202"/>
      <c r="B6202"/>
      <c r="C6202"/>
    </row>
    <row r="6203" spans="1:3">
      <c r="A6203"/>
      <c r="B6203"/>
      <c r="C6203"/>
    </row>
    <row r="6204" spans="1:3">
      <c r="A6204"/>
      <c r="B6204"/>
      <c r="C6204"/>
    </row>
    <row r="6205" spans="1:3">
      <c r="A6205"/>
      <c r="B6205"/>
      <c r="C6205"/>
    </row>
    <row r="6206" spans="1:3">
      <c r="A6206"/>
      <c r="B6206"/>
      <c r="C6206"/>
    </row>
    <row r="6207" spans="1:3">
      <c r="A6207"/>
      <c r="B6207"/>
      <c r="C6207"/>
    </row>
    <row r="6208" spans="1:3">
      <c r="A6208"/>
      <c r="B6208"/>
      <c r="C6208"/>
    </row>
    <row r="6209" spans="1:3">
      <c r="A6209"/>
      <c r="B6209"/>
      <c r="C6209"/>
    </row>
    <row r="6210" spans="1:3">
      <c r="A6210"/>
      <c r="B6210"/>
      <c r="C6210"/>
    </row>
    <row r="6211" spans="1:3">
      <c r="A6211"/>
      <c r="B6211"/>
      <c r="C6211"/>
    </row>
    <row r="6212" spans="1:3">
      <c r="A6212"/>
      <c r="B6212"/>
      <c r="C6212"/>
    </row>
    <row r="6213" spans="1:3">
      <c r="A6213"/>
      <c r="B6213"/>
      <c r="C6213"/>
    </row>
    <row r="6214" spans="1:3">
      <c r="A6214"/>
      <c r="B6214"/>
      <c r="C6214"/>
    </row>
    <row r="6215" spans="1:3">
      <c r="A6215"/>
      <c r="B6215"/>
      <c r="C6215"/>
    </row>
    <row r="6216" spans="1:3">
      <c r="A6216"/>
      <c r="B6216"/>
      <c r="C6216"/>
    </row>
    <row r="6217" spans="1:3">
      <c r="A6217"/>
      <c r="B6217"/>
      <c r="C6217"/>
    </row>
    <row r="6218" spans="1:3">
      <c r="A6218"/>
      <c r="B6218"/>
      <c r="C6218"/>
    </row>
    <row r="6219" spans="1:3">
      <c r="A6219"/>
      <c r="B6219"/>
      <c r="C6219"/>
    </row>
    <row r="6220" spans="1:3">
      <c r="A6220"/>
      <c r="B6220"/>
      <c r="C6220"/>
    </row>
    <row r="6221" spans="1:3">
      <c r="A6221"/>
      <c r="B6221"/>
      <c r="C6221"/>
    </row>
    <row r="6222" spans="1:3">
      <c r="A6222"/>
      <c r="B6222"/>
      <c r="C6222"/>
    </row>
    <row r="6223" spans="1:3">
      <c r="A6223"/>
      <c r="B6223"/>
      <c r="C6223"/>
    </row>
    <row r="6224" spans="1:3">
      <c r="A6224"/>
      <c r="B6224"/>
      <c r="C6224"/>
    </row>
    <row r="6225" spans="1:3">
      <c r="A6225"/>
      <c r="B6225"/>
      <c r="C6225"/>
    </row>
    <row r="6226" spans="1:3">
      <c r="A6226"/>
      <c r="B6226"/>
      <c r="C6226"/>
    </row>
    <row r="6227" spans="1:3">
      <c r="A6227"/>
      <c r="B6227"/>
      <c r="C6227"/>
    </row>
    <row r="6228" spans="1:3">
      <c r="A6228"/>
      <c r="B6228"/>
      <c r="C6228"/>
    </row>
    <row r="6229" spans="1:3">
      <c r="A6229"/>
      <c r="B6229"/>
      <c r="C6229"/>
    </row>
    <row r="6230" spans="1:3">
      <c r="A6230"/>
      <c r="B6230"/>
      <c r="C6230"/>
    </row>
    <row r="6231" spans="1:3">
      <c r="A6231"/>
      <c r="B6231"/>
      <c r="C6231"/>
    </row>
    <row r="6232" spans="1:3">
      <c r="A6232"/>
      <c r="B6232"/>
      <c r="C6232"/>
    </row>
    <row r="6233" spans="1:3">
      <c r="A6233"/>
      <c r="B6233"/>
      <c r="C6233"/>
    </row>
    <row r="6234" spans="1:3">
      <c r="A6234"/>
      <c r="B6234"/>
      <c r="C6234"/>
    </row>
    <row r="6235" spans="1:3">
      <c r="A6235"/>
      <c r="B6235"/>
      <c r="C6235"/>
    </row>
    <row r="6236" spans="1:3">
      <c r="A6236"/>
      <c r="B6236"/>
      <c r="C6236"/>
    </row>
    <row r="6237" spans="1:3">
      <c r="A6237"/>
      <c r="B6237"/>
      <c r="C6237"/>
    </row>
    <row r="6238" spans="1:3">
      <c r="A6238"/>
      <c r="B6238"/>
      <c r="C6238"/>
    </row>
    <row r="6239" spans="1:3">
      <c r="A6239"/>
      <c r="B6239"/>
      <c r="C6239"/>
    </row>
    <row r="6240" spans="1:3">
      <c r="A6240"/>
      <c r="B6240"/>
      <c r="C6240"/>
    </row>
    <row r="6241" spans="1:3">
      <c r="A6241"/>
      <c r="B6241"/>
      <c r="C6241"/>
    </row>
    <row r="6242" spans="1:3">
      <c r="A6242"/>
      <c r="B6242"/>
      <c r="C6242"/>
    </row>
    <row r="6243" spans="1:3">
      <c r="A6243"/>
      <c r="B6243"/>
      <c r="C6243"/>
    </row>
    <row r="6244" spans="1:3">
      <c r="A6244"/>
      <c r="B6244"/>
      <c r="C6244"/>
    </row>
    <row r="6245" spans="1:3">
      <c r="A6245"/>
      <c r="B6245"/>
      <c r="C6245"/>
    </row>
    <row r="6246" spans="1:3">
      <c r="A6246"/>
      <c r="B6246"/>
      <c r="C6246"/>
    </row>
    <row r="6247" spans="1:3">
      <c r="A6247"/>
      <c r="B6247"/>
      <c r="C6247"/>
    </row>
    <row r="6248" spans="1:3">
      <c r="A6248"/>
      <c r="B6248"/>
      <c r="C6248"/>
    </row>
    <row r="6249" spans="1:3">
      <c r="A6249"/>
      <c r="B6249"/>
      <c r="C6249"/>
    </row>
    <row r="6250" spans="1:3">
      <c r="A6250"/>
      <c r="B6250"/>
      <c r="C6250"/>
    </row>
    <row r="6251" spans="1:3">
      <c r="A6251"/>
      <c r="B6251"/>
      <c r="C6251"/>
    </row>
    <row r="6252" spans="1:3">
      <c r="A6252"/>
      <c r="B6252"/>
      <c r="C6252"/>
    </row>
    <row r="6253" spans="1:3">
      <c r="A6253"/>
      <c r="B6253"/>
      <c r="C6253"/>
    </row>
    <row r="6254" spans="1:3">
      <c r="A6254"/>
      <c r="B6254"/>
      <c r="C6254"/>
    </row>
    <row r="6255" spans="1:3">
      <c r="A6255"/>
      <c r="B6255"/>
      <c r="C6255"/>
    </row>
    <row r="6256" spans="1:3">
      <c r="A6256"/>
      <c r="B6256"/>
      <c r="C6256"/>
    </row>
    <row r="6257" spans="1:3">
      <c r="A6257"/>
      <c r="B6257"/>
      <c r="C6257"/>
    </row>
    <row r="6258" spans="1:3">
      <c r="A6258"/>
      <c r="B6258"/>
      <c r="C6258"/>
    </row>
    <row r="6259" spans="1:3">
      <c r="A6259"/>
      <c r="B6259"/>
      <c r="C6259"/>
    </row>
    <row r="6260" spans="1:3">
      <c r="A6260"/>
      <c r="B6260"/>
      <c r="C6260"/>
    </row>
    <row r="6261" spans="1:3">
      <c r="A6261"/>
      <c r="B6261"/>
      <c r="C6261"/>
    </row>
    <row r="6262" spans="1:3">
      <c r="A6262"/>
      <c r="B6262"/>
      <c r="C6262"/>
    </row>
    <row r="6263" spans="1:3">
      <c r="A6263"/>
      <c r="B6263"/>
      <c r="C6263"/>
    </row>
    <row r="6264" spans="1:3">
      <c r="A6264"/>
      <c r="B6264"/>
      <c r="C6264"/>
    </row>
    <row r="6265" spans="1:3">
      <c r="A6265"/>
      <c r="B6265"/>
      <c r="C6265"/>
    </row>
    <row r="6266" spans="1:3">
      <c r="A6266"/>
      <c r="B6266"/>
      <c r="C6266"/>
    </row>
    <row r="6267" spans="1:3">
      <c r="A6267"/>
      <c r="B6267"/>
      <c r="C6267"/>
    </row>
    <row r="6268" spans="1:3">
      <c r="A6268"/>
      <c r="B6268"/>
      <c r="C6268"/>
    </row>
    <row r="6269" spans="1:3">
      <c r="A6269"/>
      <c r="B6269"/>
      <c r="C6269"/>
    </row>
    <row r="6270" spans="1:3">
      <c r="A6270"/>
      <c r="B6270"/>
      <c r="C6270"/>
    </row>
    <row r="6271" spans="1:3">
      <c r="A6271"/>
      <c r="B6271"/>
      <c r="C6271"/>
    </row>
    <row r="6272" spans="1:3">
      <c r="A6272"/>
      <c r="B6272"/>
      <c r="C6272"/>
    </row>
    <row r="6273" spans="1:3">
      <c r="A6273"/>
      <c r="B6273"/>
      <c r="C6273"/>
    </row>
    <row r="6274" spans="1:3">
      <c r="A6274"/>
      <c r="B6274"/>
      <c r="C6274"/>
    </row>
    <row r="6275" spans="1:3">
      <c r="A6275"/>
      <c r="B6275"/>
      <c r="C6275"/>
    </row>
    <row r="6276" spans="1:3">
      <c r="A6276"/>
      <c r="B6276"/>
      <c r="C6276"/>
    </row>
    <row r="6277" spans="1:3">
      <c r="A6277"/>
      <c r="B6277"/>
      <c r="C6277"/>
    </row>
    <row r="6278" spans="1:3">
      <c r="A6278"/>
      <c r="B6278"/>
      <c r="C6278"/>
    </row>
    <row r="6279" spans="1:3">
      <c r="A6279"/>
      <c r="B6279"/>
      <c r="C6279"/>
    </row>
    <row r="6280" spans="1:3">
      <c r="A6280"/>
      <c r="B6280"/>
      <c r="C6280"/>
    </row>
    <row r="6281" spans="1:3">
      <c r="A6281"/>
      <c r="B6281"/>
      <c r="C6281"/>
    </row>
    <row r="6282" spans="1:3">
      <c r="A6282"/>
      <c r="B6282"/>
      <c r="C6282"/>
    </row>
    <row r="6283" spans="1:3">
      <c r="A6283"/>
      <c r="B6283"/>
      <c r="C6283"/>
    </row>
    <row r="6284" spans="1:3">
      <c r="A6284"/>
      <c r="B6284"/>
      <c r="C6284"/>
    </row>
    <row r="6285" spans="1:3">
      <c r="A6285"/>
      <c r="B6285"/>
      <c r="C6285"/>
    </row>
    <row r="6286" spans="1:3">
      <c r="A6286"/>
      <c r="B6286"/>
      <c r="C6286"/>
    </row>
    <row r="6287" spans="1:3">
      <c r="A6287"/>
      <c r="B6287"/>
      <c r="C6287"/>
    </row>
    <row r="6288" spans="1:3">
      <c r="A6288"/>
      <c r="B6288"/>
      <c r="C6288"/>
    </row>
    <row r="6289" spans="1:3">
      <c r="A6289"/>
      <c r="B6289"/>
      <c r="C6289"/>
    </row>
    <row r="6290" spans="1:3">
      <c r="A6290"/>
      <c r="B6290"/>
      <c r="C6290"/>
    </row>
    <row r="6291" spans="1:3">
      <c r="A6291"/>
      <c r="B6291"/>
      <c r="C6291"/>
    </row>
    <row r="6292" spans="1:3">
      <c r="A6292"/>
      <c r="B6292"/>
      <c r="C6292"/>
    </row>
    <row r="6293" spans="1:3">
      <c r="A6293"/>
      <c r="B6293"/>
      <c r="C6293"/>
    </row>
    <row r="6294" spans="1:3">
      <c r="A6294"/>
      <c r="B6294"/>
      <c r="C6294"/>
    </row>
    <row r="6295" spans="1:3">
      <c r="A6295"/>
      <c r="B6295"/>
      <c r="C6295"/>
    </row>
    <row r="6296" spans="1:3">
      <c r="A6296"/>
      <c r="B6296"/>
      <c r="C6296"/>
    </row>
    <row r="6297" spans="1:3">
      <c r="A6297"/>
      <c r="B6297"/>
      <c r="C6297"/>
    </row>
    <row r="6298" spans="1:3">
      <c r="A6298"/>
      <c r="B6298"/>
      <c r="C6298"/>
    </row>
    <row r="6299" spans="1:3">
      <c r="A6299"/>
      <c r="B6299"/>
      <c r="C6299"/>
    </row>
    <row r="6300" spans="1:3">
      <c r="A6300"/>
      <c r="B6300"/>
      <c r="C6300"/>
    </row>
    <row r="6301" spans="1:3">
      <c r="A6301"/>
      <c r="B6301"/>
      <c r="C6301"/>
    </row>
    <row r="6302" spans="1:3">
      <c r="A6302"/>
      <c r="B6302"/>
      <c r="C6302"/>
    </row>
    <row r="6303" spans="1:3">
      <c r="A6303"/>
      <c r="B6303"/>
      <c r="C6303"/>
    </row>
    <row r="6304" spans="1:3">
      <c r="A6304"/>
      <c r="B6304"/>
      <c r="C6304"/>
    </row>
    <row r="6305" spans="1:3">
      <c r="A6305"/>
      <c r="B6305"/>
      <c r="C6305"/>
    </row>
    <row r="6306" spans="1:3">
      <c r="A6306"/>
      <c r="B6306"/>
      <c r="C6306"/>
    </row>
    <row r="6307" spans="1:3">
      <c r="A6307"/>
      <c r="B6307"/>
      <c r="C6307"/>
    </row>
    <row r="6308" spans="1:3">
      <c r="A6308"/>
      <c r="B6308"/>
      <c r="C6308"/>
    </row>
    <row r="6309" spans="1:3">
      <c r="A6309"/>
      <c r="B6309"/>
      <c r="C6309"/>
    </row>
    <row r="6310" spans="1:3">
      <c r="A6310"/>
      <c r="B6310"/>
      <c r="C6310"/>
    </row>
    <row r="6311" spans="1:3">
      <c r="A6311"/>
      <c r="B6311"/>
      <c r="C6311"/>
    </row>
    <row r="6312" spans="1:3">
      <c r="A6312"/>
      <c r="B6312"/>
      <c r="C6312"/>
    </row>
    <row r="6313" spans="1:3">
      <c r="A6313"/>
      <c r="B6313"/>
      <c r="C6313"/>
    </row>
    <row r="6314" spans="1:3">
      <c r="A6314"/>
      <c r="B6314"/>
      <c r="C6314"/>
    </row>
    <row r="6315" spans="1:3">
      <c r="A6315"/>
      <c r="B6315"/>
      <c r="C6315"/>
    </row>
    <row r="6316" spans="1:3">
      <c r="A6316"/>
      <c r="B6316"/>
      <c r="C6316"/>
    </row>
    <row r="6317" spans="1:3">
      <c r="A6317"/>
      <c r="B6317"/>
      <c r="C6317"/>
    </row>
    <row r="6318" spans="1:3">
      <c r="A6318"/>
      <c r="B6318"/>
      <c r="C6318"/>
    </row>
    <row r="6319" spans="1:3">
      <c r="A6319"/>
      <c r="B6319"/>
      <c r="C6319"/>
    </row>
    <row r="6320" spans="1:3">
      <c r="A6320"/>
      <c r="B6320"/>
      <c r="C6320"/>
    </row>
    <row r="6321" spans="1:3">
      <c r="A6321"/>
      <c r="B6321"/>
      <c r="C6321"/>
    </row>
    <row r="6322" spans="1:3">
      <c r="A6322"/>
      <c r="B6322"/>
      <c r="C6322"/>
    </row>
    <row r="6323" spans="1:3">
      <c r="A6323"/>
      <c r="B6323"/>
      <c r="C6323"/>
    </row>
    <row r="6324" spans="1:3">
      <c r="A6324"/>
      <c r="B6324"/>
      <c r="C6324"/>
    </row>
    <row r="6325" spans="1:3">
      <c r="A6325"/>
      <c r="B6325"/>
      <c r="C6325"/>
    </row>
    <row r="6326" spans="1:3">
      <c r="A6326"/>
      <c r="B6326"/>
      <c r="C6326"/>
    </row>
    <row r="6327" spans="1:3">
      <c r="A6327"/>
      <c r="B6327"/>
      <c r="C6327"/>
    </row>
    <row r="6328" spans="1:3">
      <c r="A6328"/>
      <c r="B6328"/>
      <c r="C6328"/>
    </row>
    <row r="6329" spans="1:3">
      <c r="A6329"/>
      <c r="B6329"/>
      <c r="C6329"/>
    </row>
    <row r="6330" spans="1:3">
      <c r="A6330"/>
      <c r="B6330"/>
      <c r="C6330"/>
    </row>
    <row r="6331" spans="1:3">
      <c r="A6331"/>
      <c r="B6331"/>
      <c r="C6331"/>
    </row>
    <row r="6332" spans="1:3">
      <c r="A6332"/>
      <c r="B6332"/>
      <c r="C6332"/>
    </row>
    <row r="6333" spans="1:3">
      <c r="A6333"/>
      <c r="B6333"/>
      <c r="C6333"/>
    </row>
    <row r="6334" spans="1:3">
      <c r="A6334"/>
      <c r="B6334"/>
      <c r="C6334"/>
    </row>
    <row r="6335" spans="1:3">
      <c r="A6335"/>
      <c r="B6335"/>
      <c r="C6335"/>
    </row>
    <row r="6336" spans="1:3">
      <c r="A6336"/>
      <c r="B6336"/>
      <c r="C6336"/>
    </row>
    <row r="6337" spans="1:3">
      <c r="A6337"/>
      <c r="B6337"/>
      <c r="C6337"/>
    </row>
    <row r="6338" spans="1:3">
      <c r="A6338"/>
      <c r="B6338"/>
      <c r="C6338"/>
    </row>
    <row r="6339" spans="1:3">
      <c r="A6339"/>
      <c r="B6339"/>
      <c r="C6339"/>
    </row>
    <row r="6340" spans="1:3">
      <c r="A6340"/>
      <c r="B6340"/>
      <c r="C6340"/>
    </row>
    <row r="6341" spans="1:3">
      <c r="A6341"/>
      <c r="B6341"/>
      <c r="C6341"/>
    </row>
    <row r="6342" spans="1:3">
      <c r="A6342"/>
      <c r="B6342"/>
      <c r="C6342"/>
    </row>
    <row r="6343" spans="1:3">
      <c r="A6343"/>
      <c r="B6343"/>
      <c r="C6343"/>
    </row>
    <row r="6344" spans="1:3">
      <c r="A6344"/>
      <c r="B6344"/>
      <c r="C6344"/>
    </row>
    <row r="6345" spans="1:3">
      <c r="A6345"/>
      <c r="B6345"/>
      <c r="C6345"/>
    </row>
    <row r="6346" spans="1:3">
      <c r="A6346"/>
      <c r="B6346"/>
      <c r="C6346"/>
    </row>
    <row r="6347" spans="1:3">
      <c r="A6347"/>
      <c r="B6347"/>
      <c r="C6347"/>
    </row>
    <row r="6348" spans="1:3">
      <c r="A6348"/>
      <c r="B6348"/>
      <c r="C6348"/>
    </row>
    <row r="6349" spans="1:3">
      <c r="A6349"/>
      <c r="B6349"/>
      <c r="C6349"/>
    </row>
    <row r="6350" spans="1:3">
      <c r="A6350"/>
      <c r="B6350"/>
      <c r="C6350"/>
    </row>
    <row r="6351" spans="1:3">
      <c r="A6351"/>
      <c r="B6351"/>
      <c r="C6351"/>
    </row>
    <row r="6352" spans="1:3">
      <c r="A6352"/>
      <c r="B6352"/>
      <c r="C6352"/>
    </row>
    <row r="6353" spans="1:3">
      <c r="A6353"/>
      <c r="B6353"/>
      <c r="C6353"/>
    </row>
    <row r="6354" spans="1:3">
      <c r="A6354"/>
      <c r="B6354"/>
      <c r="C6354"/>
    </row>
    <row r="6355" spans="1:3">
      <c r="A6355"/>
      <c r="B6355"/>
      <c r="C6355"/>
    </row>
    <row r="6356" spans="1:3">
      <c r="A6356"/>
      <c r="B6356"/>
      <c r="C6356"/>
    </row>
    <row r="6357" spans="1:3">
      <c r="A6357"/>
      <c r="B6357"/>
      <c r="C6357"/>
    </row>
    <row r="6358" spans="1:3">
      <c r="A6358"/>
      <c r="B6358"/>
      <c r="C6358"/>
    </row>
    <row r="6359" spans="1:3">
      <c r="A6359"/>
      <c r="B6359"/>
      <c r="C6359"/>
    </row>
    <row r="6360" spans="1:3">
      <c r="A6360"/>
      <c r="B6360"/>
      <c r="C6360"/>
    </row>
    <row r="6361" spans="1:3">
      <c r="A6361"/>
      <c r="B6361"/>
      <c r="C6361"/>
    </row>
    <row r="6362" spans="1:3">
      <c r="A6362"/>
      <c r="B6362"/>
      <c r="C6362"/>
    </row>
    <row r="6363" spans="1:3">
      <c r="A6363"/>
      <c r="B6363"/>
      <c r="C6363"/>
    </row>
    <row r="6364" spans="1:3">
      <c r="A6364"/>
      <c r="B6364"/>
      <c r="C6364"/>
    </row>
    <row r="6365" spans="1:3">
      <c r="A6365"/>
      <c r="B6365"/>
      <c r="C6365"/>
    </row>
    <row r="6366" spans="1:3">
      <c r="A6366"/>
      <c r="B6366"/>
      <c r="C6366"/>
    </row>
    <row r="6367" spans="1:3">
      <c r="A6367"/>
      <c r="B6367"/>
      <c r="C6367"/>
    </row>
    <row r="6368" spans="1:3">
      <c r="A6368"/>
      <c r="B6368"/>
      <c r="C6368"/>
    </row>
    <row r="6369" spans="1:3">
      <c r="A6369"/>
      <c r="B6369"/>
      <c r="C6369"/>
    </row>
    <row r="6370" spans="1:3">
      <c r="A6370"/>
      <c r="B6370"/>
      <c r="C6370"/>
    </row>
    <row r="6371" spans="1:3">
      <c r="A6371"/>
      <c r="B6371"/>
      <c r="C6371"/>
    </row>
    <row r="6372" spans="1:3">
      <c r="A6372"/>
      <c r="B6372"/>
      <c r="C6372"/>
    </row>
    <row r="6373" spans="1:3">
      <c r="A6373"/>
      <c r="B6373"/>
      <c r="C6373"/>
    </row>
    <row r="6374" spans="1:3">
      <c r="A6374"/>
      <c r="B6374"/>
      <c r="C6374"/>
    </row>
    <row r="6375" spans="1:3">
      <c r="A6375"/>
      <c r="B6375"/>
      <c r="C6375"/>
    </row>
    <row r="6376" spans="1:3">
      <c r="A6376"/>
      <c r="B6376"/>
      <c r="C6376"/>
    </row>
    <row r="6377" spans="1:3">
      <c r="A6377"/>
      <c r="B6377"/>
      <c r="C6377"/>
    </row>
    <row r="6378" spans="1:3">
      <c r="A6378"/>
      <c r="B6378"/>
      <c r="C6378"/>
    </row>
    <row r="6379" spans="1:3">
      <c r="A6379"/>
      <c r="B6379"/>
      <c r="C6379"/>
    </row>
    <row r="6380" spans="1:3">
      <c r="A6380"/>
      <c r="B6380"/>
      <c r="C6380"/>
    </row>
    <row r="6381" spans="1:3">
      <c r="A6381"/>
      <c r="B6381"/>
      <c r="C6381"/>
    </row>
    <row r="6382" spans="1:3">
      <c r="A6382"/>
      <c r="B6382"/>
      <c r="C6382"/>
    </row>
    <row r="6383" spans="1:3">
      <c r="A6383"/>
      <c r="B6383"/>
      <c r="C6383"/>
    </row>
    <row r="6384" spans="1:3">
      <c r="A6384"/>
      <c r="B6384"/>
      <c r="C6384"/>
    </row>
    <row r="6385" spans="1:3">
      <c r="A6385"/>
      <c r="B6385"/>
      <c r="C6385"/>
    </row>
    <row r="6386" spans="1:3">
      <c r="A6386"/>
      <c r="B6386"/>
      <c r="C6386"/>
    </row>
    <row r="6387" spans="1:3">
      <c r="A6387"/>
      <c r="B6387"/>
      <c r="C6387"/>
    </row>
    <row r="6388" spans="1:3">
      <c r="A6388"/>
      <c r="B6388"/>
      <c r="C6388"/>
    </row>
    <row r="6389" spans="1:3">
      <c r="A6389"/>
      <c r="B6389"/>
      <c r="C6389"/>
    </row>
    <row r="6390" spans="1:3">
      <c r="A6390"/>
      <c r="B6390"/>
      <c r="C6390"/>
    </row>
    <row r="6391" spans="1:3">
      <c r="A6391"/>
      <c r="B6391"/>
      <c r="C6391"/>
    </row>
    <row r="6392" spans="1:3">
      <c r="A6392"/>
      <c r="B6392"/>
      <c r="C6392"/>
    </row>
    <row r="6393" spans="1:3">
      <c r="A6393"/>
      <c r="B6393"/>
      <c r="C6393"/>
    </row>
    <row r="6394" spans="1:3">
      <c r="A6394"/>
      <c r="B6394"/>
      <c r="C6394"/>
    </row>
    <row r="6395" spans="1:3">
      <c r="A6395"/>
      <c r="B6395"/>
      <c r="C6395"/>
    </row>
    <row r="6396" spans="1:3">
      <c r="A6396"/>
      <c r="B6396"/>
      <c r="C6396"/>
    </row>
    <row r="6397" spans="1:3">
      <c r="A6397"/>
      <c r="B6397"/>
      <c r="C6397"/>
    </row>
    <row r="6398" spans="1:3">
      <c r="A6398"/>
      <c r="B6398"/>
      <c r="C6398"/>
    </row>
    <row r="6399" spans="1:3">
      <c r="A6399"/>
      <c r="B6399"/>
      <c r="C6399"/>
    </row>
    <row r="6400" spans="1:3">
      <c r="A6400"/>
      <c r="B6400"/>
      <c r="C6400"/>
    </row>
    <row r="6401" spans="1:3">
      <c r="A6401"/>
      <c r="B6401"/>
      <c r="C6401"/>
    </row>
    <row r="6402" spans="1:3">
      <c r="A6402"/>
      <c r="B6402"/>
      <c r="C6402"/>
    </row>
    <row r="6403" spans="1:3">
      <c r="A6403"/>
      <c r="B6403"/>
      <c r="C6403"/>
    </row>
    <row r="6404" spans="1:3">
      <c r="A6404"/>
      <c r="B6404"/>
      <c r="C6404"/>
    </row>
    <row r="6405" spans="1:3">
      <c r="A6405"/>
      <c r="B6405"/>
      <c r="C6405"/>
    </row>
    <row r="6406" spans="1:3">
      <c r="A6406"/>
      <c r="B6406"/>
      <c r="C6406"/>
    </row>
    <row r="6407" spans="1:3">
      <c r="A6407"/>
      <c r="B6407"/>
      <c r="C6407"/>
    </row>
    <row r="6408" spans="1:3">
      <c r="A6408"/>
      <c r="B6408"/>
      <c r="C6408"/>
    </row>
    <row r="6409" spans="1:3">
      <c r="A6409"/>
      <c r="B6409"/>
      <c r="C6409"/>
    </row>
    <row r="6410" spans="1:3">
      <c r="A6410"/>
      <c r="B6410"/>
      <c r="C6410"/>
    </row>
    <row r="6411" spans="1:3">
      <c r="A6411"/>
      <c r="B6411"/>
      <c r="C6411"/>
    </row>
    <row r="6412" spans="1:3">
      <c r="A6412"/>
      <c r="B6412"/>
      <c r="C6412"/>
    </row>
    <row r="6413" spans="1:3">
      <c r="A6413"/>
      <c r="B6413"/>
      <c r="C6413"/>
    </row>
    <row r="6414" spans="1:3">
      <c r="A6414"/>
      <c r="B6414"/>
      <c r="C6414"/>
    </row>
    <row r="6415" spans="1:3">
      <c r="A6415"/>
      <c r="B6415"/>
      <c r="C6415"/>
    </row>
    <row r="6416" spans="1:3">
      <c r="A6416"/>
      <c r="B6416"/>
      <c r="C6416"/>
    </row>
    <row r="6417" spans="1:3">
      <c r="A6417"/>
      <c r="B6417"/>
      <c r="C6417"/>
    </row>
    <row r="6418" spans="1:3">
      <c r="A6418"/>
      <c r="B6418"/>
      <c r="C6418"/>
    </row>
    <row r="6419" spans="1:3">
      <c r="A6419"/>
      <c r="B6419"/>
      <c r="C6419"/>
    </row>
    <row r="6420" spans="1:3">
      <c r="A6420"/>
      <c r="B6420"/>
      <c r="C6420"/>
    </row>
    <row r="6421" spans="1:3">
      <c r="A6421"/>
      <c r="B6421"/>
      <c r="C6421"/>
    </row>
    <row r="6422" spans="1:3">
      <c r="A6422"/>
      <c r="B6422"/>
      <c r="C6422"/>
    </row>
    <row r="6423" spans="1:3">
      <c r="A6423"/>
      <c r="B6423"/>
      <c r="C6423"/>
    </row>
    <row r="6424" spans="1:3">
      <c r="A6424"/>
      <c r="B6424"/>
      <c r="C6424"/>
    </row>
    <row r="6425" spans="1:3">
      <c r="A6425"/>
      <c r="B6425"/>
      <c r="C6425"/>
    </row>
    <row r="6426" spans="1:3">
      <c r="A6426"/>
      <c r="B6426"/>
      <c r="C6426"/>
    </row>
    <row r="6427" spans="1:3">
      <c r="A6427"/>
      <c r="B6427"/>
      <c r="C6427"/>
    </row>
    <row r="6428" spans="1:3">
      <c r="A6428"/>
      <c r="B6428"/>
      <c r="C6428"/>
    </row>
    <row r="6429" spans="1:3">
      <c r="A6429"/>
      <c r="B6429"/>
      <c r="C6429"/>
    </row>
    <row r="6430" spans="1:3">
      <c r="A6430"/>
      <c r="B6430"/>
      <c r="C6430"/>
    </row>
    <row r="6431" spans="1:3">
      <c r="A6431"/>
      <c r="B6431"/>
      <c r="C6431"/>
    </row>
    <row r="6432" spans="1:3">
      <c r="A6432"/>
      <c r="B6432"/>
      <c r="C6432"/>
    </row>
    <row r="6433" spans="1:3">
      <c r="A6433"/>
      <c r="B6433"/>
      <c r="C6433"/>
    </row>
    <row r="6434" spans="1:3">
      <c r="A6434"/>
      <c r="B6434"/>
      <c r="C6434"/>
    </row>
    <row r="6435" spans="1:3">
      <c r="A6435"/>
      <c r="B6435"/>
      <c r="C6435"/>
    </row>
    <row r="6436" spans="1:3">
      <c r="A6436"/>
      <c r="B6436"/>
      <c r="C6436"/>
    </row>
    <row r="6437" spans="1:3">
      <c r="A6437"/>
      <c r="B6437"/>
      <c r="C6437"/>
    </row>
    <row r="6438" spans="1:3">
      <c r="A6438"/>
      <c r="B6438"/>
      <c r="C6438"/>
    </row>
    <row r="6439" spans="1:3">
      <c r="A6439"/>
      <c r="B6439"/>
      <c r="C6439"/>
    </row>
    <row r="6440" spans="1:3">
      <c r="A6440"/>
      <c r="B6440"/>
      <c r="C6440"/>
    </row>
    <row r="6441" spans="1:3">
      <c r="A6441"/>
      <c r="B6441"/>
      <c r="C6441"/>
    </row>
    <row r="6442" spans="1:3">
      <c r="A6442"/>
      <c r="B6442"/>
      <c r="C6442"/>
    </row>
    <row r="6443" spans="1:3">
      <c r="A6443"/>
      <c r="B6443"/>
      <c r="C6443"/>
    </row>
    <row r="6444" spans="1:3">
      <c r="A6444"/>
      <c r="B6444"/>
      <c r="C6444"/>
    </row>
    <row r="6445" spans="1:3">
      <c r="A6445"/>
      <c r="B6445"/>
      <c r="C6445"/>
    </row>
    <row r="6446" spans="1:3">
      <c r="A6446"/>
      <c r="B6446"/>
      <c r="C6446"/>
    </row>
    <row r="6447" spans="1:3">
      <c r="A6447"/>
      <c r="B6447"/>
      <c r="C6447"/>
    </row>
    <row r="6448" spans="1:3">
      <c r="A6448"/>
      <c r="B6448"/>
      <c r="C6448"/>
    </row>
    <row r="6449" spans="1:3">
      <c r="A6449"/>
      <c r="B6449"/>
      <c r="C6449"/>
    </row>
    <row r="6450" spans="1:3">
      <c r="A6450"/>
      <c r="B6450"/>
      <c r="C6450"/>
    </row>
    <row r="6451" spans="1:3">
      <c r="A6451"/>
      <c r="B6451"/>
      <c r="C6451"/>
    </row>
    <row r="6452" spans="1:3">
      <c r="A6452"/>
      <c r="B6452"/>
      <c r="C6452"/>
    </row>
    <row r="6453" spans="1:3">
      <c r="A6453"/>
      <c r="B6453"/>
      <c r="C6453"/>
    </row>
    <row r="6454" spans="1:3">
      <c r="A6454"/>
      <c r="B6454"/>
      <c r="C6454"/>
    </row>
    <row r="6455" spans="1:3">
      <c r="A6455"/>
      <c r="B6455"/>
      <c r="C6455"/>
    </row>
    <row r="6456" spans="1:3">
      <c r="A6456"/>
      <c r="B6456"/>
      <c r="C6456"/>
    </row>
    <row r="6457" spans="1:3">
      <c r="A6457"/>
      <c r="B6457"/>
      <c r="C6457"/>
    </row>
    <row r="6458" spans="1:3">
      <c r="A6458"/>
      <c r="B6458"/>
      <c r="C6458"/>
    </row>
    <row r="6459" spans="1:3">
      <c r="A6459"/>
      <c r="B6459"/>
      <c r="C6459"/>
    </row>
    <row r="6460" spans="1:3">
      <c r="A6460"/>
      <c r="B6460"/>
      <c r="C6460"/>
    </row>
    <row r="6461" spans="1:3">
      <c r="A6461"/>
      <c r="B6461"/>
      <c r="C6461"/>
    </row>
    <row r="6462" spans="1:3">
      <c r="A6462"/>
      <c r="B6462"/>
      <c r="C6462"/>
    </row>
    <row r="6463" spans="1:3">
      <c r="A6463"/>
      <c r="B6463"/>
      <c r="C6463"/>
    </row>
    <row r="6464" spans="1:3">
      <c r="A6464"/>
      <c r="B6464"/>
      <c r="C6464"/>
    </row>
    <row r="6465" spans="1:3">
      <c r="A6465"/>
      <c r="B6465"/>
      <c r="C6465"/>
    </row>
    <row r="6466" spans="1:3">
      <c r="A6466"/>
      <c r="B6466"/>
      <c r="C6466"/>
    </row>
    <row r="6467" spans="1:3">
      <c r="A6467"/>
      <c r="B6467"/>
      <c r="C6467"/>
    </row>
    <row r="6468" spans="1:3">
      <c r="A6468"/>
      <c r="B6468"/>
      <c r="C6468"/>
    </row>
    <row r="6469" spans="1:3">
      <c r="A6469"/>
      <c r="B6469"/>
      <c r="C6469"/>
    </row>
    <row r="6470" spans="1:3">
      <c r="A6470"/>
      <c r="B6470"/>
      <c r="C6470"/>
    </row>
    <row r="6471" spans="1:3">
      <c r="A6471"/>
      <c r="B6471"/>
      <c r="C6471"/>
    </row>
    <row r="6472" spans="1:3">
      <c r="A6472"/>
      <c r="B6472"/>
      <c r="C6472"/>
    </row>
    <row r="6473" spans="1:3">
      <c r="A6473"/>
      <c r="B6473"/>
      <c r="C6473"/>
    </row>
    <row r="6474" spans="1:3">
      <c r="A6474"/>
      <c r="B6474"/>
      <c r="C6474"/>
    </row>
    <row r="6475" spans="1:3">
      <c r="A6475"/>
      <c r="B6475"/>
      <c r="C6475"/>
    </row>
    <row r="6476" spans="1:3">
      <c r="A6476"/>
      <c r="B6476"/>
      <c r="C6476"/>
    </row>
    <row r="6477" spans="1:3">
      <c r="A6477"/>
      <c r="B6477"/>
      <c r="C6477"/>
    </row>
    <row r="6478" spans="1:3">
      <c r="A6478"/>
      <c r="B6478"/>
      <c r="C6478"/>
    </row>
    <row r="6479" spans="1:3">
      <c r="A6479"/>
      <c r="B6479"/>
      <c r="C6479"/>
    </row>
    <row r="6480" spans="1:3">
      <c r="A6480"/>
      <c r="B6480"/>
      <c r="C6480"/>
    </row>
    <row r="6481" spans="1:3">
      <c r="A6481"/>
      <c r="B6481"/>
      <c r="C6481"/>
    </row>
    <row r="6482" spans="1:3">
      <c r="A6482"/>
      <c r="B6482"/>
      <c r="C6482"/>
    </row>
    <row r="6483" spans="1:3">
      <c r="A6483"/>
      <c r="B6483"/>
      <c r="C6483"/>
    </row>
    <row r="6484" spans="1:3">
      <c r="A6484"/>
      <c r="B6484"/>
      <c r="C6484"/>
    </row>
    <row r="6485" spans="1:3">
      <c r="A6485"/>
      <c r="B6485"/>
      <c r="C6485"/>
    </row>
    <row r="6486" spans="1:3">
      <c r="A6486"/>
      <c r="B6486"/>
      <c r="C6486"/>
    </row>
    <row r="6487" spans="1:3">
      <c r="A6487"/>
      <c r="B6487"/>
      <c r="C6487"/>
    </row>
    <row r="6488" spans="1:3">
      <c r="A6488"/>
      <c r="B6488"/>
      <c r="C6488"/>
    </row>
    <row r="6489" spans="1:3">
      <c r="A6489"/>
      <c r="B6489"/>
      <c r="C6489"/>
    </row>
    <row r="6490" spans="1:3">
      <c r="A6490"/>
      <c r="B6490"/>
      <c r="C6490"/>
    </row>
    <row r="6491" spans="1:3">
      <c r="A6491"/>
      <c r="B6491"/>
      <c r="C6491"/>
    </row>
    <row r="6492" spans="1:3">
      <c r="A6492"/>
      <c r="B6492"/>
      <c r="C6492"/>
    </row>
    <row r="6493" spans="1:3">
      <c r="A6493"/>
      <c r="B6493"/>
      <c r="C6493"/>
    </row>
    <row r="6494" spans="1:3">
      <c r="A6494"/>
      <c r="B6494"/>
      <c r="C6494"/>
    </row>
    <row r="6495" spans="1:3">
      <c r="A6495"/>
      <c r="B6495"/>
      <c r="C6495"/>
    </row>
    <row r="6496" spans="1:3">
      <c r="A6496"/>
      <c r="B6496"/>
      <c r="C6496"/>
    </row>
    <row r="6497" spans="1:3">
      <c r="A6497"/>
      <c r="B6497"/>
      <c r="C6497"/>
    </row>
    <row r="6498" spans="1:3">
      <c r="A6498"/>
      <c r="B6498"/>
      <c r="C6498"/>
    </row>
    <row r="6499" spans="1:3">
      <c r="A6499"/>
      <c r="B6499"/>
      <c r="C6499"/>
    </row>
    <row r="6500" spans="1:3">
      <c r="A6500"/>
      <c r="B6500"/>
      <c r="C6500"/>
    </row>
    <row r="6501" spans="1:3">
      <c r="A6501"/>
      <c r="B6501"/>
      <c r="C6501"/>
    </row>
    <row r="6502" spans="1:3">
      <c r="A6502"/>
      <c r="B6502"/>
      <c r="C6502"/>
    </row>
    <row r="6503" spans="1:3">
      <c r="A6503"/>
      <c r="B6503"/>
      <c r="C6503"/>
    </row>
    <row r="6504" spans="1:3">
      <c r="A6504"/>
      <c r="B6504"/>
      <c r="C6504"/>
    </row>
    <row r="6505" spans="1:3">
      <c r="A6505"/>
      <c r="B6505"/>
      <c r="C6505"/>
    </row>
    <row r="6506" spans="1:3">
      <c r="A6506"/>
      <c r="B6506"/>
      <c r="C6506"/>
    </row>
    <row r="6507" spans="1:3">
      <c r="A6507"/>
      <c r="B6507"/>
      <c r="C6507"/>
    </row>
    <row r="6508" spans="1:3">
      <c r="A6508"/>
      <c r="B6508"/>
      <c r="C6508"/>
    </row>
    <row r="6509" spans="1:3">
      <c r="A6509"/>
      <c r="B6509"/>
      <c r="C6509"/>
    </row>
    <row r="6510" spans="1:3">
      <c r="A6510"/>
      <c r="B6510"/>
      <c r="C6510"/>
    </row>
    <row r="6511" spans="1:3">
      <c r="A6511"/>
      <c r="B6511"/>
      <c r="C6511"/>
    </row>
    <row r="6512" spans="1:3">
      <c r="A6512"/>
      <c r="B6512"/>
      <c r="C6512"/>
    </row>
    <row r="6513" spans="1:3">
      <c r="A6513"/>
      <c r="B6513"/>
      <c r="C6513"/>
    </row>
    <row r="6514" spans="1:3">
      <c r="A6514"/>
      <c r="B6514"/>
      <c r="C6514"/>
    </row>
    <row r="6515" spans="1:3">
      <c r="A6515"/>
      <c r="B6515"/>
      <c r="C6515"/>
    </row>
    <row r="6516" spans="1:3">
      <c r="A6516"/>
      <c r="B6516"/>
      <c r="C6516"/>
    </row>
    <row r="6517" spans="1:3">
      <c r="A6517"/>
      <c r="B6517"/>
      <c r="C6517"/>
    </row>
    <row r="6518" spans="1:3">
      <c r="A6518"/>
      <c r="B6518"/>
      <c r="C6518"/>
    </row>
    <row r="6519" spans="1:3">
      <c r="A6519"/>
      <c r="B6519"/>
      <c r="C6519"/>
    </row>
    <row r="6520" spans="1:3">
      <c r="A6520"/>
      <c r="B6520"/>
      <c r="C6520"/>
    </row>
    <row r="6521" spans="1:3">
      <c r="A6521"/>
      <c r="B6521"/>
      <c r="C6521"/>
    </row>
    <row r="6522" spans="1:3">
      <c r="A6522"/>
      <c r="B6522"/>
      <c r="C6522"/>
    </row>
    <row r="6523" spans="1:3">
      <c r="A6523"/>
      <c r="B6523"/>
      <c r="C6523"/>
    </row>
    <row r="6524" spans="1:3">
      <c r="A6524"/>
      <c r="B6524"/>
      <c r="C6524"/>
    </row>
    <row r="6525" spans="1:3">
      <c r="A6525"/>
      <c r="B6525"/>
      <c r="C6525"/>
    </row>
    <row r="6526" spans="1:3">
      <c r="A6526"/>
      <c r="B6526"/>
      <c r="C6526"/>
    </row>
    <row r="6527" spans="1:3">
      <c r="A6527"/>
      <c r="B6527"/>
      <c r="C6527"/>
    </row>
    <row r="6528" spans="1:3">
      <c r="A6528"/>
      <c r="B6528"/>
      <c r="C6528"/>
    </row>
    <row r="6529" spans="1:3">
      <c r="A6529"/>
      <c r="B6529"/>
      <c r="C6529"/>
    </row>
    <row r="6530" spans="1:3">
      <c r="A6530"/>
      <c r="B6530"/>
      <c r="C6530"/>
    </row>
    <row r="6531" spans="1:3">
      <c r="A6531"/>
      <c r="B6531"/>
      <c r="C6531"/>
    </row>
    <row r="6532" spans="1:3">
      <c r="A6532"/>
      <c r="B6532"/>
      <c r="C6532"/>
    </row>
    <row r="6533" spans="1:3">
      <c r="A6533"/>
      <c r="B6533"/>
      <c r="C6533"/>
    </row>
    <row r="6534" spans="1:3">
      <c r="A6534"/>
      <c r="B6534"/>
      <c r="C6534"/>
    </row>
    <row r="6535" spans="1:3">
      <c r="A6535"/>
      <c r="B6535"/>
      <c r="C6535"/>
    </row>
    <row r="6536" spans="1:3">
      <c r="A6536"/>
      <c r="B6536"/>
      <c r="C6536"/>
    </row>
    <row r="6537" spans="1:3">
      <c r="A6537"/>
      <c r="B6537"/>
      <c r="C6537"/>
    </row>
    <row r="6538" spans="1:3">
      <c r="A6538"/>
      <c r="B6538"/>
      <c r="C6538"/>
    </row>
    <row r="6539" spans="1:3">
      <c r="A6539"/>
      <c r="B6539"/>
      <c r="C6539"/>
    </row>
    <row r="6540" spans="1:3">
      <c r="A6540"/>
      <c r="B6540"/>
      <c r="C6540"/>
    </row>
    <row r="6541" spans="1:3">
      <c r="A6541"/>
      <c r="B6541"/>
      <c r="C6541"/>
    </row>
    <row r="6542" spans="1:3">
      <c r="A6542"/>
      <c r="B6542"/>
      <c r="C6542"/>
    </row>
    <row r="6543" spans="1:3">
      <c r="A6543"/>
      <c r="B6543"/>
      <c r="C6543"/>
    </row>
    <row r="6544" spans="1:3">
      <c r="A6544"/>
      <c r="B6544"/>
      <c r="C6544"/>
    </row>
    <row r="6545" spans="1:3">
      <c r="A6545"/>
      <c r="B6545"/>
      <c r="C6545"/>
    </row>
    <row r="6546" spans="1:3">
      <c r="A6546"/>
      <c r="B6546"/>
      <c r="C6546"/>
    </row>
    <row r="6547" spans="1:3">
      <c r="A6547"/>
      <c r="B6547"/>
      <c r="C6547"/>
    </row>
    <row r="6548" spans="1:3">
      <c r="A6548"/>
      <c r="B6548"/>
      <c r="C6548"/>
    </row>
    <row r="6549" spans="1:3">
      <c r="A6549"/>
      <c r="B6549"/>
      <c r="C6549"/>
    </row>
    <row r="6550" spans="1:3">
      <c r="A6550"/>
      <c r="B6550"/>
      <c r="C6550"/>
    </row>
    <row r="6551" spans="1:3">
      <c r="A6551"/>
      <c r="B6551"/>
      <c r="C6551"/>
    </row>
    <row r="6552" spans="1:3">
      <c r="A6552"/>
      <c r="B6552"/>
      <c r="C6552"/>
    </row>
    <row r="6553" spans="1:3">
      <c r="A6553"/>
      <c r="B6553"/>
      <c r="C6553"/>
    </row>
    <row r="6554" spans="1:3">
      <c r="A6554"/>
      <c r="B6554"/>
      <c r="C6554"/>
    </row>
    <row r="6555" spans="1:3">
      <c r="A6555"/>
      <c r="B6555"/>
      <c r="C6555"/>
    </row>
    <row r="6556" spans="1:3">
      <c r="A6556"/>
      <c r="B6556"/>
      <c r="C6556"/>
    </row>
    <row r="6557" spans="1:3">
      <c r="A6557"/>
      <c r="B6557"/>
      <c r="C6557"/>
    </row>
    <row r="6558" spans="1:3">
      <c r="A6558"/>
      <c r="B6558"/>
      <c r="C6558"/>
    </row>
    <row r="6559" spans="1:3">
      <c r="A6559"/>
      <c r="B6559"/>
      <c r="C6559"/>
    </row>
    <row r="6560" spans="1:3">
      <c r="A6560"/>
      <c r="B6560"/>
      <c r="C6560"/>
    </row>
    <row r="6561" spans="1:3">
      <c r="A6561"/>
      <c r="B6561"/>
      <c r="C6561"/>
    </row>
    <row r="6562" spans="1:3">
      <c r="A6562"/>
      <c r="B6562"/>
      <c r="C6562"/>
    </row>
    <row r="6563" spans="1:3">
      <c r="A6563"/>
      <c r="B6563"/>
      <c r="C6563"/>
    </row>
    <row r="6564" spans="1:3">
      <c r="A6564"/>
      <c r="B6564"/>
      <c r="C6564"/>
    </row>
    <row r="6565" spans="1:3">
      <c r="A6565"/>
      <c r="B6565"/>
      <c r="C6565"/>
    </row>
    <row r="6566" spans="1:3">
      <c r="A6566"/>
      <c r="B6566"/>
      <c r="C6566"/>
    </row>
    <row r="6567" spans="1:3">
      <c r="A6567"/>
      <c r="B6567"/>
      <c r="C6567"/>
    </row>
    <row r="6568" spans="1:3">
      <c r="A6568"/>
      <c r="B6568"/>
      <c r="C6568"/>
    </row>
    <row r="6569" spans="1:3">
      <c r="A6569"/>
      <c r="B6569"/>
      <c r="C6569"/>
    </row>
    <row r="6570" spans="1:3">
      <c r="A6570"/>
      <c r="B6570"/>
      <c r="C6570"/>
    </row>
    <row r="6571" spans="1:3">
      <c r="A6571"/>
      <c r="B6571"/>
      <c r="C6571"/>
    </row>
    <row r="6572" spans="1:3">
      <c r="A6572"/>
      <c r="B6572"/>
      <c r="C6572"/>
    </row>
    <row r="6573" spans="1:3">
      <c r="A6573"/>
      <c r="B6573"/>
      <c r="C6573"/>
    </row>
    <row r="6574" spans="1:3">
      <c r="A6574"/>
      <c r="B6574"/>
      <c r="C6574"/>
    </row>
    <row r="6575" spans="1:3">
      <c r="A6575"/>
      <c r="B6575"/>
      <c r="C6575"/>
    </row>
    <row r="6576" spans="1:3">
      <c r="A6576"/>
      <c r="B6576"/>
      <c r="C6576"/>
    </row>
    <row r="6577" spans="1:3">
      <c r="A6577"/>
      <c r="B6577"/>
      <c r="C6577"/>
    </row>
    <row r="6578" spans="1:3">
      <c r="A6578"/>
      <c r="B6578"/>
      <c r="C6578"/>
    </row>
    <row r="6579" spans="1:3">
      <c r="A6579"/>
      <c r="B6579"/>
      <c r="C6579"/>
    </row>
    <row r="6580" spans="1:3">
      <c r="A6580"/>
      <c r="B6580"/>
      <c r="C6580"/>
    </row>
    <row r="6581" spans="1:3">
      <c r="A6581"/>
      <c r="B6581"/>
      <c r="C6581"/>
    </row>
    <row r="6582" spans="1:3">
      <c r="A6582"/>
      <c r="B6582"/>
      <c r="C6582"/>
    </row>
    <row r="6583" spans="1:3">
      <c r="A6583"/>
      <c r="B6583"/>
      <c r="C6583"/>
    </row>
    <row r="6584" spans="1:3">
      <c r="A6584"/>
      <c r="B6584"/>
      <c r="C6584"/>
    </row>
    <row r="6585" spans="1:3">
      <c r="A6585"/>
      <c r="B6585"/>
      <c r="C6585"/>
    </row>
    <row r="6586" spans="1:3">
      <c r="A6586"/>
      <c r="B6586"/>
      <c r="C6586"/>
    </row>
    <row r="6587" spans="1:3">
      <c r="A6587"/>
      <c r="B6587"/>
      <c r="C6587"/>
    </row>
    <row r="6588" spans="1:3">
      <c r="A6588"/>
      <c r="B6588"/>
      <c r="C6588"/>
    </row>
    <row r="6589" spans="1:3">
      <c r="A6589"/>
      <c r="B6589"/>
      <c r="C6589"/>
    </row>
    <row r="6590" spans="1:3">
      <c r="A6590"/>
      <c r="B6590"/>
      <c r="C6590"/>
    </row>
    <row r="6591" spans="1:3">
      <c r="A6591"/>
      <c r="B6591"/>
      <c r="C6591"/>
    </row>
    <row r="6592" spans="1:3">
      <c r="A6592"/>
      <c r="B6592"/>
      <c r="C6592"/>
    </row>
    <row r="6593" spans="1:3">
      <c r="A6593"/>
      <c r="B6593"/>
      <c r="C6593"/>
    </row>
    <row r="6594" spans="1:3">
      <c r="A6594"/>
      <c r="B6594"/>
      <c r="C6594"/>
    </row>
    <row r="6595" spans="1:3">
      <c r="A6595"/>
      <c r="B6595"/>
      <c r="C6595"/>
    </row>
    <row r="6596" spans="1:3">
      <c r="A6596"/>
      <c r="B6596"/>
      <c r="C6596"/>
    </row>
    <row r="6597" spans="1:3">
      <c r="A6597"/>
      <c r="B6597"/>
      <c r="C6597"/>
    </row>
    <row r="6598" spans="1:3">
      <c r="A6598"/>
      <c r="B6598"/>
      <c r="C6598"/>
    </row>
    <row r="6599" spans="1:3">
      <c r="A6599"/>
      <c r="B6599"/>
      <c r="C6599"/>
    </row>
    <row r="6600" spans="1:3">
      <c r="A6600"/>
      <c r="B6600"/>
      <c r="C6600"/>
    </row>
    <row r="6601" spans="1:3">
      <c r="A6601"/>
      <c r="B6601"/>
      <c r="C6601"/>
    </row>
    <row r="6602" spans="1:3">
      <c r="A6602"/>
      <c r="B6602"/>
      <c r="C6602"/>
    </row>
    <row r="6603" spans="1:3">
      <c r="A6603"/>
      <c r="B6603"/>
      <c r="C6603"/>
    </row>
    <row r="6604" spans="1:3">
      <c r="A6604"/>
      <c r="B6604"/>
      <c r="C6604"/>
    </row>
    <row r="6605" spans="1:3">
      <c r="A6605"/>
      <c r="B6605"/>
      <c r="C6605"/>
    </row>
    <row r="6606" spans="1:3">
      <c r="A6606"/>
      <c r="B6606"/>
      <c r="C6606"/>
    </row>
    <row r="6607" spans="1:3">
      <c r="A6607"/>
      <c r="B6607"/>
      <c r="C6607"/>
    </row>
    <row r="6608" spans="1:3">
      <c r="A6608"/>
      <c r="B6608"/>
      <c r="C6608"/>
    </row>
    <row r="6609" spans="1:3">
      <c r="A6609"/>
      <c r="B6609"/>
      <c r="C6609"/>
    </row>
    <row r="6610" spans="1:3">
      <c r="A6610"/>
      <c r="B6610"/>
      <c r="C6610"/>
    </row>
    <row r="6611" spans="1:3">
      <c r="A6611"/>
      <c r="B6611"/>
      <c r="C6611"/>
    </row>
    <row r="6612" spans="1:3">
      <c r="A6612"/>
      <c r="B6612"/>
      <c r="C6612"/>
    </row>
    <row r="6613" spans="1:3">
      <c r="A6613"/>
      <c r="B6613"/>
      <c r="C6613"/>
    </row>
    <row r="6614" spans="1:3">
      <c r="A6614"/>
      <c r="B6614"/>
      <c r="C6614"/>
    </row>
    <row r="6615" spans="1:3">
      <c r="A6615"/>
      <c r="B6615"/>
      <c r="C6615"/>
    </row>
    <row r="6616" spans="1:3">
      <c r="A6616"/>
      <c r="B6616"/>
      <c r="C6616"/>
    </row>
    <row r="6617" spans="1:3">
      <c r="A6617"/>
      <c r="B6617"/>
      <c r="C6617"/>
    </row>
    <row r="6618" spans="1:3">
      <c r="A6618"/>
      <c r="B6618"/>
      <c r="C6618"/>
    </row>
    <row r="6619" spans="1:3">
      <c r="A6619"/>
      <c r="B6619"/>
      <c r="C6619"/>
    </row>
    <row r="6620" spans="1:3">
      <c r="A6620"/>
      <c r="B6620"/>
      <c r="C6620"/>
    </row>
    <row r="6621" spans="1:3">
      <c r="A6621"/>
      <c r="B6621"/>
      <c r="C6621"/>
    </row>
    <row r="6622" spans="1:3">
      <c r="A6622"/>
      <c r="B6622"/>
      <c r="C6622"/>
    </row>
    <row r="6623" spans="1:3">
      <c r="A6623"/>
      <c r="B6623"/>
      <c r="C6623"/>
    </row>
    <row r="6624" spans="1:3">
      <c r="A6624"/>
      <c r="B6624"/>
      <c r="C6624"/>
    </row>
    <row r="6625" spans="1:3">
      <c r="A6625"/>
      <c r="B6625"/>
      <c r="C6625"/>
    </row>
    <row r="6626" spans="1:3">
      <c r="A6626"/>
      <c r="B6626"/>
      <c r="C6626"/>
    </row>
    <row r="6627" spans="1:3">
      <c r="A6627"/>
      <c r="B6627"/>
      <c r="C6627"/>
    </row>
    <row r="6628" spans="1:3">
      <c r="A6628"/>
      <c r="B6628"/>
      <c r="C6628"/>
    </row>
    <row r="6629" spans="1:3">
      <c r="A6629"/>
      <c r="B6629"/>
      <c r="C6629"/>
    </row>
    <row r="6630" spans="1:3">
      <c r="A6630"/>
      <c r="B6630"/>
      <c r="C6630"/>
    </row>
    <row r="6631" spans="1:3">
      <c r="A6631"/>
      <c r="B6631"/>
      <c r="C6631"/>
    </row>
    <row r="6632" spans="1:3">
      <c r="A6632"/>
      <c r="B6632"/>
      <c r="C6632"/>
    </row>
    <row r="6633" spans="1:3">
      <c r="A6633"/>
      <c r="B6633"/>
      <c r="C6633"/>
    </row>
    <row r="6634" spans="1:3">
      <c r="A6634"/>
      <c r="B6634"/>
      <c r="C6634"/>
    </row>
    <row r="6635" spans="1:3">
      <c r="A6635"/>
      <c r="B6635"/>
      <c r="C6635"/>
    </row>
    <row r="6636" spans="1:3">
      <c r="A6636"/>
      <c r="B6636"/>
      <c r="C6636"/>
    </row>
    <row r="6637" spans="1:3">
      <c r="A6637"/>
      <c r="B6637"/>
      <c r="C6637"/>
    </row>
    <row r="6638" spans="1:3">
      <c r="A6638"/>
      <c r="B6638"/>
      <c r="C6638"/>
    </row>
    <row r="6639" spans="1:3">
      <c r="A6639"/>
      <c r="B6639"/>
      <c r="C6639"/>
    </row>
    <row r="6640" spans="1:3">
      <c r="A6640"/>
      <c r="B6640"/>
      <c r="C6640"/>
    </row>
    <row r="6641" spans="1:3">
      <c r="A6641"/>
      <c r="B6641"/>
      <c r="C6641"/>
    </row>
    <row r="6642" spans="1:3">
      <c r="A6642"/>
      <c r="B6642"/>
      <c r="C6642"/>
    </row>
    <row r="6643" spans="1:3">
      <c r="A6643"/>
      <c r="B6643"/>
      <c r="C6643"/>
    </row>
    <row r="6644" spans="1:3">
      <c r="A6644"/>
      <c r="B6644"/>
      <c r="C6644"/>
    </row>
    <row r="6645" spans="1:3">
      <c r="A6645"/>
      <c r="B6645"/>
      <c r="C6645"/>
    </row>
    <row r="6646" spans="1:3">
      <c r="A6646"/>
      <c r="B6646"/>
      <c r="C6646"/>
    </row>
    <row r="6647" spans="1:3">
      <c r="A6647"/>
      <c r="B6647"/>
      <c r="C6647"/>
    </row>
    <row r="6648" spans="1:3">
      <c r="A6648"/>
      <c r="B6648"/>
      <c r="C6648"/>
    </row>
    <row r="6649" spans="1:3">
      <c r="A6649"/>
      <c r="B6649"/>
      <c r="C6649"/>
    </row>
    <row r="6650" spans="1:3">
      <c r="A6650"/>
      <c r="B6650"/>
      <c r="C6650"/>
    </row>
    <row r="6651" spans="1:3">
      <c r="A6651"/>
      <c r="B6651"/>
      <c r="C6651"/>
    </row>
    <row r="6652" spans="1:3">
      <c r="A6652"/>
      <c r="B6652"/>
      <c r="C6652"/>
    </row>
    <row r="6653" spans="1:3">
      <c r="A6653"/>
      <c r="B6653"/>
      <c r="C6653"/>
    </row>
    <row r="6654" spans="1:3">
      <c r="A6654"/>
      <c r="B6654"/>
      <c r="C6654"/>
    </row>
    <row r="6655" spans="1:3">
      <c r="A6655"/>
      <c r="B6655"/>
      <c r="C6655"/>
    </row>
    <row r="6656" spans="1:3">
      <c r="A6656"/>
      <c r="B6656"/>
      <c r="C6656"/>
    </row>
    <row r="6657" spans="1:3">
      <c r="A6657"/>
      <c r="B6657"/>
      <c r="C6657"/>
    </row>
    <row r="6658" spans="1:3">
      <c r="A6658"/>
      <c r="B6658"/>
      <c r="C6658"/>
    </row>
    <row r="6659" spans="1:3">
      <c r="A6659"/>
      <c r="B6659"/>
      <c r="C6659"/>
    </row>
    <row r="6660" spans="1:3">
      <c r="A6660"/>
      <c r="B6660"/>
      <c r="C6660"/>
    </row>
    <row r="6661" spans="1:3">
      <c r="A6661"/>
      <c r="B6661"/>
      <c r="C6661"/>
    </row>
    <row r="6662" spans="1:3">
      <c r="A6662"/>
      <c r="B6662"/>
      <c r="C6662"/>
    </row>
    <row r="6663" spans="1:3">
      <c r="A6663"/>
      <c r="B6663"/>
      <c r="C6663"/>
    </row>
    <row r="6664" spans="1:3">
      <c r="A6664"/>
      <c r="B6664"/>
      <c r="C6664"/>
    </row>
    <row r="6665" spans="1:3">
      <c r="A6665"/>
      <c r="B6665"/>
      <c r="C6665"/>
    </row>
    <row r="6666" spans="1:3">
      <c r="A6666"/>
      <c r="B6666"/>
      <c r="C6666"/>
    </row>
    <row r="6667" spans="1:3">
      <c r="A6667"/>
      <c r="B6667"/>
      <c r="C6667"/>
    </row>
    <row r="6668" spans="1:3">
      <c r="A6668"/>
      <c r="B6668"/>
      <c r="C6668"/>
    </row>
    <row r="6669" spans="1:3">
      <c r="A6669"/>
      <c r="B6669"/>
      <c r="C6669"/>
    </row>
    <row r="6670" spans="1:3">
      <c r="A6670"/>
      <c r="B6670"/>
      <c r="C6670"/>
    </row>
    <row r="6671" spans="1:3">
      <c r="A6671"/>
      <c r="B6671"/>
      <c r="C6671"/>
    </row>
    <row r="6672" spans="1:3">
      <c r="A6672"/>
      <c r="B6672"/>
      <c r="C6672"/>
    </row>
    <row r="6673" spans="1:3">
      <c r="A6673"/>
      <c r="B6673"/>
      <c r="C6673"/>
    </row>
    <row r="6674" spans="1:3">
      <c r="A6674"/>
      <c r="B6674"/>
      <c r="C6674"/>
    </row>
    <row r="6675" spans="1:3">
      <c r="A6675"/>
      <c r="B6675"/>
      <c r="C6675"/>
    </row>
    <row r="6676" spans="1:3">
      <c r="A6676"/>
      <c r="B6676"/>
      <c r="C6676"/>
    </row>
    <row r="6677" spans="1:3">
      <c r="A6677"/>
      <c r="B6677"/>
      <c r="C6677"/>
    </row>
    <row r="6678" spans="1:3">
      <c r="A6678"/>
      <c r="B6678"/>
      <c r="C6678"/>
    </row>
    <row r="6679" spans="1:3">
      <c r="A6679"/>
      <c r="B6679"/>
      <c r="C6679"/>
    </row>
    <row r="6680" spans="1:3">
      <c r="A6680"/>
      <c r="B6680"/>
      <c r="C6680"/>
    </row>
    <row r="6681" spans="1:3">
      <c r="A6681"/>
      <c r="B6681"/>
      <c r="C6681"/>
    </row>
    <row r="6682" spans="1:3">
      <c r="A6682"/>
      <c r="B6682"/>
      <c r="C6682"/>
    </row>
    <row r="6683" spans="1:3">
      <c r="A6683"/>
      <c r="B6683"/>
      <c r="C6683"/>
    </row>
    <row r="6684" spans="1:3">
      <c r="A6684"/>
      <c r="B6684"/>
      <c r="C6684"/>
    </row>
    <row r="6685" spans="1:3">
      <c r="A6685"/>
      <c r="B6685"/>
      <c r="C6685"/>
    </row>
    <row r="6686" spans="1:3">
      <c r="A6686"/>
      <c r="B6686"/>
      <c r="C6686"/>
    </row>
    <row r="6687" spans="1:3">
      <c r="A6687"/>
      <c r="B6687"/>
      <c r="C6687"/>
    </row>
    <row r="6688" spans="1:3">
      <c r="A6688"/>
      <c r="B6688"/>
      <c r="C6688"/>
    </row>
    <row r="6689" spans="1:3">
      <c r="A6689"/>
      <c r="B6689"/>
      <c r="C6689"/>
    </row>
    <row r="6690" spans="1:3">
      <c r="A6690"/>
      <c r="B6690"/>
      <c r="C6690"/>
    </row>
    <row r="6691" spans="1:3">
      <c r="A6691"/>
      <c r="B6691"/>
      <c r="C6691"/>
    </row>
    <row r="6692" spans="1:3">
      <c r="A6692"/>
      <c r="B6692"/>
      <c r="C6692"/>
    </row>
    <row r="6693" spans="1:3">
      <c r="A6693"/>
      <c r="B6693"/>
      <c r="C6693"/>
    </row>
    <row r="6694" spans="1:3">
      <c r="A6694"/>
      <c r="B6694"/>
      <c r="C6694"/>
    </row>
    <row r="6695" spans="1:3">
      <c r="A6695"/>
      <c r="B6695"/>
      <c r="C6695"/>
    </row>
    <row r="6696" spans="1:3">
      <c r="A6696"/>
      <c r="B6696"/>
      <c r="C6696"/>
    </row>
    <row r="6697" spans="1:3">
      <c r="A6697"/>
      <c r="B6697"/>
      <c r="C6697"/>
    </row>
    <row r="6698" spans="1:3">
      <c r="A6698"/>
      <c r="B6698"/>
      <c r="C6698"/>
    </row>
    <row r="6699" spans="1:3">
      <c r="A6699"/>
      <c r="B6699"/>
      <c r="C6699"/>
    </row>
    <row r="6700" spans="1:3">
      <c r="A6700"/>
      <c r="B6700"/>
      <c r="C6700"/>
    </row>
    <row r="6701" spans="1:3">
      <c r="A6701"/>
      <c r="B6701"/>
      <c r="C6701"/>
    </row>
    <row r="6702" spans="1:3">
      <c r="A6702"/>
      <c r="B6702"/>
      <c r="C6702"/>
    </row>
    <row r="6703" spans="1:3">
      <c r="A6703"/>
      <c r="B6703"/>
      <c r="C6703"/>
    </row>
    <row r="6704" spans="1:3">
      <c r="A6704"/>
      <c r="B6704"/>
      <c r="C6704"/>
    </row>
    <row r="6705" spans="1:3">
      <c r="A6705"/>
      <c r="B6705"/>
      <c r="C6705"/>
    </row>
    <row r="6706" spans="1:3">
      <c r="A6706"/>
      <c r="B6706"/>
      <c r="C6706"/>
    </row>
    <row r="6707" spans="1:3">
      <c r="A6707"/>
      <c r="B6707"/>
      <c r="C6707"/>
    </row>
    <row r="6708" spans="1:3">
      <c r="A6708"/>
      <c r="B6708"/>
      <c r="C6708"/>
    </row>
    <row r="6709" spans="1:3">
      <c r="A6709"/>
      <c r="B6709"/>
      <c r="C6709"/>
    </row>
    <row r="6710" spans="1:3">
      <c r="A6710"/>
      <c r="B6710"/>
      <c r="C6710"/>
    </row>
    <row r="6711" spans="1:3">
      <c r="A6711"/>
      <c r="B6711"/>
      <c r="C6711"/>
    </row>
    <row r="6712" spans="1:3">
      <c r="A6712"/>
      <c r="B6712"/>
      <c r="C6712"/>
    </row>
    <row r="6713" spans="1:3">
      <c r="A6713"/>
      <c r="B6713"/>
      <c r="C6713"/>
    </row>
    <row r="6714" spans="1:3">
      <c r="A6714"/>
      <c r="B6714"/>
      <c r="C6714"/>
    </row>
    <row r="6715" spans="1:3">
      <c r="A6715"/>
      <c r="B6715"/>
      <c r="C6715"/>
    </row>
    <row r="6716" spans="1:3">
      <c r="A6716"/>
      <c r="B6716"/>
      <c r="C6716"/>
    </row>
    <row r="6717" spans="1:3">
      <c r="A6717"/>
      <c r="B6717"/>
      <c r="C6717"/>
    </row>
    <row r="6718" spans="1:3">
      <c r="A6718"/>
      <c r="B6718"/>
      <c r="C6718"/>
    </row>
    <row r="6719" spans="1:3">
      <c r="A6719"/>
      <c r="B6719"/>
      <c r="C6719"/>
    </row>
    <row r="6720" spans="1:3">
      <c r="A6720"/>
      <c r="B6720"/>
      <c r="C6720"/>
    </row>
    <row r="6721" spans="1:3">
      <c r="A6721"/>
      <c r="B6721"/>
      <c r="C6721"/>
    </row>
    <row r="6722" spans="1:3">
      <c r="A6722"/>
      <c r="B6722"/>
      <c r="C6722"/>
    </row>
    <row r="6723" spans="1:3">
      <c r="A6723"/>
      <c r="B6723"/>
      <c r="C6723"/>
    </row>
    <row r="6724" spans="1:3">
      <c r="A6724"/>
      <c r="B6724"/>
      <c r="C6724"/>
    </row>
    <row r="6725" spans="1:3">
      <c r="A6725"/>
      <c r="B6725"/>
      <c r="C6725"/>
    </row>
    <row r="6726" spans="1:3">
      <c r="A6726"/>
      <c r="B6726"/>
      <c r="C6726"/>
    </row>
    <row r="6727" spans="1:3">
      <c r="A6727"/>
      <c r="B6727"/>
      <c r="C6727"/>
    </row>
    <row r="6728" spans="1:3">
      <c r="A6728"/>
      <c r="B6728"/>
      <c r="C6728"/>
    </row>
    <row r="6729" spans="1:3">
      <c r="A6729"/>
      <c r="B6729"/>
      <c r="C6729"/>
    </row>
    <row r="6730" spans="1:3">
      <c r="A6730"/>
      <c r="B6730"/>
      <c r="C6730"/>
    </row>
    <row r="6731" spans="1:3">
      <c r="A6731"/>
      <c r="B6731"/>
      <c r="C6731"/>
    </row>
    <row r="6732" spans="1:3">
      <c r="A6732"/>
      <c r="B6732"/>
      <c r="C6732"/>
    </row>
    <row r="6733" spans="1:3">
      <c r="A6733"/>
      <c r="B6733"/>
      <c r="C6733"/>
    </row>
    <row r="6734" spans="1:3">
      <c r="A6734"/>
      <c r="B6734"/>
      <c r="C6734"/>
    </row>
    <row r="6735" spans="1:3">
      <c r="A6735"/>
      <c r="B6735"/>
      <c r="C6735"/>
    </row>
    <row r="6736" spans="1:3">
      <c r="A6736"/>
      <c r="B6736"/>
      <c r="C6736"/>
    </row>
    <row r="6737" spans="1:3">
      <c r="A6737"/>
      <c r="B6737"/>
      <c r="C6737"/>
    </row>
    <row r="6738" spans="1:3">
      <c r="A6738"/>
      <c r="B6738"/>
      <c r="C6738"/>
    </row>
    <row r="6739" spans="1:3">
      <c r="A6739"/>
      <c r="B6739"/>
      <c r="C6739"/>
    </row>
    <row r="6740" spans="1:3">
      <c r="A6740"/>
      <c r="B6740"/>
      <c r="C6740"/>
    </row>
    <row r="6741" spans="1:3">
      <c r="A6741"/>
      <c r="B6741"/>
      <c r="C6741"/>
    </row>
    <row r="6742" spans="1:3">
      <c r="A6742"/>
      <c r="B6742"/>
      <c r="C6742"/>
    </row>
    <row r="6743" spans="1:3">
      <c r="A6743"/>
      <c r="B6743"/>
      <c r="C6743"/>
    </row>
    <row r="6744" spans="1:3">
      <c r="A6744"/>
      <c r="B6744"/>
      <c r="C6744"/>
    </row>
    <row r="6745" spans="1:3">
      <c r="A6745"/>
      <c r="B6745"/>
      <c r="C6745"/>
    </row>
    <row r="6746" spans="1:3">
      <c r="A6746"/>
      <c r="B6746"/>
      <c r="C6746"/>
    </row>
    <row r="6747" spans="1:3">
      <c r="A6747"/>
      <c r="B6747"/>
      <c r="C6747"/>
    </row>
    <row r="6748" spans="1:3">
      <c r="A6748"/>
      <c r="B6748"/>
      <c r="C6748"/>
    </row>
    <row r="6749" spans="1:3">
      <c r="A6749"/>
      <c r="B6749"/>
      <c r="C6749"/>
    </row>
    <row r="6750" spans="1:3">
      <c r="A6750"/>
      <c r="B6750"/>
      <c r="C6750"/>
    </row>
    <row r="6751" spans="1:3">
      <c r="A6751"/>
      <c r="B6751"/>
      <c r="C6751"/>
    </row>
    <row r="6752" spans="1:3">
      <c r="A6752"/>
      <c r="B6752"/>
      <c r="C6752"/>
    </row>
    <row r="6753" spans="1:3">
      <c r="A6753"/>
      <c r="B6753"/>
      <c r="C6753"/>
    </row>
    <row r="6754" spans="1:3">
      <c r="A6754"/>
      <c r="B6754"/>
      <c r="C6754"/>
    </row>
    <row r="6755" spans="1:3">
      <c r="A6755"/>
      <c r="B6755"/>
      <c r="C6755"/>
    </row>
    <row r="6756" spans="1:3">
      <c r="A6756"/>
      <c r="B6756"/>
      <c r="C6756"/>
    </row>
    <row r="6757" spans="1:3">
      <c r="A6757"/>
      <c r="B6757"/>
      <c r="C6757"/>
    </row>
    <row r="6758" spans="1:3">
      <c r="A6758"/>
      <c r="B6758"/>
      <c r="C6758"/>
    </row>
    <row r="6759" spans="1:3">
      <c r="A6759"/>
      <c r="B6759"/>
      <c r="C6759"/>
    </row>
    <row r="6760" spans="1:3">
      <c r="A6760"/>
      <c r="B6760"/>
      <c r="C6760"/>
    </row>
    <row r="6761" spans="1:3">
      <c r="A6761"/>
      <c r="B6761"/>
      <c r="C6761"/>
    </row>
    <row r="6762" spans="1:3">
      <c r="A6762"/>
      <c r="B6762"/>
      <c r="C6762"/>
    </row>
    <row r="6763" spans="1:3">
      <c r="A6763"/>
      <c r="B6763"/>
      <c r="C6763"/>
    </row>
    <row r="6764" spans="1:3">
      <c r="A6764"/>
      <c r="B6764"/>
      <c r="C6764"/>
    </row>
    <row r="6765" spans="1:3">
      <c r="A6765"/>
      <c r="B6765"/>
      <c r="C6765"/>
    </row>
    <row r="6766" spans="1:3">
      <c r="A6766"/>
      <c r="B6766"/>
      <c r="C6766"/>
    </row>
    <row r="6767" spans="1:3">
      <c r="A6767"/>
      <c r="B6767"/>
      <c r="C6767"/>
    </row>
    <row r="6768" spans="1:3">
      <c r="A6768"/>
      <c r="B6768"/>
      <c r="C6768"/>
    </row>
    <row r="6769" spans="1:3">
      <c r="A6769"/>
      <c r="B6769"/>
      <c r="C6769"/>
    </row>
    <row r="6770" spans="1:3">
      <c r="A6770"/>
      <c r="B6770"/>
      <c r="C6770"/>
    </row>
    <row r="6771" spans="1:3">
      <c r="A6771"/>
      <c r="B6771"/>
      <c r="C6771"/>
    </row>
    <row r="6772" spans="1:3">
      <c r="A6772"/>
      <c r="B6772"/>
      <c r="C6772"/>
    </row>
    <row r="6773" spans="1:3">
      <c r="A6773"/>
      <c r="B6773"/>
      <c r="C6773"/>
    </row>
    <row r="6774" spans="1:3">
      <c r="A6774"/>
      <c r="B6774"/>
      <c r="C6774"/>
    </row>
    <row r="6775" spans="1:3">
      <c r="A6775"/>
      <c r="B6775"/>
      <c r="C6775"/>
    </row>
    <row r="6776" spans="1:3">
      <c r="A6776"/>
      <c r="B6776"/>
      <c r="C6776"/>
    </row>
    <row r="6777" spans="1:3">
      <c r="A6777"/>
      <c r="B6777"/>
      <c r="C6777"/>
    </row>
    <row r="6778" spans="1:3">
      <c r="A6778"/>
      <c r="B6778"/>
      <c r="C6778"/>
    </row>
    <row r="6779" spans="1:3">
      <c r="A6779"/>
      <c r="B6779"/>
      <c r="C6779"/>
    </row>
    <row r="6780" spans="1:3">
      <c r="A6780"/>
      <c r="B6780"/>
      <c r="C6780"/>
    </row>
    <row r="6781" spans="1:3">
      <c r="A6781"/>
      <c r="B6781"/>
      <c r="C6781"/>
    </row>
    <row r="6782" spans="1:3">
      <c r="A6782"/>
      <c r="B6782"/>
      <c r="C6782"/>
    </row>
    <row r="6783" spans="1:3">
      <c r="A6783"/>
      <c r="B6783"/>
      <c r="C6783"/>
    </row>
    <row r="6784" spans="1:3">
      <c r="A6784"/>
      <c r="B6784"/>
      <c r="C6784"/>
    </row>
    <row r="6785" spans="1:3">
      <c r="A6785"/>
      <c r="B6785"/>
      <c r="C6785"/>
    </row>
    <row r="6786" spans="1:3">
      <c r="A6786"/>
      <c r="B6786"/>
      <c r="C6786"/>
    </row>
    <row r="6787" spans="1:3">
      <c r="A6787"/>
      <c r="B6787"/>
      <c r="C6787"/>
    </row>
    <row r="6788" spans="1:3">
      <c r="A6788"/>
      <c r="B6788"/>
      <c r="C6788"/>
    </row>
    <row r="6789" spans="1:3">
      <c r="A6789"/>
      <c r="B6789"/>
      <c r="C6789"/>
    </row>
    <row r="6790" spans="1:3">
      <c r="A6790"/>
      <c r="B6790"/>
      <c r="C6790"/>
    </row>
    <row r="6791" spans="1:3">
      <c r="A6791"/>
      <c r="B6791"/>
      <c r="C6791"/>
    </row>
    <row r="6792" spans="1:3">
      <c r="A6792"/>
      <c r="B6792"/>
      <c r="C6792"/>
    </row>
    <row r="6793" spans="1:3">
      <c r="A6793"/>
      <c r="B6793"/>
      <c r="C6793"/>
    </row>
    <row r="6794" spans="1:3">
      <c r="A6794"/>
      <c r="B6794"/>
      <c r="C6794"/>
    </row>
    <row r="6795" spans="1:3">
      <c r="A6795"/>
      <c r="B6795"/>
      <c r="C6795"/>
    </row>
    <row r="6796" spans="1:3">
      <c r="A6796"/>
      <c r="B6796"/>
      <c r="C6796"/>
    </row>
    <row r="6797" spans="1:3">
      <c r="A6797"/>
      <c r="B6797"/>
      <c r="C6797"/>
    </row>
    <row r="6798" spans="1:3">
      <c r="A6798"/>
      <c r="B6798"/>
      <c r="C6798"/>
    </row>
    <row r="6799" spans="1:3">
      <c r="A6799"/>
      <c r="B6799"/>
      <c r="C6799"/>
    </row>
    <row r="6800" spans="1:3">
      <c r="A6800"/>
      <c r="B6800"/>
      <c r="C6800"/>
    </row>
    <row r="6801" spans="1:3">
      <c r="A6801"/>
      <c r="B6801"/>
      <c r="C6801"/>
    </row>
    <row r="6802" spans="1:3">
      <c r="A6802"/>
      <c r="B6802"/>
      <c r="C6802"/>
    </row>
    <row r="6803" spans="1:3">
      <c r="A6803"/>
      <c r="B6803"/>
      <c r="C6803"/>
    </row>
    <row r="6804" spans="1:3">
      <c r="A6804"/>
      <c r="B6804"/>
      <c r="C6804"/>
    </row>
    <row r="6805" spans="1:3">
      <c r="A6805"/>
      <c r="B6805"/>
      <c r="C6805"/>
    </row>
    <row r="6806" spans="1:3">
      <c r="A6806"/>
      <c r="B6806"/>
      <c r="C6806"/>
    </row>
    <row r="6807" spans="1:3">
      <c r="A6807"/>
      <c r="B6807"/>
      <c r="C6807"/>
    </row>
    <row r="6808" spans="1:3">
      <c r="A6808"/>
      <c r="B6808"/>
      <c r="C6808"/>
    </row>
    <row r="6809" spans="1:3">
      <c r="A6809"/>
      <c r="B6809"/>
      <c r="C6809"/>
    </row>
    <row r="6810" spans="1:3">
      <c r="A6810"/>
      <c r="B6810"/>
      <c r="C6810"/>
    </row>
    <row r="6811" spans="1:3">
      <c r="A6811"/>
      <c r="B6811"/>
      <c r="C6811"/>
    </row>
    <row r="6812" spans="1:3">
      <c r="A6812"/>
      <c r="B6812"/>
      <c r="C6812"/>
    </row>
    <row r="6813" spans="1:3">
      <c r="A6813"/>
      <c r="B6813"/>
      <c r="C6813"/>
    </row>
    <row r="6814" spans="1:3">
      <c r="A6814"/>
      <c r="B6814"/>
      <c r="C6814"/>
    </row>
    <row r="6815" spans="1:3">
      <c r="A6815"/>
      <c r="B6815"/>
      <c r="C6815"/>
    </row>
    <row r="6816" spans="1:3">
      <c r="A6816"/>
      <c r="B6816"/>
      <c r="C6816"/>
    </row>
    <row r="6817" spans="1:3">
      <c r="A6817"/>
      <c r="B6817"/>
      <c r="C6817"/>
    </row>
    <row r="6818" spans="1:3">
      <c r="A6818"/>
      <c r="B6818"/>
      <c r="C6818"/>
    </row>
    <row r="6819" spans="1:3">
      <c r="A6819"/>
      <c r="B6819"/>
      <c r="C6819"/>
    </row>
    <row r="6820" spans="1:3">
      <c r="A6820"/>
      <c r="B6820"/>
      <c r="C6820"/>
    </row>
    <row r="6821" spans="1:3">
      <c r="A6821"/>
      <c r="B6821"/>
      <c r="C6821"/>
    </row>
    <row r="6822" spans="1:3">
      <c r="A6822"/>
      <c r="B6822"/>
      <c r="C6822"/>
    </row>
    <row r="6823" spans="1:3">
      <c r="A6823"/>
      <c r="B6823"/>
      <c r="C6823"/>
    </row>
    <row r="6824" spans="1:3">
      <c r="A6824"/>
      <c r="B6824"/>
      <c r="C6824"/>
    </row>
    <row r="6825" spans="1:3">
      <c r="A6825"/>
      <c r="B6825"/>
      <c r="C6825"/>
    </row>
    <row r="6826" spans="1:3">
      <c r="A6826"/>
      <c r="B6826"/>
      <c r="C6826"/>
    </row>
    <row r="6827" spans="1:3">
      <c r="A6827"/>
      <c r="B6827"/>
      <c r="C6827"/>
    </row>
    <row r="6828" spans="1:3">
      <c r="A6828"/>
      <c r="B6828"/>
      <c r="C6828"/>
    </row>
    <row r="6829" spans="1:3">
      <c r="A6829"/>
      <c r="B6829"/>
      <c r="C6829"/>
    </row>
    <row r="6830" spans="1:3">
      <c r="A6830"/>
      <c r="B6830"/>
      <c r="C6830"/>
    </row>
    <row r="6831" spans="1:3">
      <c r="A6831"/>
      <c r="B6831"/>
      <c r="C6831"/>
    </row>
    <row r="6832" spans="1:3">
      <c r="A6832"/>
      <c r="B6832"/>
      <c r="C6832"/>
    </row>
    <row r="6833" spans="1:3">
      <c r="A6833"/>
      <c r="B6833"/>
      <c r="C6833"/>
    </row>
    <row r="6834" spans="1:3">
      <c r="A6834"/>
      <c r="B6834"/>
      <c r="C6834"/>
    </row>
    <row r="6835" spans="1:3">
      <c r="A6835"/>
      <c r="B6835"/>
      <c r="C6835"/>
    </row>
    <row r="6836" spans="1:3">
      <c r="A6836"/>
      <c r="B6836"/>
      <c r="C6836"/>
    </row>
    <row r="6837" spans="1:3">
      <c r="A6837"/>
      <c r="B6837"/>
      <c r="C6837"/>
    </row>
    <row r="6838" spans="1:3">
      <c r="A6838"/>
      <c r="B6838"/>
      <c r="C6838"/>
    </row>
    <row r="6839" spans="1:3">
      <c r="A6839"/>
      <c r="B6839"/>
      <c r="C6839"/>
    </row>
    <row r="6840" spans="1:3">
      <c r="A6840"/>
      <c r="B6840"/>
      <c r="C6840"/>
    </row>
    <row r="6841" spans="1:3">
      <c r="A6841"/>
      <c r="B6841"/>
      <c r="C6841"/>
    </row>
    <row r="6842" spans="1:3">
      <c r="A6842"/>
      <c r="B6842"/>
      <c r="C6842"/>
    </row>
    <row r="6843" spans="1:3">
      <c r="A6843"/>
      <c r="B6843"/>
      <c r="C6843"/>
    </row>
    <row r="6844" spans="1:3">
      <c r="A6844"/>
      <c r="B6844"/>
      <c r="C6844"/>
    </row>
    <row r="6845" spans="1:3">
      <c r="A6845"/>
      <c r="B6845"/>
      <c r="C6845"/>
    </row>
    <row r="6846" spans="1:3">
      <c r="A6846"/>
      <c r="B6846"/>
      <c r="C6846"/>
    </row>
    <row r="6847" spans="1:3">
      <c r="A6847"/>
      <c r="B6847"/>
      <c r="C6847"/>
    </row>
    <row r="6848" spans="1:3">
      <c r="A6848"/>
      <c r="B6848"/>
      <c r="C6848"/>
    </row>
    <row r="6849" spans="1:3">
      <c r="A6849"/>
      <c r="B6849"/>
      <c r="C6849"/>
    </row>
    <row r="6850" spans="1:3">
      <c r="A6850"/>
      <c r="B6850"/>
      <c r="C6850"/>
    </row>
    <row r="6851" spans="1:3">
      <c r="A6851"/>
      <c r="B6851"/>
      <c r="C6851"/>
    </row>
    <row r="6852" spans="1:3">
      <c r="A6852"/>
      <c r="B6852"/>
      <c r="C6852"/>
    </row>
    <row r="6853" spans="1:3">
      <c r="A6853"/>
      <c r="B6853"/>
      <c r="C6853"/>
    </row>
    <row r="6854" spans="1:3">
      <c r="A6854"/>
      <c r="B6854"/>
      <c r="C6854"/>
    </row>
    <row r="6855" spans="1:3">
      <c r="A6855"/>
      <c r="B6855"/>
      <c r="C6855"/>
    </row>
    <row r="6856" spans="1:3">
      <c r="A6856"/>
      <c r="B6856"/>
      <c r="C6856"/>
    </row>
    <row r="6857" spans="1:3">
      <c r="A6857"/>
      <c r="B6857"/>
      <c r="C6857"/>
    </row>
    <row r="6858" spans="1:3">
      <c r="A6858"/>
      <c r="B6858"/>
      <c r="C6858"/>
    </row>
    <row r="6859" spans="1:3">
      <c r="A6859"/>
      <c r="B6859"/>
      <c r="C6859"/>
    </row>
    <row r="6860" spans="1:3">
      <c r="A6860"/>
      <c r="B6860"/>
      <c r="C6860"/>
    </row>
    <row r="6861" spans="1:3">
      <c r="A6861"/>
      <c r="B6861"/>
      <c r="C6861"/>
    </row>
    <row r="6862" spans="1:3">
      <c r="A6862"/>
      <c r="B6862"/>
      <c r="C6862"/>
    </row>
    <row r="6863" spans="1:3">
      <c r="A6863"/>
      <c r="B6863"/>
      <c r="C6863"/>
    </row>
    <row r="6864" spans="1:3">
      <c r="A6864"/>
      <c r="B6864"/>
      <c r="C6864"/>
    </row>
    <row r="6865" spans="1:3">
      <c r="A6865"/>
      <c r="B6865"/>
      <c r="C6865"/>
    </row>
    <row r="6866" spans="1:3">
      <c r="A6866"/>
      <c r="B6866"/>
      <c r="C6866"/>
    </row>
    <row r="6867" spans="1:3">
      <c r="A6867"/>
      <c r="B6867"/>
      <c r="C6867"/>
    </row>
    <row r="6868" spans="1:3">
      <c r="A6868"/>
      <c r="B6868"/>
      <c r="C6868"/>
    </row>
    <row r="6869" spans="1:3">
      <c r="A6869"/>
      <c r="B6869"/>
      <c r="C6869"/>
    </row>
    <row r="6870" spans="1:3">
      <c r="A6870"/>
      <c r="B6870"/>
      <c r="C6870"/>
    </row>
    <row r="6871" spans="1:3">
      <c r="A6871"/>
      <c r="B6871"/>
      <c r="C6871"/>
    </row>
    <row r="6872" spans="1:3">
      <c r="A6872"/>
      <c r="B6872"/>
      <c r="C6872"/>
    </row>
    <row r="6873" spans="1:3">
      <c r="A6873"/>
      <c r="B6873"/>
      <c r="C6873"/>
    </row>
    <row r="6874" spans="1:3">
      <c r="A6874"/>
      <c r="B6874"/>
      <c r="C6874"/>
    </row>
    <row r="6875" spans="1:3">
      <c r="A6875"/>
      <c r="B6875"/>
      <c r="C6875"/>
    </row>
    <row r="6876" spans="1:3">
      <c r="A6876"/>
      <c r="B6876"/>
      <c r="C6876"/>
    </row>
    <row r="6877" spans="1:3">
      <c r="A6877"/>
      <c r="B6877"/>
      <c r="C6877"/>
    </row>
    <row r="6878" spans="1:3">
      <c r="A6878"/>
      <c r="B6878"/>
      <c r="C6878"/>
    </row>
    <row r="6879" spans="1:3">
      <c r="A6879"/>
      <c r="B6879"/>
      <c r="C6879"/>
    </row>
    <row r="6880" spans="1:3">
      <c r="A6880"/>
      <c r="B6880"/>
      <c r="C6880"/>
    </row>
    <row r="6881" spans="1:3">
      <c r="A6881"/>
      <c r="B6881"/>
      <c r="C6881"/>
    </row>
    <row r="6882" spans="1:3">
      <c r="A6882"/>
      <c r="B6882"/>
      <c r="C6882"/>
    </row>
    <row r="6883" spans="1:3">
      <c r="A6883"/>
      <c r="B6883"/>
      <c r="C6883"/>
    </row>
    <row r="6884" spans="1:3">
      <c r="A6884"/>
      <c r="B6884"/>
      <c r="C6884"/>
    </row>
    <row r="6885" spans="1:3">
      <c r="A6885"/>
      <c r="B6885"/>
      <c r="C6885"/>
    </row>
    <row r="6886" spans="1:3">
      <c r="A6886"/>
      <c r="B6886"/>
      <c r="C6886"/>
    </row>
    <row r="6887" spans="1:3">
      <c r="A6887"/>
      <c r="B6887"/>
      <c r="C6887"/>
    </row>
    <row r="6888" spans="1:3">
      <c r="A6888"/>
      <c r="B6888"/>
      <c r="C6888"/>
    </row>
    <row r="6889" spans="1:3">
      <c r="A6889"/>
      <c r="B6889"/>
      <c r="C6889"/>
    </row>
    <row r="6890" spans="1:3">
      <c r="A6890"/>
      <c r="B6890"/>
      <c r="C6890"/>
    </row>
    <row r="6891" spans="1:3">
      <c r="A6891"/>
      <c r="B6891"/>
      <c r="C6891"/>
    </row>
    <row r="6892" spans="1:3">
      <c r="A6892"/>
      <c r="B6892"/>
      <c r="C6892"/>
    </row>
    <row r="6893" spans="1:3">
      <c r="A6893"/>
      <c r="B6893"/>
      <c r="C6893"/>
    </row>
    <row r="6894" spans="1:3">
      <c r="A6894"/>
      <c r="B6894"/>
      <c r="C6894"/>
    </row>
    <row r="6895" spans="1:3">
      <c r="A6895"/>
      <c r="B6895"/>
      <c r="C6895"/>
    </row>
    <row r="6896" spans="1:3">
      <c r="A6896"/>
      <c r="B6896"/>
      <c r="C6896"/>
    </row>
    <row r="6897" spans="1:3">
      <c r="A6897"/>
      <c r="B6897"/>
      <c r="C6897"/>
    </row>
    <row r="6898" spans="1:3">
      <c r="A6898"/>
      <c r="B6898"/>
      <c r="C6898"/>
    </row>
    <row r="6899" spans="1:3">
      <c r="A6899"/>
      <c r="B6899"/>
      <c r="C6899"/>
    </row>
    <row r="6900" spans="1:3">
      <c r="A6900"/>
      <c r="B6900"/>
      <c r="C6900"/>
    </row>
    <row r="6901" spans="1:3">
      <c r="A6901"/>
      <c r="B6901"/>
      <c r="C6901"/>
    </row>
    <row r="6902" spans="1:3">
      <c r="A6902"/>
      <c r="B6902"/>
      <c r="C6902"/>
    </row>
    <row r="6903" spans="1:3">
      <c r="A6903"/>
      <c r="B6903"/>
      <c r="C6903"/>
    </row>
    <row r="6904" spans="1:3">
      <c r="A6904"/>
      <c r="B6904"/>
      <c r="C6904"/>
    </row>
    <row r="6905" spans="1:3">
      <c r="A6905"/>
      <c r="B6905"/>
      <c r="C6905"/>
    </row>
    <row r="6906" spans="1:3">
      <c r="A6906"/>
      <c r="B6906"/>
      <c r="C6906"/>
    </row>
    <row r="6907" spans="1:3">
      <c r="A6907"/>
      <c r="B6907"/>
      <c r="C6907"/>
    </row>
    <row r="6908" spans="1:3">
      <c r="A6908"/>
      <c r="B6908"/>
      <c r="C6908"/>
    </row>
    <row r="6909" spans="1:3">
      <c r="A6909"/>
      <c r="B6909"/>
      <c r="C6909"/>
    </row>
    <row r="6910" spans="1:3">
      <c r="A6910"/>
      <c r="B6910"/>
      <c r="C6910"/>
    </row>
    <row r="6911" spans="1:3">
      <c r="A6911"/>
      <c r="B6911"/>
      <c r="C6911"/>
    </row>
    <row r="6912" spans="1:3">
      <c r="A6912"/>
      <c r="B6912"/>
      <c r="C6912"/>
    </row>
    <row r="6913" spans="1:3">
      <c r="A6913"/>
      <c r="B6913"/>
      <c r="C6913"/>
    </row>
    <row r="6914" spans="1:3">
      <c r="A6914"/>
      <c r="B6914"/>
      <c r="C6914"/>
    </row>
    <row r="6915" spans="1:3">
      <c r="A6915"/>
      <c r="B6915"/>
      <c r="C6915"/>
    </row>
    <row r="6916" spans="1:3">
      <c r="A6916"/>
      <c r="B6916"/>
      <c r="C6916"/>
    </row>
    <row r="6917" spans="1:3">
      <c r="A6917"/>
      <c r="B6917"/>
      <c r="C6917"/>
    </row>
    <row r="6918" spans="1:3">
      <c r="A6918"/>
      <c r="B6918"/>
      <c r="C6918"/>
    </row>
    <row r="6919" spans="1:3">
      <c r="A6919"/>
      <c r="B6919"/>
      <c r="C6919"/>
    </row>
    <row r="6920" spans="1:3">
      <c r="A6920"/>
      <c r="B6920"/>
      <c r="C6920"/>
    </row>
    <row r="6921" spans="1:3">
      <c r="A6921"/>
      <c r="B6921"/>
      <c r="C6921"/>
    </row>
    <row r="6922" spans="1:3">
      <c r="A6922"/>
      <c r="B6922"/>
      <c r="C6922"/>
    </row>
    <row r="6923" spans="1:3">
      <c r="A6923"/>
      <c r="B6923"/>
      <c r="C6923"/>
    </row>
    <row r="6924" spans="1:3">
      <c r="A6924"/>
      <c r="B6924"/>
      <c r="C6924"/>
    </row>
    <row r="6925" spans="1:3">
      <c r="A6925"/>
      <c r="B6925"/>
      <c r="C6925"/>
    </row>
    <row r="6926" spans="1:3">
      <c r="A6926"/>
      <c r="B6926"/>
      <c r="C6926"/>
    </row>
    <row r="6927" spans="1:3">
      <c r="A6927"/>
      <c r="B6927"/>
      <c r="C6927"/>
    </row>
    <row r="6928" spans="1:3">
      <c r="A6928"/>
      <c r="B6928"/>
      <c r="C6928"/>
    </row>
    <row r="6929" spans="1:3">
      <c r="A6929"/>
      <c r="B6929"/>
      <c r="C6929"/>
    </row>
    <row r="6930" spans="1:3">
      <c r="A6930"/>
      <c r="B6930"/>
      <c r="C6930"/>
    </row>
    <row r="6931" spans="1:3">
      <c r="A6931"/>
      <c r="B6931"/>
      <c r="C6931"/>
    </row>
    <row r="6932" spans="1:3">
      <c r="A6932"/>
      <c r="B6932"/>
      <c r="C6932"/>
    </row>
    <row r="6933" spans="1:3">
      <c r="A6933"/>
      <c r="B6933"/>
      <c r="C6933"/>
    </row>
    <row r="6934" spans="1:3">
      <c r="A6934"/>
      <c r="B6934"/>
      <c r="C6934"/>
    </row>
    <row r="6935" spans="1:3">
      <c r="A6935"/>
      <c r="B6935"/>
      <c r="C6935"/>
    </row>
    <row r="6936" spans="1:3">
      <c r="A6936"/>
      <c r="B6936"/>
      <c r="C6936"/>
    </row>
    <row r="6937" spans="1:3">
      <c r="A6937"/>
      <c r="B6937"/>
      <c r="C6937"/>
    </row>
    <row r="6938" spans="1:3">
      <c r="A6938"/>
      <c r="B6938"/>
      <c r="C6938"/>
    </row>
    <row r="6939" spans="1:3">
      <c r="A6939"/>
      <c r="B6939"/>
      <c r="C6939"/>
    </row>
    <row r="6940" spans="1:3">
      <c r="A6940"/>
      <c r="B6940"/>
      <c r="C6940"/>
    </row>
    <row r="6941" spans="1:3">
      <c r="A6941"/>
      <c r="B6941"/>
      <c r="C6941"/>
    </row>
    <row r="6942" spans="1:3">
      <c r="A6942"/>
      <c r="B6942"/>
      <c r="C6942"/>
    </row>
    <row r="6943" spans="1:3">
      <c r="A6943"/>
      <c r="B6943"/>
      <c r="C6943"/>
    </row>
    <row r="6944" spans="1:3">
      <c r="A6944"/>
      <c r="B6944"/>
      <c r="C6944"/>
    </row>
    <row r="6945" spans="1:3">
      <c r="A6945"/>
      <c r="B6945"/>
      <c r="C6945"/>
    </row>
    <row r="6946" spans="1:3">
      <c r="A6946"/>
      <c r="B6946"/>
      <c r="C6946"/>
    </row>
    <row r="6947" spans="1:3">
      <c r="A6947"/>
      <c r="B6947"/>
      <c r="C6947"/>
    </row>
    <row r="6948" spans="1:3">
      <c r="A6948"/>
      <c r="B6948"/>
      <c r="C6948"/>
    </row>
    <row r="6949" spans="1:3">
      <c r="A6949"/>
      <c r="B6949"/>
      <c r="C6949"/>
    </row>
    <row r="6950" spans="1:3">
      <c r="A6950"/>
      <c r="B6950"/>
      <c r="C6950"/>
    </row>
    <row r="6951" spans="1:3">
      <c r="A6951"/>
      <c r="B6951"/>
      <c r="C6951"/>
    </row>
    <row r="6952" spans="1:3">
      <c r="A6952"/>
      <c r="B6952"/>
      <c r="C6952"/>
    </row>
    <row r="6953" spans="1:3">
      <c r="A6953"/>
      <c r="B6953"/>
      <c r="C6953"/>
    </row>
    <row r="6954" spans="1:3">
      <c r="A6954"/>
      <c r="B6954"/>
      <c r="C6954"/>
    </row>
    <row r="6955" spans="1:3">
      <c r="A6955"/>
      <c r="B6955"/>
      <c r="C6955"/>
    </row>
    <row r="6956" spans="1:3">
      <c r="A6956"/>
      <c r="B6956"/>
      <c r="C6956"/>
    </row>
    <row r="6957" spans="1:3">
      <c r="A6957"/>
      <c r="B6957"/>
      <c r="C6957"/>
    </row>
    <row r="6958" spans="1:3">
      <c r="A6958"/>
      <c r="B6958"/>
      <c r="C6958"/>
    </row>
    <row r="6959" spans="1:3">
      <c r="A6959"/>
      <c r="B6959"/>
      <c r="C6959"/>
    </row>
    <row r="6960" spans="1:3">
      <c r="A6960"/>
      <c r="B6960"/>
      <c r="C6960"/>
    </row>
    <row r="6961" spans="1:3">
      <c r="A6961"/>
      <c r="B6961"/>
      <c r="C6961"/>
    </row>
    <row r="6962" spans="1:3">
      <c r="A6962"/>
      <c r="B6962"/>
      <c r="C6962"/>
    </row>
    <row r="6963" spans="1:3">
      <c r="A6963"/>
      <c r="B6963"/>
      <c r="C6963"/>
    </row>
    <row r="6964" spans="1:3">
      <c r="A6964"/>
      <c r="B6964"/>
      <c r="C6964"/>
    </row>
    <row r="6965" spans="1:3">
      <c r="A6965"/>
      <c r="B6965"/>
      <c r="C6965"/>
    </row>
    <row r="6966" spans="1:3">
      <c r="A6966"/>
      <c r="B6966"/>
      <c r="C6966"/>
    </row>
    <row r="6967" spans="1:3">
      <c r="A6967"/>
      <c r="B6967"/>
      <c r="C6967"/>
    </row>
    <row r="6968" spans="1:3">
      <c r="A6968"/>
      <c r="B6968"/>
      <c r="C6968"/>
    </row>
    <row r="6969" spans="1:3">
      <c r="A6969"/>
      <c r="B6969"/>
      <c r="C6969"/>
    </row>
    <row r="6970" spans="1:3">
      <c r="A6970"/>
      <c r="B6970"/>
      <c r="C6970"/>
    </row>
    <row r="6971" spans="1:3">
      <c r="A6971"/>
      <c r="B6971"/>
      <c r="C6971"/>
    </row>
    <row r="6972" spans="1:3">
      <c r="A6972"/>
      <c r="B6972"/>
      <c r="C6972"/>
    </row>
    <row r="6973" spans="1:3">
      <c r="A6973"/>
      <c r="B6973"/>
      <c r="C6973"/>
    </row>
    <row r="6974" spans="1:3">
      <c r="A6974"/>
      <c r="B6974"/>
      <c r="C6974"/>
    </row>
    <row r="6975" spans="1:3">
      <c r="A6975"/>
      <c r="B6975"/>
      <c r="C6975"/>
    </row>
    <row r="6976" spans="1:3">
      <c r="A6976"/>
      <c r="B6976"/>
      <c r="C6976"/>
    </row>
    <row r="6977" spans="1:3">
      <c r="A6977"/>
      <c r="B6977"/>
      <c r="C6977"/>
    </row>
    <row r="6978" spans="1:3">
      <c r="A6978"/>
      <c r="B6978"/>
      <c r="C6978"/>
    </row>
    <row r="6979" spans="1:3">
      <c r="A6979"/>
      <c r="B6979"/>
      <c r="C6979"/>
    </row>
    <row r="6980" spans="1:3">
      <c r="A6980"/>
      <c r="B6980"/>
      <c r="C6980"/>
    </row>
    <row r="6981" spans="1:3">
      <c r="A6981"/>
      <c r="B6981"/>
      <c r="C6981"/>
    </row>
    <row r="6982" spans="1:3">
      <c r="A6982"/>
      <c r="B6982"/>
      <c r="C6982"/>
    </row>
    <row r="6983" spans="1:3">
      <c r="A6983"/>
      <c r="B6983"/>
      <c r="C6983"/>
    </row>
    <row r="6984" spans="1:3">
      <c r="A6984"/>
      <c r="B6984"/>
      <c r="C6984"/>
    </row>
    <row r="6985" spans="1:3">
      <c r="A6985"/>
      <c r="B6985"/>
      <c r="C6985"/>
    </row>
    <row r="6986" spans="1:3">
      <c r="A6986"/>
      <c r="B6986"/>
      <c r="C6986"/>
    </row>
    <row r="6987" spans="1:3">
      <c r="A6987"/>
      <c r="B6987"/>
      <c r="C6987"/>
    </row>
    <row r="6988" spans="1:3">
      <c r="A6988"/>
      <c r="B6988"/>
      <c r="C6988"/>
    </row>
    <row r="6989" spans="1:3">
      <c r="A6989"/>
      <c r="B6989"/>
      <c r="C6989"/>
    </row>
    <row r="6990" spans="1:3">
      <c r="A6990"/>
      <c r="B6990"/>
      <c r="C6990"/>
    </row>
    <row r="6991" spans="1:3">
      <c r="A6991"/>
      <c r="B6991"/>
      <c r="C6991"/>
    </row>
    <row r="6992" spans="1:3">
      <c r="A6992"/>
      <c r="B6992"/>
      <c r="C6992"/>
    </row>
    <row r="6993" spans="1:3">
      <c r="A6993"/>
      <c r="B6993"/>
      <c r="C6993"/>
    </row>
    <row r="6994" spans="1:3">
      <c r="A6994"/>
      <c r="B6994"/>
      <c r="C6994"/>
    </row>
    <row r="6995" spans="1:3">
      <c r="A6995"/>
      <c r="B6995"/>
      <c r="C6995"/>
    </row>
    <row r="6996" spans="1:3">
      <c r="A6996"/>
      <c r="B6996"/>
      <c r="C6996"/>
    </row>
    <row r="6997" spans="1:3">
      <c r="A6997"/>
      <c r="B6997"/>
      <c r="C6997"/>
    </row>
    <row r="6998" spans="1:3">
      <c r="A6998"/>
      <c r="B6998"/>
      <c r="C6998"/>
    </row>
    <row r="6999" spans="1:3">
      <c r="A6999"/>
      <c r="B6999"/>
      <c r="C6999"/>
    </row>
    <row r="7000" spans="1:3">
      <c r="A7000"/>
      <c r="B7000"/>
      <c r="C7000"/>
    </row>
    <row r="7001" spans="1:3">
      <c r="A7001"/>
      <c r="B7001"/>
      <c r="C7001"/>
    </row>
    <row r="7002" spans="1:3">
      <c r="A7002"/>
      <c r="B7002"/>
      <c r="C7002"/>
    </row>
    <row r="7003" spans="1:3">
      <c r="A7003"/>
      <c r="B7003"/>
      <c r="C7003"/>
    </row>
    <row r="7004" spans="1:3">
      <c r="A7004"/>
      <c r="B7004"/>
      <c r="C7004"/>
    </row>
    <row r="7005" spans="1:3">
      <c r="A7005"/>
      <c r="B7005"/>
      <c r="C7005"/>
    </row>
    <row r="7006" spans="1:3">
      <c r="A7006"/>
      <c r="B7006"/>
      <c r="C7006"/>
    </row>
    <row r="7007" spans="1:3">
      <c r="A7007"/>
      <c r="B7007"/>
      <c r="C7007"/>
    </row>
    <row r="7008" spans="1:3">
      <c r="A7008"/>
      <c r="B7008"/>
      <c r="C7008"/>
    </row>
    <row r="7009" spans="1:3">
      <c r="A7009"/>
      <c r="B7009"/>
      <c r="C7009"/>
    </row>
    <row r="7010" spans="1:3">
      <c r="A7010"/>
      <c r="B7010"/>
      <c r="C7010"/>
    </row>
    <row r="7011" spans="1:3">
      <c r="A7011"/>
      <c r="B7011"/>
      <c r="C7011"/>
    </row>
    <row r="7012" spans="1:3">
      <c r="A7012"/>
      <c r="B7012"/>
      <c r="C7012"/>
    </row>
    <row r="7013" spans="1:3">
      <c r="A7013"/>
      <c r="B7013"/>
      <c r="C7013"/>
    </row>
    <row r="7014" spans="1:3">
      <c r="A7014"/>
      <c r="B7014"/>
      <c r="C7014"/>
    </row>
    <row r="7015" spans="1:3">
      <c r="A7015"/>
      <c r="B7015"/>
      <c r="C7015"/>
    </row>
    <row r="7016" spans="1:3">
      <c r="A7016"/>
      <c r="B7016"/>
      <c r="C7016"/>
    </row>
    <row r="7017" spans="1:3">
      <c r="A7017"/>
      <c r="B7017"/>
      <c r="C7017"/>
    </row>
    <row r="7018" spans="1:3">
      <c r="A7018"/>
      <c r="B7018"/>
      <c r="C7018"/>
    </row>
    <row r="7019" spans="1:3">
      <c r="A7019"/>
      <c r="B7019"/>
      <c r="C7019"/>
    </row>
    <row r="7020" spans="1:3">
      <c r="A7020"/>
      <c r="B7020"/>
      <c r="C7020"/>
    </row>
    <row r="7021" spans="1:3">
      <c r="A7021"/>
      <c r="B7021"/>
      <c r="C7021"/>
    </row>
    <row r="7022" spans="1:3">
      <c r="A7022"/>
      <c r="B7022"/>
      <c r="C7022"/>
    </row>
    <row r="7023" spans="1:3">
      <c r="A7023"/>
      <c r="B7023"/>
      <c r="C7023"/>
    </row>
    <row r="7024" spans="1:3">
      <c r="A7024"/>
      <c r="B7024"/>
      <c r="C7024"/>
    </row>
    <row r="7025" spans="1:3">
      <c r="A7025"/>
      <c r="B7025"/>
      <c r="C7025"/>
    </row>
    <row r="7026" spans="1:3">
      <c r="A7026"/>
      <c r="B7026"/>
      <c r="C7026"/>
    </row>
    <row r="7027" spans="1:3">
      <c r="A7027"/>
      <c r="B7027"/>
      <c r="C7027"/>
    </row>
    <row r="7028" spans="1:3">
      <c r="A7028"/>
      <c r="B7028"/>
      <c r="C7028"/>
    </row>
    <row r="7029" spans="1:3">
      <c r="A7029"/>
      <c r="B7029"/>
      <c r="C7029"/>
    </row>
    <row r="7030" spans="1:3">
      <c r="A7030"/>
      <c r="B7030"/>
      <c r="C7030"/>
    </row>
    <row r="7031" spans="1:3">
      <c r="A7031"/>
      <c r="B7031"/>
      <c r="C7031"/>
    </row>
    <row r="7032" spans="1:3">
      <c r="A7032"/>
      <c r="B7032"/>
      <c r="C7032"/>
    </row>
    <row r="7033" spans="1:3">
      <c r="A7033"/>
      <c r="B7033"/>
      <c r="C7033"/>
    </row>
    <row r="7034" spans="1:3">
      <c r="A7034"/>
      <c r="B7034"/>
      <c r="C7034"/>
    </row>
    <row r="7035" spans="1:3">
      <c r="A7035"/>
      <c r="B7035"/>
      <c r="C7035"/>
    </row>
    <row r="7036" spans="1:3">
      <c r="A7036"/>
      <c r="B7036"/>
      <c r="C7036"/>
    </row>
    <row r="7037" spans="1:3">
      <c r="A7037"/>
      <c r="B7037"/>
      <c r="C7037"/>
    </row>
    <row r="7038" spans="1:3">
      <c r="A7038"/>
      <c r="B7038"/>
      <c r="C7038"/>
    </row>
    <row r="7039" spans="1:3">
      <c r="A7039"/>
      <c r="B7039"/>
      <c r="C7039"/>
    </row>
    <row r="7040" spans="1:3">
      <c r="A7040"/>
      <c r="B7040"/>
      <c r="C7040"/>
    </row>
    <row r="7041" spans="1:3">
      <c r="A7041"/>
      <c r="B7041"/>
      <c r="C7041"/>
    </row>
    <row r="7042" spans="1:3">
      <c r="A7042"/>
      <c r="B7042"/>
      <c r="C7042"/>
    </row>
    <row r="7043" spans="1:3">
      <c r="A7043"/>
      <c r="B7043"/>
      <c r="C7043"/>
    </row>
    <row r="7044" spans="1:3">
      <c r="A7044"/>
      <c r="B7044"/>
      <c r="C7044"/>
    </row>
    <row r="7045" spans="1:3">
      <c r="A7045"/>
      <c r="B7045"/>
      <c r="C7045"/>
    </row>
    <row r="7046" spans="1:3">
      <c r="A7046"/>
      <c r="B7046"/>
      <c r="C7046"/>
    </row>
    <row r="7047" spans="1:3">
      <c r="A7047"/>
      <c r="B7047"/>
      <c r="C7047"/>
    </row>
    <row r="7048" spans="1:3">
      <c r="A7048"/>
      <c r="B7048"/>
      <c r="C7048"/>
    </row>
    <row r="7049" spans="1:3">
      <c r="A7049"/>
      <c r="B7049"/>
      <c r="C7049"/>
    </row>
    <row r="7050" spans="1:3">
      <c r="A7050"/>
      <c r="B7050"/>
      <c r="C7050"/>
    </row>
    <row r="7051" spans="1:3">
      <c r="A7051"/>
      <c r="B7051"/>
      <c r="C7051"/>
    </row>
    <row r="7052" spans="1:3">
      <c r="A7052"/>
      <c r="B7052"/>
      <c r="C7052"/>
    </row>
    <row r="7053" spans="1:3">
      <c r="A7053"/>
      <c r="B7053"/>
      <c r="C7053"/>
    </row>
    <row r="7054" spans="1:3">
      <c r="A7054"/>
      <c r="B7054"/>
      <c r="C7054"/>
    </row>
    <row r="7055" spans="1:3">
      <c r="A7055"/>
      <c r="B7055"/>
      <c r="C7055"/>
    </row>
    <row r="7056" spans="1:3">
      <c r="A7056"/>
      <c r="B7056"/>
      <c r="C7056"/>
    </row>
    <row r="7057" spans="1:3">
      <c r="A7057"/>
      <c r="B7057"/>
      <c r="C7057"/>
    </row>
    <row r="7058" spans="1:3">
      <c r="A7058"/>
      <c r="B7058"/>
      <c r="C7058"/>
    </row>
    <row r="7059" spans="1:3">
      <c r="A7059"/>
      <c r="B7059"/>
      <c r="C7059"/>
    </row>
    <row r="7060" spans="1:3">
      <c r="A7060"/>
      <c r="B7060"/>
      <c r="C7060"/>
    </row>
    <row r="7061" spans="1:3">
      <c r="A7061"/>
      <c r="B7061"/>
      <c r="C7061"/>
    </row>
    <row r="7062" spans="1:3">
      <c r="A7062"/>
      <c r="B7062"/>
      <c r="C7062"/>
    </row>
    <row r="7063" spans="1:3">
      <c r="A7063"/>
      <c r="B7063"/>
      <c r="C7063"/>
    </row>
    <row r="7064" spans="1:3">
      <c r="A7064"/>
      <c r="B7064"/>
      <c r="C7064"/>
    </row>
    <row r="7065" spans="1:3">
      <c r="A7065"/>
      <c r="B7065"/>
      <c r="C7065"/>
    </row>
    <row r="7066" spans="1:3">
      <c r="A7066"/>
      <c r="B7066"/>
      <c r="C7066"/>
    </row>
    <row r="7067" spans="1:3">
      <c r="A7067"/>
      <c r="B7067"/>
      <c r="C7067"/>
    </row>
    <row r="7068" spans="1:3">
      <c r="A7068"/>
      <c r="B7068"/>
      <c r="C7068"/>
    </row>
    <row r="7069" spans="1:3">
      <c r="A7069"/>
      <c r="B7069"/>
      <c r="C7069"/>
    </row>
    <row r="7070" spans="1:3">
      <c r="A7070"/>
      <c r="B7070"/>
      <c r="C7070"/>
    </row>
    <row r="7071" spans="1:3">
      <c r="A7071"/>
      <c r="B7071"/>
      <c r="C7071"/>
    </row>
    <row r="7072" spans="1:3">
      <c r="A7072"/>
      <c r="B7072"/>
      <c r="C7072"/>
    </row>
    <row r="7073" spans="1:3">
      <c r="A7073"/>
      <c r="B7073"/>
      <c r="C7073"/>
    </row>
    <row r="7074" spans="1:3">
      <c r="A7074"/>
      <c r="B7074"/>
      <c r="C7074"/>
    </row>
    <row r="7075" spans="1:3">
      <c r="A7075"/>
      <c r="B7075"/>
      <c r="C7075"/>
    </row>
    <row r="7076" spans="1:3">
      <c r="A7076"/>
      <c r="B7076"/>
      <c r="C7076"/>
    </row>
    <row r="7077" spans="1:3">
      <c r="A7077"/>
      <c r="B7077"/>
      <c r="C7077"/>
    </row>
    <row r="7078" spans="1:3">
      <c r="A7078"/>
      <c r="B7078"/>
      <c r="C7078"/>
    </row>
    <row r="7079" spans="1:3">
      <c r="A7079"/>
      <c r="B7079"/>
      <c r="C7079"/>
    </row>
    <row r="7080" spans="1:3">
      <c r="A7080"/>
      <c r="B7080"/>
      <c r="C7080"/>
    </row>
    <row r="7081" spans="1:3">
      <c r="A7081"/>
      <c r="B7081"/>
      <c r="C7081"/>
    </row>
    <row r="7082" spans="1:3">
      <c r="A7082"/>
      <c r="B7082"/>
      <c r="C7082"/>
    </row>
    <row r="7083" spans="1:3">
      <c r="A7083"/>
      <c r="B7083"/>
      <c r="C7083"/>
    </row>
    <row r="7084" spans="1:3">
      <c r="A7084"/>
      <c r="B7084"/>
      <c r="C7084"/>
    </row>
    <row r="7085" spans="1:3">
      <c r="A7085"/>
      <c r="B7085"/>
      <c r="C7085"/>
    </row>
    <row r="7086" spans="1:3">
      <c r="A7086"/>
      <c r="B7086"/>
      <c r="C7086"/>
    </row>
    <row r="7087" spans="1:3">
      <c r="A7087"/>
      <c r="B7087"/>
      <c r="C7087"/>
    </row>
    <row r="7088" spans="1:3">
      <c r="A7088"/>
      <c r="B7088"/>
      <c r="C7088"/>
    </row>
    <row r="7089" spans="1:3">
      <c r="A7089"/>
      <c r="B7089"/>
      <c r="C7089"/>
    </row>
    <row r="7090" spans="1:3">
      <c r="A7090"/>
      <c r="B7090"/>
      <c r="C7090"/>
    </row>
    <row r="7091" spans="1:3">
      <c r="A7091"/>
      <c r="B7091"/>
      <c r="C7091"/>
    </row>
    <row r="7092" spans="1:3">
      <c r="A7092"/>
      <c r="B7092"/>
      <c r="C7092"/>
    </row>
    <row r="7093" spans="1:3">
      <c r="A7093"/>
      <c r="B7093"/>
      <c r="C7093"/>
    </row>
    <row r="7094" spans="1:3">
      <c r="A7094"/>
      <c r="B7094"/>
      <c r="C7094"/>
    </row>
    <row r="7095" spans="1:3">
      <c r="A7095"/>
      <c r="B7095"/>
      <c r="C7095"/>
    </row>
    <row r="7096" spans="1:3">
      <c r="A7096"/>
      <c r="B7096"/>
      <c r="C7096"/>
    </row>
    <row r="7097" spans="1:3">
      <c r="A7097"/>
      <c r="B7097"/>
      <c r="C7097"/>
    </row>
    <row r="7098" spans="1:3">
      <c r="A7098"/>
      <c r="B7098"/>
      <c r="C7098"/>
    </row>
    <row r="7099" spans="1:3">
      <c r="A7099"/>
      <c r="B7099"/>
      <c r="C7099"/>
    </row>
    <row r="7100" spans="1:3">
      <c r="A7100"/>
      <c r="B7100"/>
      <c r="C7100"/>
    </row>
    <row r="7101" spans="1:3">
      <c r="A7101"/>
      <c r="B7101"/>
      <c r="C7101"/>
    </row>
    <row r="7102" spans="1:3">
      <c r="A7102"/>
      <c r="B7102"/>
      <c r="C7102"/>
    </row>
    <row r="7103" spans="1:3">
      <c r="A7103"/>
      <c r="B7103"/>
      <c r="C7103"/>
    </row>
    <row r="7104" spans="1:3">
      <c r="A7104"/>
      <c r="B7104"/>
      <c r="C7104"/>
    </row>
    <row r="7105" spans="1:3">
      <c r="A7105"/>
      <c r="B7105"/>
      <c r="C7105"/>
    </row>
    <row r="7106" spans="1:3">
      <c r="A7106"/>
      <c r="B7106"/>
      <c r="C7106"/>
    </row>
    <row r="7107" spans="1:3">
      <c r="A7107"/>
      <c r="B7107"/>
      <c r="C7107"/>
    </row>
    <row r="7108" spans="1:3">
      <c r="A7108"/>
      <c r="B7108"/>
      <c r="C7108"/>
    </row>
    <row r="7109" spans="1:3">
      <c r="A7109"/>
      <c r="B7109"/>
      <c r="C7109"/>
    </row>
    <row r="7110" spans="1:3">
      <c r="A7110"/>
      <c r="B7110"/>
      <c r="C7110"/>
    </row>
    <row r="7111" spans="1:3">
      <c r="A7111"/>
      <c r="B7111"/>
      <c r="C7111"/>
    </row>
    <row r="7112" spans="1:3">
      <c r="A7112"/>
      <c r="B7112"/>
      <c r="C7112"/>
    </row>
    <row r="7113" spans="1:3">
      <c r="A7113"/>
      <c r="B7113"/>
      <c r="C7113"/>
    </row>
    <row r="7114" spans="1:3">
      <c r="A7114"/>
      <c r="B7114"/>
      <c r="C7114"/>
    </row>
    <row r="7115" spans="1:3">
      <c r="A7115"/>
      <c r="B7115"/>
      <c r="C7115"/>
    </row>
    <row r="7116" spans="1:3">
      <c r="A7116"/>
      <c r="B7116"/>
      <c r="C7116"/>
    </row>
    <row r="7117" spans="1:3">
      <c r="A7117"/>
      <c r="B7117"/>
      <c r="C7117"/>
    </row>
    <row r="7118" spans="1:3">
      <c r="A7118"/>
      <c r="B7118"/>
      <c r="C7118"/>
    </row>
    <row r="7119" spans="1:3">
      <c r="A7119"/>
      <c r="B7119"/>
      <c r="C7119"/>
    </row>
    <row r="7120" spans="1:3">
      <c r="A7120"/>
      <c r="B7120"/>
      <c r="C7120"/>
    </row>
    <row r="7121" spans="1:3">
      <c r="A7121"/>
      <c r="B7121"/>
      <c r="C7121"/>
    </row>
    <row r="7122" spans="1:3">
      <c r="A7122"/>
      <c r="B7122"/>
      <c r="C7122"/>
    </row>
    <row r="7123" spans="1:3">
      <c r="A7123"/>
      <c r="B7123"/>
      <c r="C7123"/>
    </row>
    <row r="7124" spans="1:3">
      <c r="A7124"/>
      <c r="B7124"/>
      <c r="C7124"/>
    </row>
    <row r="7125" spans="1:3">
      <c r="A7125"/>
      <c r="B7125"/>
      <c r="C7125"/>
    </row>
    <row r="7126" spans="1:3">
      <c r="A7126"/>
      <c r="B7126"/>
      <c r="C7126"/>
    </row>
    <row r="7127" spans="1:3">
      <c r="A7127"/>
      <c r="B7127"/>
      <c r="C7127"/>
    </row>
    <row r="7128" spans="1:3">
      <c r="A7128"/>
      <c r="B7128"/>
      <c r="C7128"/>
    </row>
    <row r="7129" spans="1:3">
      <c r="A7129"/>
      <c r="B7129"/>
      <c r="C7129"/>
    </row>
    <row r="7130" spans="1:3">
      <c r="A7130"/>
      <c r="B7130"/>
      <c r="C7130"/>
    </row>
    <row r="7131" spans="1:3">
      <c r="A7131"/>
      <c r="B7131"/>
      <c r="C7131"/>
    </row>
    <row r="7132" spans="1:3">
      <c r="A7132"/>
      <c r="B7132"/>
      <c r="C7132"/>
    </row>
    <row r="7133" spans="1:3">
      <c r="A7133"/>
      <c r="B7133"/>
      <c r="C7133"/>
    </row>
    <row r="7134" spans="1:3">
      <c r="A7134"/>
      <c r="B7134"/>
      <c r="C7134"/>
    </row>
    <row r="7135" spans="1:3">
      <c r="A7135"/>
      <c r="B7135"/>
      <c r="C7135"/>
    </row>
    <row r="7136" spans="1:3">
      <c r="A7136"/>
      <c r="B7136"/>
      <c r="C7136"/>
    </row>
    <row r="7137" spans="1:3">
      <c r="A7137"/>
      <c r="B7137"/>
      <c r="C7137"/>
    </row>
    <row r="7138" spans="1:3">
      <c r="A7138"/>
      <c r="B7138"/>
      <c r="C7138"/>
    </row>
    <row r="7139" spans="1:3">
      <c r="A7139"/>
      <c r="B7139"/>
      <c r="C7139"/>
    </row>
    <row r="7140" spans="1:3">
      <c r="A7140"/>
      <c r="B7140"/>
      <c r="C7140"/>
    </row>
    <row r="7141" spans="1:3">
      <c r="A7141"/>
      <c r="B7141"/>
      <c r="C7141"/>
    </row>
    <row r="7142" spans="1:3">
      <c r="A7142"/>
      <c r="B7142"/>
      <c r="C7142"/>
    </row>
    <row r="7143" spans="1:3">
      <c r="A7143"/>
      <c r="B7143"/>
      <c r="C7143"/>
    </row>
    <row r="7144" spans="1:3">
      <c r="A7144"/>
      <c r="B7144"/>
      <c r="C7144"/>
    </row>
    <row r="7145" spans="1:3">
      <c r="A7145"/>
      <c r="B7145"/>
      <c r="C7145"/>
    </row>
    <row r="7146" spans="1:3">
      <c r="A7146"/>
      <c r="B7146"/>
      <c r="C7146"/>
    </row>
    <row r="7147" spans="1:3">
      <c r="A7147"/>
      <c r="B7147"/>
      <c r="C7147"/>
    </row>
    <row r="7148" spans="1:3">
      <c r="A7148"/>
      <c r="B7148"/>
      <c r="C7148"/>
    </row>
    <row r="7149" spans="1:3">
      <c r="A7149"/>
      <c r="B7149"/>
      <c r="C7149"/>
    </row>
    <row r="7150" spans="1:3">
      <c r="A7150"/>
      <c r="B7150"/>
      <c r="C7150"/>
    </row>
    <row r="7151" spans="1:3">
      <c r="A7151"/>
      <c r="B7151"/>
      <c r="C7151"/>
    </row>
    <row r="7152" spans="1:3">
      <c r="A7152"/>
      <c r="B7152"/>
      <c r="C7152"/>
    </row>
    <row r="7153" spans="1:3">
      <c r="A7153"/>
      <c r="B7153"/>
      <c r="C7153"/>
    </row>
    <row r="7154" spans="1:3">
      <c r="A7154"/>
      <c r="B7154"/>
      <c r="C7154"/>
    </row>
    <row r="7155" spans="1:3">
      <c r="A7155"/>
      <c r="B7155"/>
      <c r="C7155"/>
    </row>
    <row r="7156" spans="1:3">
      <c r="A7156"/>
      <c r="B7156"/>
      <c r="C7156"/>
    </row>
    <row r="7157" spans="1:3">
      <c r="A7157"/>
      <c r="B7157"/>
      <c r="C7157"/>
    </row>
    <row r="7158" spans="1:3">
      <c r="A7158"/>
      <c r="B7158"/>
      <c r="C7158"/>
    </row>
    <row r="7159" spans="1:3">
      <c r="A7159"/>
      <c r="B7159"/>
      <c r="C7159"/>
    </row>
    <row r="7160" spans="1:3">
      <c r="A7160"/>
      <c r="B7160"/>
      <c r="C7160"/>
    </row>
    <row r="7161" spans="1:3">
      <c r="A7161"/>
      <c r="B7161"/>
      <c r="C7161"/>
    </row>
    <row r="7162" spans="1:3">
      <c r="A7162"/>
      <c r="B7162"/>
      <c r="C7162"/>
    </row>
    <row r="7163" spans="1:3">
      <c r="A7163"/>
      <c r="B7163"/>
      <c r="C7163"/>
    </row>
    <row r="7164" spans="1:3">
      <c r="A7164"/>
      <c r="B7164"/>
      <c r="C7164"/>
    </row>
    <row r="7165" spans="1:3">
      <c r="A7165"/>
      <c r="B7165"/>
      <c r="C7165"/>
    </row>
    <row r="7166" spans="1:3">
      <c r="A7166"/>
      <c r="B7166"/>
      <c r="C7166"/>
    </row>
    <row r="7167" spans="1:3">
      <c r="A7167"/>
      <c r="B7167"/>
      <c r="C7167"/>
    </row>
    <row r="7168" spans="1:3">
      <c r="A7168"/>
      <c r="B7168"/>
      <c r="C7168"/>
    </row>
    <row r="7169" spans="1:3">
      <c r="A7169"/>
      <c r="B7169"/>
      <c r="C7169"/>
    </row>
    <row r="7170" spans="1:3">
      <c r="A7170"/>
      <c r="B7170"/>
      <c r="C7170"/>
    </row>
    <row r="7171" spans="1:3">
      <c r="A7171"/>
      <c r="B7171"/>
      <c r="C7171"/>
    </row>
    <row r="7172" spans="1:3">
      <c r="A7172"/>
      <c r="B7172"/>
      <c r="C7172"/>
    </row>
    <row r="7173" spans="1:3">
      <c r="A7173"/>
      <c r="B7173"/>
      <c r="C7173"/>
    </row>
    <row r="7174" spans="1:3">
      <c r="A7174"/>
      <c r="B7174"/>
      <c r="C7174"/>
    </row>
    <row r="7175" spans="1:3">
      <c r="A7175"/>
      <c r="B7175"/>
      <c r="C7175"/>
    </row>
    <row r="7176" spans="1:3">
      <c r="A7176"/>
      <c r="B7176"/>
      <c r="C7176"/>
    </row>
    <row r="7177" spans="1:3">
      <c r="A7177"/>
      <c r="B7177"/>
      <c r="C7177"/>
    </row>
    <row r="7178" spans="1:3">
      <c r="A7178"/>
      <c r="B7178"/>
      <c r="C7178"/>
    </row>
    <row r="7179" spans="1:3">
      <c r="A7179"/>
      <c r="B7179"/>
      <c r="C7179"/>
    </row>
    <row r="7180" spans="1:3">
      <c r="A7180"/>
      <c r="B7180"/>
      <c r="C7180"/>
    </row>
    <row r="7181" spans="1:3">
      <c r="A7181"/>
      <c r="B7181"/>
      <c r="C7181"/>
    </row>
    <row r="7182" spans="1:3">
      <c r="A7182"/>
      <c r="B7182"/>
      <c r="C7182"/>
    </row>
    <row r="7183" spans="1:3">
      <c r="A7183"/>
      <c r="B7183"/>
      <c r="C7183"/>
    </row>
    <row r="7184" spans="1:3">
      <c r="A7184"/>
      <c r="B7184"/>
      <c r="C7184"/>
    </row>
    <row r="7185" spans="1:3">
      <c r="A7185"/>
      <c r="B7185"/>
      <c r="C7185"/>
    </row>
    <row r="7186" spans="1:3">
      <c r="A7186"/>
      <c r="B7186"/>
      <c r="C7186"/>
    </row>
    <row r="7187" spans="1:3">
      <c r="A7187"/>
      <c r="B7187"/>
      <c r="C7187"/>
    </row>
    <row r="7188" spans="1:3">
      <c r="A7188"/>
      <c r="B7188"/>
      <c r="C7188"/>
    </row>
    <row r="7189" spans="1:3">
      <c r="A7189"/>
      <c r="B7189"/>
      <c r="C7189"/>
    </row>
    <row r="7190" spans="1:3">
      <c r="A7190"/>
      <c r="B7190"/>
      <c r="C7190"/>
    </row>
    <row r="7191" spans="1:3">
      <c r="A7191"/>
      <c r="B7191"/>
      <c r="C7191"/>
    </row>
    <row r="7192" spans="1:3">
      <c r="A7192"/>
      <c r="B7192"/>
      <c r="C7192"/>
    </row>
    <row r="7193" spans="1:3">
      <c r="A7193"/>
      <c r="B7193"/>
      <c r="C7193"/>
    </row>
    <row r="7194" spans="1:3">
      <c r="A7194"/>
      <c r="B7194"/>
      <c r="C7194"/>
    </row>
    <row r="7195" spans="1:3">
      <c r="A7195"/>
      <c r="B7195"/>
      <c r="C7195"/>
    </row>
    <row r="7196" spans="1:3">
      <c r="A7196"/>
      <c r="B7196"/>
      <c r="C7196"/>
    </row>
    <row r="7197" spans="1:3">
      <c r="A7197"/>
      <c r="B7197"/>
      <c r="C7197"/>
    </row>
    <row r="7198" spans="1:3">
      <c r="A7198"/>
      <c r="B7198"/>
      <c r="C7198"/>
    </row>
    <row r="7199" spans="1:3">
      <c r="A7199"/>
      <c r="B7199"/>
      <c r="C7199"/>
    </row>
    <row r="7200" spans="1:3">
      <c r="A7200"/>
      <c r="B7200"/>
      <c r="C7200"/>
    </row>
    <row r="7201" spans="1:3">
      <c r="A7201"/>
      <c r="B7201"/>
      <c r="C7201"/>
    </row>
    <row r="7202" spans="1:3">
      <c r="A7202"/>
      <c r="B7202"/>
      <c r="C7202"/>
    </row>
    <row r="7203" spans="1:3">
      <c r="A7203"/>
      <c r="B7203"/>
      <c r="C7203"/>
    </row>
    <row r="7204" spans="1:3">
      <c r="A7204"/>
      <c r="B7204"/>
      <c r="C7204"/>
    </row>
    <row r="7205" spans="1:3">
      <c r="A7205"/>
      <c r="B7205"/>
      <c r="C7205"/>
    </row>
    <row r="7206" spans="1:3">
      <c r="A7206"/>
      <c r="B7206"/>
      <c r="C7206"/>
    </row>
    <row r="7207" spans="1:3">
      <c r="A7207"/>
      <c r="B7207"/>
      <c r="C7207"/>
    </row>
    <row r="7208" spans="1:3">
      <c r="A7208"/>
      <c r="B7208"/>
      <c r="C7208"/>
    </row>
    <row r="7209" spans="1:3">
      <c r="A7209"/>
      <c r="B7209"/>
      <c r="C7209"/>
    </row>
    <row r="7210" spans="1:3">
      <c r="A7210"/>
      <c r="B7210"/>
      <c r="C7210"/>
    </row>
    <row r="7211" spans="1:3">
      <c r="A7211"/>
      <c r="B7211"/>
      <c r="C7211"/>
    </row>
    <row r="7212" spans="1:3">
      <c r="A7212"/>
      <c r="B7212"/>
      <c r="C7212"/>
    </row>
    <row r="7213" spans="1:3">
      <c r="A7213"/>
      <c r="B7213"/>
      <c r="C7213"/>
    </row>
    <row r="7214" spans="1:3">
      <c r="A7214"/>
      <c r="B7214"/>
      <c r="C7214"/>
    </row>
    <row r="7215" spans="1:3">
      <c r="A7215"/>
      <c r="B7215"/>
      <c r="C7215"/>
    </row>
    <row r="7216" spans="1:3">
      <c r="A7216"/>
      <c r="B7216"/>
      <c r="C7216"/>
    </row>
    <row r="7217" spans="1:3">
      <c r="A7217"/>
      <c r="B7217"/>
      <c r="C7217"/>
    </row>
    <row r="7218" spans="1:3">
      <c r="A7218"/>
      <c r="B7218"/>
      <c r="C7218"/>
    </row>
    <row r="7219" spans="1:3">
      <c r="A7219"/>
      <c r="B7219"/>
      <c r="C7219"/>
    </row>
    <row r="7220" spans="1:3">
      <c r="A7220"/>
      <c r="B7220"/>
      <c r="C7220"/>
    </row>
    <row r="7221" spans="1:3">
      <c r="A7221"/>
      <c r="B7221"/>
      <c r="C7221"/>
    </row>
    <row r="7222" spans="1:3">
      <c r="A7222"/>
      <c r="B7222"/>
      <c r="C7222"/>
    </row>
    <row r="7223" spans="1:3">
      <c r="A7223"/>
      <c r="B7223"/>
      <c r="C7223"/>
    </row>
    <row r="7224" spans="1:3">
      <c r="A7224"/>
      <c r="B7224"/>
      <c r="C7224"/>
    </row>
    <row r="7225" spans="1:3">
      <c r="A7225"/>
      <c r="B7225"/>
      <c r="C7225"/>
    </row>
    <row r="7226" spans="1:3">
      <c r="A7226"/>
      <c r="B7226"/>
      <c r="C7226"/>
    </row>
    <row r="7227" spans="1:3">
      <c r="A7227"/>
      <c r="B7227"/>
      <c r="C7227"/>
    </row>
    <row r="7228" spans="1:3">
      <c r="A7228"/>
      <c r="B7228"/>
      <c r="C7228"/>
    </row>
    <row r="7229" spans="1:3">
      <c r="A7229"/>
      <c r="B7229"/>
      <c r="C7229"/>
    </row>
    <row r="7230" spans="1:3">
      <c r="A7230"/>
      <c r="B7230"/>
      <c r="C7230"/>
    </row>
    <row r="7231" spans="1:3">
      <c r="A7231"/>
      <c r="B7231"/>
      <c r="C7231"/>
    </row>
    <row r="7232" spans="1:3">
      <c r="A7232"/>
      <c r="B7232"/>
      <c r="C7232"/>
    </row>
    <row r="7233" spans="1:3">
      <c r="A7233"/>
      <c r="B7233"/>
      <c r="C7233"/>
    </row>
    <row r="7234" spans="1:3">
      <c r="A7234"/>
      <c r="B7234"/>
      <c r="C7234"/>
    </row>
    <row r="7235" spans="1:3">
      <c r="A7235"/>
      <c r="B7235"/>
      <c r="C7235"/>
    </row>
    <row r="7236" spans="1:3">
      <c r="A7236"/>
      <c r="B7236"/>
      <c r="C7236"/>
    </row>
    <row r="7237" spans="1:3">
      <c r="A7237"/>
      <c r="B7237"/>
      <c r="C7237"/>
    </row>
    <row r="7238" spans="1:3">
      <c r="A7238"/>
      <c r="B7238"/>
      <c r="C7238"/>
    </row>
    <row r="7239" spans="1:3">
      <c r="A7239"/>
      <c r="B7239"/>
      <c r="C7239"/>
    </row>
    <row r="7240" spans="1:3">
      <c r="A7240"/>
      <c r="B7240"/>
      <c r="C7240"/>
    </row>
    <row r="7241" spans="1:3">
      <c r="A7241"/>
      <c r="B7241"/>
      <c r="C7241"/>
    </row>
    <row r="7242" spans="1:3">
      <c r="A7242"/>
      <c r="B7242"/>
      <c r="C7242"/>
    </row>
    <row r="7243" spans="1:3">
      <c r="A7243"/>
      <c r="B7243"/>
      <c r="C7243"/>
    </row>
    <row r="7244" spans="1:3">
      <c r="A7244"/>
      <c r="B7244"/>
      <c r="C7244"/>
    </row>
    <row r="7245" spans="1:3">
      <c r="A7245"/>
      <c r="B7245"/>
      <c r="C7245"/>
    </row>
    <row r="7246" spans="1:3">
      <c r="A7246"/>
      <c r="B7246"/>
      <c r="C7246"/>
    </row>
    <row r="7247" spans="1:3">
      <c r="A7247"/>
      <c r="B7247"/>
      <c r="C7247"/>
    </row>
    <row r="7248" spans="1:3">
      <c r="A7248"/>
      <c r="B7248"/>
      <c r="C7248"/>
    </row>
    <row r="7249" spans="1:3">
      <c r="A7249"/>
      <c r="B7249"/>
      <c r="C7249"/>
    </row>
    <row r="7250" spans="1:3">
      <c r="A7250"/>
      <c r="B7250"/>
      <c r="C7250"/>
    </row>
    <row r="7251" spans="1:3">
      <c r="A7251"/>
      <c r="B7251"/>
      <c r="C7251"/>
    </row>
    <row r="7252" spans="1:3">
      <c r="A7252"/>
      <c r="B7252"/>
      <c r="C7252"/>
    </row>
    <row r="7253" spans="1:3">
      <c r="A7253"/>
      <c r="B7253"/>
      <c r="C7253"/>
    </row>
    <row r="7254" spans="1:3">
      <c r="A7254"/>
      <c r="B7254"/>
      <c r="C7254"/>
    </row>
    <row r="7255" spans="1:3">
      <c r="A7255"/>
      <c r="B7255"/>
      <c r="C7255"/>
    </row>
    <row r="7256" spans="1:3">
      <c r="A7256"/>
      <c r="B7256"/>
      <c r="C7256"/>
    </row>
    <row r="7257" spans="1:3">
      <c r="A7257"/>
      <c r="B7257"/>
      <c r="C7257"/>
    </row>
    <row r="7258" spans="1:3">
      <c r="A7258"/>
      <c r="B7258"/>
      <c r="C7258"/>
    </row>
    <row r="7259" spans="1:3">
      <c r="A7259"/>
      <c r="B7259"/>
      <c r="C7259"/>
    </row>
    <row r="7260" spans="1:3">
      <c r="A7260"/>
      <c r="B7260"/>
      <c r="C7260"/>
    </row>
    <row r="7261" spans="1:3">
      <c r="A7261"/>
      <c r="B7261"/>
      <c r="C7261"/>
    </row>
    <row r="7262" spans="1:3">
      <c r="A7262"/>
      <c r="B7262"/>
      <c r="C7262"/>
    </row>
    <row r="7263" spans="1:3">
      <c r="A7263"/>
      <c r="B7263"/>
      <c r="C7263"/>
    </row>
    <row r="7264" spans="1:3">
      <c r="A7264"/>
      <c r="B7264"/>
      <c r="C7264"/>
    </row>
    <row r="7265" spans="1:3">
      <c r="A7265"/>
      <c r="B7265"/>
      <c r="C7265"/>
    </row>
    <row r="7266" spans="1:3">
      <c r="A7266"/>
      <c r="B7266"/>
      <c r="C7266"/>
    </row>
    <row r="7267" spans="1:3">
      <c r="A7267"/>
      <c r="B7267"/>
      <c r="C7267"/>
    </row>
    <row r="7268" spans="1:3">
      <c r="A7268"/>
      <c r="B7268"/>
      <c r="C7268"/>
    </row>
    <row r="7269" spans="1:3">
      <c r="A7269"/>
      <c r="B7269"/>
      <c r="C7269"/>
    </row>
    <row r="7270" spans="1:3">
      <c r="A7270"/>
      <c r="B7270"/>
      <c r="C7270"/>
    </row>
    <row r="7271" spans="1:3">
      <c r="A7271"/>
      <c r="B7271"/>
      <c r="C7271"/>
    </row>
    <row r="7272" spans="1:3">
      <c r="A7272"/>
      <c r="B7272"/>
      <c r="C7272"/>
    </row>
    <row r="7273" spans="1:3">
      <c r="A7273"/>
      <c r="B7273"/>
      <c r="C7273"/>
    </row>
    <row r="7274" spans="1:3">
      <c r="A7274"/>
      <c r="B7274"/>
      <c r="C7274"/>
    </row>
    <row r="7275" spans="1:3">
      <c r="A7275"/>
      <c r="B7275"/>
      <c r="C7275"/>
    </row>
    <row r="7276" spans="1:3">
      <c r="A7276"/>
      <c r="B7276"/>
      <c r="C7276"/>
    </row>
    <row r="7277" spans="1:3">
      <c r="A7277"/>
      <c r="B7277"/>
      <c r="C7277"/>
    </row>
    <row r="7278" spans="1:3">
      <c r="A7278"/>
      <c r="B7278"/>
      <c r="C7278"/>
    </row>
    <row r="7279" spans="1:3">
      <c r="A7279"/>
      <c r="B7279"/>
      <c r="C7279"/>
    </row>
    <row r="7280" spans="1:3">
      <c r="A7280"/>
      <c r="B7280"/>
      <c r="C7280"/>
    </row>
    <row r="7281" spans="1:3">
      <c r="A7281"/>
      <c r="B7281"/>
      <c r="C7281"/>
    </row>
    <row r="7282" spans="1:3">
      <c r="A7282"/>
      <c r="B7282"/>
      <c r="C7282"/>
    </row>
    <row r="7283" spans="1:3">
      <c r="A7283"/>
      <c r="B7283"/>
      <c r="C7283"/>
    </row>
    <row r="7284" spans="1:3">
      <c r="A7284"/>
      <c r="B7284"/>
      <c r="C7284"/>
    </row>
    <row r="7285" spans="1:3">
      <c r="A7285"/>
      <c r="B7285"/>
      <c r="C7285"/>
    </row>
    <row r="7286" spans="1:3">
      <c r="A7286"/>
      <c r="B7286"/>
      <c r="C7286"/>
    </row>
    <row r="7287" spans="1:3">
      <c r="A7287"/>
      <c r="B7287"/>
      <c r="C7287"/>
    </row>
    <row r="7288" spans="1:3">
      <c r="A7288"/>
      <c r="B7288"/>
      <c r="C7288"/>
    </row>
    <row r="7289" spans="1:3">
      <c r="A7289"/>
      <c r="B7289"/>
      <c r="C7289"/>
    </row>
    <row r="7290" spans="1:3">
      <c r="A7290"/>
      <c r="B7290"/>
      <c r="C7290"/>
    </row>
    <row r="7291" spans="1:3">
      <c r="A7291"/>
      <c r="B7291"/>
      <c r="C7291"/>
    </row>
    <row r="7292" spans="1:3">
      <c r="A7292"/>
      <c r="B7292"/>
      <c r="C7292"/>
    </row>
    <row r="7293" spans="1:3">
      <c r="A7293"/>
      <c r="B7293"/>
      <c r="C7293"/>
    </row>
    <row r="7294" spans="1:3">
      <c r="A7294"/>
      <c r="B7294"/>
      <c r="C7294"/>
    </row>
    <row r="7295" spans="1:3">
      <c r="A7295"/>
      <c r="B7295"/>
      <c r="C7295"/>
    </row>
    <row r="7296" spans="1:3">
      <c r="A7296"/>
      <c r="B7296"/>
      <c r="C7296"/>
    </row>
    <row r="7297" spans="1:3">
      <c r="A7297"/>
      <c r="B7297"/>
      <c r="C7297"/>
    </row>
    <row r="7298" spans="1:3">
      <c r="A7298"/>
      <c r="B7298"/>
      <c r="C7298"/>
    </row>
    <row r="7299" spans="1:3">
      <c r="A7299"/>
      <c r="B7299"/>
      <c r="C7299"/>
    </row>
    <row r="7300" spans="1:3">
      <c r="A7300"/>
      <c r="B7300"/>
      <c r="C7300"/>
    </row>
    <row r="7301" spans="1:3">
      <c r="A7301"/>
      <c r="B7301"/>
      <c r="C7301"/>
    </row>
    <row r="7302" spans="1:3">
      <c r="A7302"/>
      <c r="B7302"/>
      <c r="C7302"/>
    </row>
    <row r="7303" spans="1:3">
      <c r="A7303"/>
      <c r="B7303"/>
      <c r="C7303"/>
    </row>
    <row r="7304" spans="1:3">
      <c r="A7304"/>
      <c r="B7304"/>
      <c r="C7304"/>
    </row>
    <row r="7305" spans="1:3">
      <c r="A7305"/>
      <c r="B7305"/>
      <c r="C7305"/>
    </row>
    <row r="7306" spans="1:3">
      <c r="A7306"/>
      <c r="B7306"/>
      <c r="C7306"/>
    </row>
    <row r="7307" spans="1:3">
      <c r="A7307"/>
      <c r="B7307"/>
      <c r="C7307"/>
    </row>
    <row r="7308" spans="1:3">
      <c r="A7308"/>
      <c r="B7308"/>
      <c r="C7308"/>
    </row>
    <row r="7309" spans="1:3">
      <c r="A7309"/>
      <c r="B7309"/>
      <c r="C7309"/>
    </row>
    <row r="7310" spans="1:3">
      <c r="A7310"/>
      <c r="B7310"/>
      <c r="C7310"/>
    </row>
    <row r="7311" spans="1:3">
      <c r="A7311"/>
      <c r="B7311"/>
      <c r="C7311"/>
    </row>
    <row r="7312" spans="1:3">
      <c r="A7312"/>
      <c r="B7312"/>
      <c r="C7312"/>
    </row>
    <row r="7313" spans="1:3">
      <c r="A7313"/>
      <c r="B7313"/>
      <c r="C7313"/>
    </row>
    <row r="7314" spans="1:3">
      <c r="A7314"/>
      <c r="B7314"/>
      <c r="C7314"/>
    </row>
    <row r="7315" spans="1:3">
      <c r="A7315"/>
      <c r="B7315"/>
      <c r="C7315"/>
    </row>
    <row r="7316" spans="1:3">
      <c r="A7316"/>
      <c r="B7316"/>
      <c r="C7316"/>
    </row>
    <row r="7317" spans="1:3">
      <c r="A7317"/>
      <c r="B7317"/>
      <c r="C7317"/>
    </row>
    <row r="7318" spans="1:3">
      <c r="A7318"/>
      <c r="B7318"/>
      <c r="C7318"/>
    </row>
    <row r="7319" spans="1:3">
      <c r="A7319"/>
      <c r="B7319"/>
      <c r="C7319"/>
    </row>
    <row r="7320" spans="1:3">
      <c r="A7320"/>
      <c r="B7320"/>
      <c r="C7320"/>
    </row>
    <row r="7321" spans="1:3">
      <c r="A7321"/>
      <c r="B7321"/>
      <c r="C7321"/>
    </row>
    <row r="7322" spans="1:3">
      <c r="A7322"/>
      <c r="B7322"/>
      <c r="C7322"/>
    </row>
    <row r="7323" spans="1:3">
      <c r="A7323"/>
      <c r="B7323"/>
      <c r="C7323"/>
    </row>
    <row r="7324" spans="1:3">
      <c r="A7324"/>
      <c r="B7324"/>
      <c r="C7324"/>
    </row>
    <row r="7325" spans="1:3">
      <c r="A7325"/>
      <c r="B7325"/>
      <c r="C7325"/>
    </row>
    <row r="7326" spans="1:3">
      <c r="A7326"/>
      <c r="B7326"/>
      <c r="C7326"/>
    </row>
    <row r="7327" spans="1:3">
      <c r="A7327"/>
      <c r="B7327"/>
      <c r="C7327"/>
    </row>
    <row r="7328" spans="1:3">
      <c r="A7328"/>
      <c r="B7328"/>
      <c r="C7328"/>
    </row>
    <row r="7329" spans="1:3">
      <c r="A7329"/>
      <c r="B7329"/>
      <c r="C7329"/>
    </row>
    <row r="7330" spans="1:3">
      <c r="A7330"/>
      <c r="B7330"/>
      <c r="C7330"/>
    </row>
    <row r="7331" spans="1:3">
      <c r="A7331"/>
      <c r="B7331"/>
      <c r="C7331"/>
    </row>
    <row r="7332" spans="1:3">
      <c r="A7332"/>
      <c r="B7332"/>
      <c r="C7332"/>
    </row>
    <row r="7333" spans="1:3">
      <c r="A7333"/>
      <c r="B7333"/>
      <c r="C7333"/>
    </row>
    <row r="7334" spans="1:3">
      <c r="A7334"/>
      <c r="B7334"/>
      <c r="C7334"/>
    </row>
    <row r="7335" spans="1:3">
      <c r="A7335"/>
      <c r="B7335"/>
      <c r="C7335"/>
    </row>
    <row r="7336" spans="1:3">
      <c r="A7336"/>
      <c r="B7336"/>
      <c r="C7336"/>
    </row>
    <row r="7337" spans="1:3">
      <c r="A7337"/>
      <c r="B7337"/>
      <c r="C7337"/>
    </row>
    <row r="7338" spans="1:3">
      <c r="A7338"/>
      <c r="B7338"/>
      <c r="C7338"/>
    </row>
    <row r="7339" spans="1:3">
      <c r="A7339"/>
      <c r="B7339"/>
      <c r="C7339"/>
    </row>
    <row r="7340" spans="1:3">
      <c r="A7340"/>
      <c r="B7340"/>
      <c r="C7340"/>
    </row>
    <row r="7341" spans="1:3">
      <c r="A7341"/>
      <c r="B7341"/>
      <c r="C7341"/>
    </row>
    <row r="7342" spans="1:3">
      <c r="A7342"/>
      <c r="B7342"/>
      <c r="C7342"/>
    </row>
    <row r="7343" spans="1:3">
      <c r="A7343"/>
      <c r="B7343"/>
      <c r="C7343"/>
    </row>
    <row r="7344" spans="1:3">
      <c r="A7344"/>
      <c r="B7344"/>
      <c r="C7344"/>
    </row>
    <row r="7345" spans="1:3">
      <c r="A7345"/>
      <c r="B7345"/>
      <c r="C7345"/>
    </row>
    <row r="7346" spans="1:3">
      <c r="A7346"/>
      <c r="B7346"/>
      <c r="C7346"/>
    </row>
    <row r="7347" spans="1:3">
      <c r="A7347"/>
      <c r="B7347"/>
      <c r="C7347"/>
    </row>
    <row r="7348" spans="1:3">
      <c r="A7348"/>
      <c r="B7348"/>
      <c r="C7348"/>
    </row>
    <row r="7349" spans="1:3">
      <c r="A7349"/>
      <c r="B7349"/>
      <c r="C7349"/>
    </row>
    <row r="7350" spans="1:3">
      <c r="A7350"/>
      <c r="B7350"/>
      <c r="C7350"/>
    </row>
    <row r="7351" spans="1:3">
      <c r="A7351"/>
      <c r="B7351"/>
      <c r="C7351"/>
    </row>
    <row r="7352" spans="1:3">
      <c r="A7352"/>
      <c r="B7352"/>
      <c r="C7352"/>
    </row>
    <row r="7353" spans="1:3">
      <c r="A7353"/>
      <c r="B7353"/>
      <c r="C7353"/>
    </row>
    <row r="7354" spans="1:3">
      <c r="A7354"/>
      <c r="B7354"/>
      <c r="C7354"/>
    </row>
    <row r="7355" spans="1:3">
      <c r="A7355"/>
      <c r="B7355"/>
      <c r="C7355"/>
    </row>
    <row r="7356" spans="1:3">
      <c r="A7356"/>
      <c r="B7356"/>
      <c r="C7356"/>
    </row>
    <row r="7357" spans="1:3">
      <c r="A7357"/>
      <c r="B7357"/>
      <c r="C7357"/>
    </row>
    <row r="7358" spans="1:3">
      <c r="A7358"/>
      <c r="B7358"/>
      <c r="C7358"/>
    </row>
    <row r="7359" spans="1:3">
      <c r="A7359"/>
      <c r="B7359"/>
      <c r="C7359"/>
    </row>
    <row r="7360" spans="1:3">
      <c r="A7360"/>
      <c r="B7360"/>
      <c r="C7360"/>
    </row>
    <row r="7361" spans="1:3">
      <c r="A7361"/>
      <c r="B7361"/>
      <c r="C7361"/>
    </row>
    <row r="7362" spans="1:3">
      <c r="A7362"/>
      <c r="B7362"/>
      <c r="C7362"/>
    </row>
    <row r="7363" spans="1:3">
      <c r="A7363"/>
      <c r="B7363"/>
      <c r="C7363"/>
    </row>
    <row r="7364" spans="1:3">
      <c r="A7364"/>
      <c r="B7364"/>
      <c r="C7364"/>
    </row>
    <row r="7365" spans="1:3">
      <c r="A7365"/>
      <c r="B7365"/>
      <c r="C7365"/>
    </row>
    <row r="7366" spans="1:3">
      <c r="A7366"/>
      <c r="B7366"/>
      <c r="C7366"/>
    </row>
    <row r="7367" spans="1:3">
      <c r="A7367"/>
      <c r="B7367"/>
      <c r="C7367"/>
    </row>
    <row r="7368" spans="1:3">
      <c r="A7368"/>
      <c r="B7368"/>
      <c r="C7368"/>
    </row>
    <row r="7369" spans="1:3">
      <c r="A7369"/>
      <c r="B7369"/>
      <c r="C7369"/>
    </row>
    <row r="7370" spans="1:3">
      <c r="A7370"/>
      <c r="B7370"/>
      <c r="C7370"/>
    </row>
    <row r="7371" spans="1:3">
      <c r="A7371"/>
      <c r="B7371"/>
      <c r="C7371"/>
    </row>
    <row r="7372" spans="1:3">
      <c r="A7372"/>
      <c r="B7372"/>
      <c r="C7372"/>
    </row>
    <row r="7373" spans="1:3">
      <c r="A7373"/>
      <c r="B7373"/>
      <c r="C7373"/>
    </row>
    <row r="7374" spans="1:3">
      <c r="A7374"/>
      <c r="B7374"/>
      <c r="C7374"/>
    </row>
    <row r="7375" spans="1:3">
      <c r="A7375"/>
      <c r="B7375"/>
      <c r="C7375"/>
    </row>
    <row r="7376" spans="1:3">
      <c r="A7376"/>
      <c r="B7376"/>
      <c r="C7376"/>
    </row>
    <row r="7377" spans="1:3">
      <c r="A7377"/>
      <c r="B7377"/>
      <c r="C7377"/>
    </row>
    <row r="7378" spans="1:3">
      <c r="A7378"/>
      <c r="B7378"/>
      <c r="C7378"/>
    </row>
    <row r="7379" spans="1:3">
      <c r="A7379"/>
      <c r="B7379"/>
      <c r="C7379"/>
    </row>
    <row r="7380" spans="1:3">
      <c r="A7380"/>
      <c r="B7380"/>
      <c r="C7380"/>
    </row>
    <row r="7381" spans="1:3">
      <c r="A7381"/>
      <c r="B7381"/>
      <c r="C7381"/>
    </row>
    <row r="7382" spans="1:3">
      <c r="A7382"/>
      <c r="B7382"/>
      <c r="C7382"/>
    </row>
    <row r="7383" spans="1:3">
      <c r="A7383"/>
      <c r="B7383"/>
      <c r="C7383"/>
    </row>
    <row r="7384" spans="1:3">
      <c r="A7384"/>
      <c r="B7384"/>
      <c r="C7384"/>
    </row>
    <row r="7385" spans="1:3">
      <c r="A7385"/>
      <c r="B7385"/>
      <c r="C7385"/>
    </row>
    <row r="7386" spans="1:3">
      <c r="A7386"/>
      <c r="B7386"/>
      <c r="C7386"/>
    </row>
    <row r="7387" spans="1:3">
      <c r="A7387"/>
      <c r="B7387"/>
      <c r="C7387"/>
    </row>
    <row r="7388" spans="1:3">
      <c r="A7388"/>
      <c r="B7388"/>
      <c r="C7388"/>
    </row>
    <row r="7389" spans="1:3">
      <c r="A7389"/>
      <c r="B7389"/>
      <c r="C7389"/>
    </row>
    <row r="7390" spans="1:3">
      <c r="A7390"/>
      <c r="B7390"/>
      <c r="C7390"/>
    </row>
    <row r="7391" spans="1:3">
      <c r="A7391"/>
      <c r="B7391"/>
      <c r="C7391"/>
    </row>
    <row r="7392" spans="1:3">
      <c r="A7392"/>
      <c r="B7392"/>
      <c r="C7392"/>
    </row>
    <row r="7393" spans="1:3">
      <c r="A7393"/>
      <c r="B7393"/>
      <c r="C7393"/>
    </row>
    <row r="7394" spans="1:3">
      <c r="A7394"/>
      <c r="B7394"/>
      <c r="C7394"/>
    </row>
    <row r="7395" spans="1:3">
      <c r="A7395"/>
      <c r="B7395"/>
      <c r="C7395"/>
    </row>
    <row r="7396" spans="1:3">
      <c r="A7396"/>
      <c r="B7396"/>
      <c r="C7396"/>
    </row>
    <row r="7397" spans="1:3">
      <c r="A7397"/>
      <c r="B7397"/>
      <c r="C7397"/>
    </row>
    <row r="7398" spans="1:3">
      <c r="A7398"/>
      <c r="B7398"/>
      <c r="C7398"/>
    </row>
    <row r="7399" spans="1:3">
      <c r="A7399"/>
      <c r="B7399"/>
      <c r="C7399"/>
    </row>
    <row r="7400" spans="1:3">
      <c r="A7400"/>
      <c r="B7400"/>
      <c r="C7400"/>
    </row>
    <row r="7401" spans="1:3">
      <c r="A7401"/>
      <c r="B7401"/>
      <c r="C7401"/>
    </row>
    <row r="7402" spans="1:3">
      <c r="A7402"/>
      <c r="B7402"/>
      <c r="C7402"/>
    </row>
    <row r="7403" spans="1:3">
      <c r="A7403"/>
      <c r="B7403"/>
      <c r="C7403"/>
    </row>
    <row r="7404" spans="1:3">
      <c r="A7404"/>
      <c r="B7404"/>
      <c r="C7404"/>
    </row>
    <row r="7405" spans="1:3">
      <c r="A7405"/>
      <c r="B7405"/>
      <c r="C7405"/>
    </row>
    <row r="7406" spans="1:3">
      <c r="A7406"/>
      <c r="B7406"/>
      <c r="C7406"/>
    </row>
    <row r="7407" spans="1:3">
      <c r="A7407"/>
      <c r="B7407"/>
      <c r="C7407"/>
    </row>
    <row r="7408" spans="1:3">
      <c r="A7408"/>
      <c r="B7408"/>
      <c r="C7408"/>
    </row>
    <row r="7409" spans="1:3">
      <c r="A7409"/>
      <c r="B7409"/>
      <c r="C7409"/>
    </row>
    <row r="7410" spans="1:3">
      <c r="A7410"/>
      <c r="B7410"/>
      <c r="C7410"/>
    </row>
    <row r="7411" spans="1:3">
      <c r="A7411"/>
      <c r="B7411"/>
      <c r="C7411"/>
    </row>
    <row r="7412" spans="1:3">
      <c r="A7412"/>
      <c r="B7412"/>
      <c r="C7412"/>
    </row>
    <row r="7413" spans="1:3">
      <c r="A7413"/>
      <c r="B7413"/>
      <c r="C7413"/>
    </row>
    <row r="7414" spans="1:3">
      <c r="A7414"/>
      <c r="B7414"/>
      <c r="C7414"/>
    </row>
    <row r="7415" spans="1:3">
      <c r="A7415"/>
      <c r="B7415"/>
      <c r="C7415"/>
    </row>
    <row r="7416" spans="1:3">
      <c r="A7416"/>
      <c r="B7416"/>
      <c r="C7416"/>
    </row>
    <row r="7417" spans="1:3">
      <c r="A7417"/>
      <c r="B7417"/>
      <c r="C7417"/>
    </row>
    <row r="7418" spans="1:3">
      <c r="A7418"/>
      <c r="B7418"/>
      <c r="C7418"/>
    </row>
    <row r="7419" spans="1:3">
      <c r="A7419"/>
      <c r="B7419"/>
      <c r="C7419"/>
    </row>
    <row r="7420" spans="1:3">
      <c r="A7420"/>
      <c r="B7420"/>
      <c r="C7420"/>
    </row>
    <row r="7421" spans="1:3">
      <c r="A7421"/>
      <c r="B7421"/>
      <c r="C7421"/>
    </row>
    <row r="7422" spans="1:3">
      <c r="A7422"/>
      <c r="B7422"/>
      <c r="C7422"/>
    </row>
    <row r="7423" spans="1:3">
      <c r="A7423"/>
      <c r="B7423"/>
      <c r="C7423"/>
    </row>
    <row r="7424" spans="1:3">
      <c r="A7424"/>
      <c r="B7424"/>
      <c r="C7424"/>
    </row>
    <row r="7425" spans="1:3">
      <c r="A7425"/>
      <c r="B7425"/>
      <c r="C7425"/>
    </row>
    <row r="7426" spans="1:3">
      <c r="A7426"/>
      <c r="B7426"/>
      <c r="C7426"/>
    </row>
    <row r="7427" spans="1:3">
      <c r="A7427"/>
      <c r="B7427"/>
      <c r="C7427"/>
    </row>
    <row r="7428" spans="1:3">
      <c r="A7428"/>
      <c r="B7428"/>
      <c r="C7428"/>
    </row>
    <row r="7429" spans="1:3">
      <c r="A7429"/>
      <c r="B7429"/>
      <c r="C7429"/>
    </row>
    <row r="7430" spans="1:3">
      <c r="A7430"/>
      <c r="B7430"/>
      <c r="C7430"/>
    </row>
    <row r="7431" spans="1:3">
      <c r="A7431"/>
      <c r="B7431"/>
      <c r="C7431"/>
    </row>
    <row r="7432" spans="1:3">
      <c r="A7432"/>
      <c r="B7432"/>
      <c r="C7432"/>
    </row>
    <row r="7433" spans="1:3">
      <c r="A7433"/>
      <c r="B7433"/>
      <c r="C7433"/>
    </row>
    <row r="7434" spans="1:3">
      <c r="A7434"/>
      <c r="B7434"/>
      <c r="C7434"/>
    </row>
    <row r="7435" spans="1:3">
      <c r="A7435"/>
      <c r="B7435"/>
      <c r="C7435"/>
    </row>
    <row r="7436" spans="1:3">
      <c r="A7436"/>
      <c r="B7436"/>
      <c r="C7436"/>
    </row>
    <row r="7437" spans="1:3">
      <c r="A7437"/>
      <c r="B7437"/>
      <c r="C7437"/>
    </row>
    <row r="7438" spans="1:3">
      <c r="A7438"/>
      <c r="B7438"/>
      <c r="C7438"/>
    </row>
    <row r="7439" spans="1:3">
      <c r="A7439"/>
      <c r="B7439"/>
      <c r="C7439"/>
    </row>
    <row r="7440" spans="1:3">
      <c r="A7440"/>
      <c r="B7440"/>
      <c r="C7440"/>
    </row>
    <row r="7441" spans="1:3">
      <c r="A7441"/>
      <c r="B7441"/>
      <c r="C7441"/>
    </row>
    <row r="7442" spans="1:3">
      <c r="A7442"/>
      <c r="B7442"/>
      <c r="C7442"/>
    </row>
    <row r="7443" spans="1:3">
      <c r="A7443"/>
      <c r="B7443"/>
      <c r="C7443"/>
    </row>
    <row r="7444" spans="1:3">
      <c r="A7444"/>
      <c r="B7444"/>
      <c r="C7444"/>
    </row>
    <row r="7445" spans="1:3">
      <c r="A7445"/>
      <c r="B7445"/>
      <c r="C7445"/>
    </row>
    <row r="7446" spans="1:3">
      <c r="A7446"/>
      <c r="B7446"/>
      <c r="C7446"/>
    </row>
    <row r="7447" spans="1:3">
      <c r="A7447"/>
      <c r="B7447"/>
      <c r="C7447"/>
    </row>
    <row r="7448" spans="1:3">
      <c r="A7448"/>
      <c r="B7448"/>
      <c r="C7448"/>
    </row>
    <row r="7449" spans="1:3">
      <c r="A7449"/>
      <c r="B7449"/>
      <c r="C7449"/>
    </row>
    <row r="7450" spans="1:3">
      <c r="A7450"/>
      <c r="B7450"/>
      <c r="C7450"/>
    </row>
    <row r="7451" spans="1:3">
      <c r="A7451"/>
      <c r="B7451"/>
      <c r="C7451"/>
    </row>
    <row r="7452" spans="1:3">
      <c r="A7452"/>
      <c r="B7452"/>
      <c r="C7452"/>
    </row>
    <row r="7453" spans="1:3">
      <c r="A7453"/>
      <c r="B7453"/>
      <c r="C7453"/>
    </row>
    <row r="7454" spans="1:3">
      <c r="A7454"/>
      <c r="B7454"/>
      <c r="C7454"/>
    </row>
    <row r="7455" spans="1:3">
      <c r="A7455"/>
      <c r="B7455"/>
      <c r="C7455"/>
    </row>
    <row r="7456" spans="1:3">
      <c r="A7456"/>
      <c r="B7456"/>
      <c r="C7456"/>
    </row>
    <row r="7457" spans="1:3">
      <c r="A7457"/>
      <c r="B7457"/>
      <c r="C7457"/>
    </row>
    <row r="7458" spans="1:3">
      <c r="A7458"/>
      <c r="B7458"/>
      <c r="C7458"/>
    </row>
    <row r="7459" spans="1:3">
      <c r="A7459"/>
      <c r="B7459"/>
      <c r="C7459"/>
    </row>
    <row r="7460" spans="1:3">
      <c r="A7460"/>
      <c r="B7460"/>
      <c r="C7460"/>
    </row>
    <row r="7461" spans="1:3">
      <c r="A7461"/>
      <c r="B7461"/>
      <c r="C7461"/>
    </row>
    <row r="7462" spans="1:3">
      <c r="A7462"/>
      <c r="B7462"/>
      <c r="C7462"/>
    </row>
    <row r="7463" spans="1:3">
      <c r="A7463"/>
      <c r="B7463"/>
      <c r="C7463"/>
    </row>
    <row r="7464" spans="1:3">
      <c r="A7464"/>
      <c r="B7464"/>
      <c r="C7464"/>
    </row>
    <row r="7465" spans="1:3">
      <c r="A7465"/>
      <c r="B7465"/>
      <c r="C7465"/>
    </row>
    <row r="7466" spans="1:3">
      <c r="A7466"/>
      <c r="B7466"/>
      <c r="C7466"/>
    </row>
    <row r="7467" spans="1:3">
      <c r="A7467"/>
      <c r="B7467"/>
      <c r="C7467"/>
    </row>
    <row r="7468" spans="1:3">
      <c r="A7468"/>
      <c r="B7468"/>
      <c r="C7468"/>
    </row>
    <row r="7469" spans="1:3">
      <c r="A7469"/>
      <c r="B7469"/>
      <c r="C7469"/>
    </row>
    <row r="7470" spans="1:3">
      <c r="A7470"/>
      <c r="B7470"/>
      <c r="C7470"/>
    </row>
    <row r="7471" spans="1:3">
      <c r="A7471"/>
      <c r="B7471"/>
      <c r="C7471"/>
    </row>
    <row r="7472" spans="1:3">
      <c r="A7472"/>
      <c r="B7472"/>
      <c r="C7472"/>
    </row>
    <row r="7473" spans="1:3">
      <c r="A7473"/>
      <c r="B7473"/>
      <c r="C7473"/>
    </row>
    <row r="7474" spans="1:3">
      <c r="A7474"/>
      <c r="B7474"/>
      <c r="C7474"/>
    </row>
    <row r="7475" spans="1:3">
      <c r="A7475"/>
      <c r="B7475"/>
      <c r="C7475"/>
    </row>
    <row r="7476" spans="1:3">
      <c r="A7476"/>
      <c r="B7476"/>
      <c r="C7476"/>
    </row>
    <row r="7477" spans="1:3">
      <c r="A7477"/>
      <c r="B7477"/>
      <c r="C7477"/>
    </row>
    <row r="7478" spans="1:3">
      <c r="A7478"/>
      <c r="B7478"/>
      <c r="C7478"/>
    </row>
    <row r="7479" spans="1:3">
      <c r="A7479"/>
      <c r="B7479"/>
      <c r="C7479"/>
    </row>
    <row r="7480" spans="1:3">
      <c r="A7480"/>
      <c r="B7480"/>
      <c r="C7480"/>
    </row>
    <row r="7481" spans="1:3">
      <c r="A7481"/>
      <c r="B7481"/>
      <c r="C7481"/>
    </row>
    <row r="7482" spans="1:3">
      <c r="A7482"/>
      <c r="B7482"/>
      <c r="C7482"/>
    </row>
    <row r="7483" spans="1:3">
      <c r="A7483"/>
      <c r="B7483"/>
      <c r="C7483"/>
    </row>
    <row r="7484" spans="1:3">
      <c r="A7484"/>
      <c r="B7484"/>
      <c r="C7484"/>
    </row>
    <row r="7485" spans="1:3">
      <c r="A7485"/>
      <c r="B7485"/>
      <c r="C7485"/>
    </row>
    <row r="7486" spans="1:3">
      <c r="A7486"/>
      <c r="B7486"/>
      <c r="C7486"/>
    </row>
    <row r="7487" spans="1:3">
      <c r="A7487"/>
      <c r="B7487"/>
      <c r="C7487"/>
    </row>
    <row r="7488" spans="1:3">
      <c r="A7488"/>
      <c r="B7488"/>
      <c r="C7488"/>
    </row>
    <row r="7489" spans="1:3">
      <c r="A7489"/>
      <c r="B7489"/>
      <c r="C7489"/>
    </row>
    <row r="7490" spans="1:3">
      <c r="A7490"/>
      <c r="B7490"/>
      <c r="C7490"/>
    </row>
    <row r="7491" spans="1:3">
      <c r="A7491"/>
      <c r="B7491"/>
      <c r="C7491"/>
    </row>
    <row r="7492" spans="1:3">
      <c r="A7492"/>
      <c r="B7492"/>
      <c r="C7492"/>
    </row>
    <row r="7493" spans="1:3">
      <c r="A7493"/>
      <c r="B7493"/>
      <c r="C7493"/>
    </row>
    <row r="7494" spans="1:3">
      <c r="A7494"/>
      <c r="B7494"/>
      <c r="C7494"/>
    </row>
    <row r="7495" spans="1:3">
      <c r="A7495"/>
      <c r="B7495"/>
      <c r="C7495"/>
    </row>
    <row r="7496" spans="1:3">
      <c r="A7496"/>
      <c r="B7496"/>
      <c r="C7496"/>
    </row>
    <row r="7497" spans="1:3">
      <c r="A7497"/>
      <c r="B7497"/>
      <c r="C7497"/>
    </row>
    <row r="7498" spans="1:3">
      <c r="A7498"/>
      <c r="B7498"/>
      <c r="C7498"/>
    </row>
    <row r="7499" spans="1:3">
      <c r="A7499"/>
      <c r="B7499"/>
      <c r="C7499"/>
    </row>
    <row r="7500" spans="1:3">
      <c r="A7500"/>
      <c r="B7500"/>
      <c r="C7500"/>
    </row>
    <row r="7501" spans="1:3">
      <c r="A7501"/>
      <c r="B7501"/>
      <c r="C7501"/>
    </row>
    <row r="7502" spans="1:3">
      <c r="A7502"/>
      <c r="B7502"/>
      <c r="C7502"/>
    </row>
    <row r="7503" spans="1:3">
      <c r="A7503"/>
      <c r="B7503"/>
      <c r="C7503"/>
    </row>
    <row r="7504" spans="1:3">
      <c r="A7504"/>
      <c r="B7504"/>
      <c r="C7504"/>
    </row>
    <row r="7505" spans="1:3">
      <c r="A7505"/>
      <c r="B7505"/>
      <c r="C7505"/>
    </row>
    <row r="7506" spans="1:3">
      <c r="A7506"/>
      <c r="B7506"/>
      <c r="C7506"/>
    </row>
    <row r="7507" spans="1:3">
      <c r="A7507"/>
      <c r="B7507"/>
      <c r="C7507"/>
    </row>
    <row r="7508" spans="1:3">
      <c r="A7508"/>
      <c r="B7508"/>
      <c r="C7508"/>
    </row>
    <row r="7509" spans="1:3">
      <c r="A7509"/>
      <c r="B7509"/>
      <c r="C7509"/>
    </row>
    <row r="7510" spans="1:3">
      <c r="A7510"/>
      <c r="B7510"/>
      <c r="C7510"/>
    </row>
    <row r="7511" spans="1:3">
      <c r="A7511"/>
      <c r="B7511"/>
      <c r="C7511"/>
    </row>
    <row r="7512" spans="1:3">
      <c r="A7512"/>
      <c r="B7512"/>
      <c r="C7512"/>
    </row>
    <row r="7513" spans="1:3">
      <c r="A7513"/>
      <c r="B7513"/>
      <c r="C7513"/>
    </row>
    <row r="7514" spans="1:3">
      <c r="A7514"/>
      <c r="B7514"/>
      <c r="C7514"/>
    </row>
    <row r="7515" spans="1:3">
      <c r="A7515"/>
      <c r="B7515"/>
      <c r="C7515"/>
    </row>
    <row r="7516" spans="1:3">
      <c r="A7516"/>
      <c r="B7516"/>
      <c r="C7516"/>
    </row>
    <row r="7517" spans="1:3">
      <c r="A7517"/>
      <c r="B7517"/>
      <c r="C7517"/>
    </row>
    <row r="7518" spans="1:3">
      <c r="A7518"/>
      <c r="B7518"/>
      <c r="C7518"/>
    </row>
    <row r="7519" spans="1:3">
      <c r="A7519"/>
      <c r="B7519"/>
      <c r="C7519"/>
    </row>
    <row r="7520" spans="1:3">
      <c r="A7520"/>
      <c r="B7520"/>
      <c r="C7520"/>
    </row>
    <row r="7521" spans="1:3">
      <c r="A7521"/>
      <c r="B7521"/>
      <c r="C7521"/>
    </row>
    <row r="7522" spans="1:3">
      <c r="A7522"/>
      <c r="B7522"/>
      <c r="C7522"/>
    </row>
    <row r="7523" spans="1:3">
      <c r="A7523"/>
      <c r="B7523"/>
      <c r="C7523"/>
    </row>
    <row r="7524" spans="1:3">
      <c r="A7524"/>
      <c r="B7524"/>
      <c r="C7524"/>
    </row>
    <row r="7525" spans="1:3">
      <c r="A7525"/>
      <c r="B7525"/>
      <c r="C7525"/>
    </row>
    <row r="7526" spans="1:3">
      <c r="A7526"/>
      <c r="B7526"/>
      <c r="C7526"/>
    </row>
    <row r="7527" spans="1:3">
      <c r="A7527"/>
      <c r="B7527"/>
      <c r="C7527"/>
    </row>
    <row r="7528" spans="1:3">
      <c r="A7528"/>
      <c r="B7528"/>
      <c r="C7528"/>
    </row>
    <row r="7529" spans="1:3">
      <c r="A7529"/>
      <c r="B7529"/>
      <c r="C7529"/>
    </row>
    <row r="7530" spans="1:3">
      <c r="A7530"/>
      <c r="B7530"/>
      <c r="C7530"/>
    </row>
    <row r="7531" spans="1:3">
      <c r="A7531"/>
      <c r="B7531"/>
      <c r="C7531"/>
    </row>
    <row r="7532" spans="1:3">
      <c r="A7532"/>
      <c r="B7532"/>
      <c r="C7532"/>
    </row>
    <row r="7533" spans="1:3">
      <c r="A7533"/>
      <c r="B7533"/>
      <c r="C7533"/>
    </row>
    <row r="7534" spans="1:3">
      <c r="A7534"/>
      <c r="B7534"/>
      <c r="C7534"/>
    </row>
    <row r="7535" spans="1:3">
      <c r="A7535"/>
      <c r="B7535"/>
      <c r="C7535"/>
    </row>
    <row r="7536" spans="1:3">
      <c r="A7536"/>
      <c r="B7536"/>
      <c r="C7536"/>
    </row>
    <row r="7537" spans="1:3">
      <c r="A7537"/>
      <c r="B7537"/>
      <c r="C7537"/>
    </row>
    <row r="7538" spans="1:3">
      <c r="A7538"/>
      <c r="B7538"/>
      <c r="C7538"/>
    </row>
    <row r="7539" spans="1:3">
      <c r="A7539"/>
      <c r="B7539"/>
      <c r="C7539"/>
    </row>
    <row r="7540" spans="1:3">
      <c r="A7540"/>
      <c r="B7540"/>
      <c r="C7540"/>
    </row>
    <row r="7541" spans="1:3">
      <c r="A7541"/>
      <c r="B7541"/>
      <c r="C7541"/>
    </row>
    <row r="7542" spans="1:3">
      <c r="A7542"/>
      <c r="B7542"/>
      <c r="C7542"/>
    </row>
    <row r="7543" spans="1:3">
      <c r="A7543"/>
      <c r="B7543"/>
      <c r="C7543"/>
    </row>
    <row r="7544" spans="1:3">
      <c r="A7544"/>
      <c r="B7544"/>
      <c r="C7544"/>
    </row>
    <row r="7545" spans="1:3">
      <c r="A7545"/>
      <c r="B7545"/>
      <c r="C7545"/>
    </row>
    <row r="7546" spans="1:3">
      <c r="A7546"/>
      <c r="B7546"/>
      <c r="C7546"/>
    </row>
    <row r="7547" spans="1:3">
      <c r="A7547"/>
      <c r="B7547"/>
      <c r="C7547"/>
    </row>
    <row r="7548" spans="1:3">
      <c r="A7548"/>
      <c r="B7548"/>
      <c r="C7548"/>
    </row>
    <row r="7549" spans="1:3">
      <c r="A7549"/>
      <c r="B7549"/>
      <c r="C7549"/>
    </row>
    <row r="7550" spans="1:3">
      <c r="A7550"/>
      <c r="B7550"/>
      <c r="C7550"/>
    </row>
    <row r="7551" spans="1:3">
      <c r="A7551"/>
      <c r="B7551"/>
      <c r="C7551"/>
    </row>
    <row r="7552" spans="1:3">
      <c r="A7552"/>
      <c r="B7552"/>
      <c r="C7552"/>
    </row>
    <row r="7553" spans="1:3">
      <c r="A7553"/>
      <c r="B7553"/>
      <c r="C7553"/>
    </row>
    <row r="7554" spans="1:3">
      <c r="A7554"/>
      <c r="B7554"/>
      <c r="C7554"/>
    </row>
    <row r="7555" spans="1:3">
      <c r="A7555"/>
      <c r="B7555"/>
      <c r="C7555"/>
    </row>
    <row r="7556" spans="1:3">
      <c r="A7556"/>
      <c r="B7556"/>
      <c r="C7556"/>
    </row>
    <row r="7557" spans="1:3">
      <c r="A7557"/>
      <c r="B7557"/>
      <c r="C7557"/>
    </row>
    <row r="7558" spans="1:3">
      <c r="A7558"/>
      <c r="B7558"/>
      <c r="C7558"/>
    </row>
    <row r="7559" spans="1:3">
      <c r="A7559"/>
      <c r="B7559"/>
      <c r="C7559"/>
    </row>
    <row r="7560" spans="1:3">
      <c r="A7560"/>
      <c r="B7560"/>
      <c r="C7560"/>
    </row>
    <row r="7561" spans="1:3">
      <c r="A7561"/>
      <c r="B7561"/>
      <c r="C7561"/>
    </row>
    <row r="7562" spans="1:3">
      <c r="A7562"/>
      <c r="B7562"/>
      <c r="C7562"/>
    </row>
    <row r="7563" spans="1:3">
      <c r="A7563"/>
      <c r="B7563"/>
      <c r="C7563"/>
    </row>
    <row r="7564" spans="1:3">
      <c r="A7564"/>
      <c r="B7564"/>
      <c r="C7564"/>
    </row>
    <row r="7565" spans="1:3">
      <c r="A7565"/>
      <c r="B7565"/>
      <c r="C7565"/>
    </row>
    <row r="7566" spans="1:3">
      <c r="A7566"/>
      <c r="B7566"/>
      <c r="C7566"/>
    </row>
    <row r="7567" spans="1:3">
      <c r="A7567"/>
      <c r="B7567"/>
      <c r="C7567"/>
    </row>
    <row r="7568" spans="1:3">
      <c r="A7568"/>
      <c r="B7568"/>
      <c r="C7568"/>
    </row>
    <row r="7569" spans="1:3">
      <c r="A7569"/>
      <c r="B7569"/>
      <c r="C7569"/>
    </row>
    <row r="7570" spans="1:3">
      <c r="A7570"/>
      <c r="B7570"/>
      <c r="C7570"/>
    </row>
    <row r="7571" spans="1:3">
      <c r="A7571"/>
      <c r="B7571"/>
      <c r="C7571"/>
    </row>
    <row r="7572" spans="1:3">
      <c r="A7572"/>
      <c r="B7572"/>
      <c r="C7572"/>
    </row>
    <row r="7573" spans="1:3">
      <c r="A7573"/>
      <c r="B7573"/>
      <c r="C7573"/>
    </row>
    <row r="7574" spans="1:3">
      <c r="A7574"/>
      <c r="B7574"/>
      <c r="C7574"/>
    </row>
    <row r="7575" spans="1:3">
      <c r="A7575"/>
      <c r="B7575"/>
      <c r="C7575"/>
    </row>
    <row r="7576" spans="1:3">
      <c r="A7576"/>
      <c r="B7576"/>
      <c r="C7576"/>
    </row>
    <row r="7577" spans="1:3">
      <c r="A7577"/>
      <c r="B7577"/>
      <c r="C7577"/>
    </row>
    <row r="7578" spans="1:3">
      <c r="A7578"/>
      <c r="B7578"/>
      <c r="C7578"/>
    </row>
    <row r="7579" spans="1:3">
      <c r="A7579"/>
      <c r="B7579"/>
      <c r="C7579"/>
    </row>
    <row r="7580" spans="1:3">
      <c r="A7580"/>
      <c r="B7580"/>
      <c r="C7580"/>
    </row>
    <row r="7581" spans="1:3">
      <c r="A7581"/>
      <c r="B7581"/>
      <c r="C7581"/>
    </row>
    <row r="7582" spans="1:3">
      <c r="A7582"/>
      <c r="B7582"/>
      <c r="C7582"/>
    </row>
    <row r="7583" spans="1:3">
      <c r="A7583"/>
      <c r="B7583"/>
      <c r="C7583"/>
    </row>
    <row r="7584" spans="1:3">
      <c r="A7584"/>
      <c r="B7584"/>
      <c r="C7584"/>
    </row>
    <row r="7585" spans="1:3">
      <c r="A7585"/>
      <c r="B7585"/>
      <c r="C7585"/>
    </row>
    <row r="7586" spans="1:3">
      <c r="A7586"/>
      <c r="B7586"/>
      <c r="C7586"/>
    </row>
    <row r="7587" spans="1:3">
      <c r="A7587"/>
      <c r="B7587"/>
      <c r="C7587"/>
    </row>
    <row r="7588" spans="1:3">
      <c r="A7588"/>
      <c r="B7588"/>
      <c r="C7588"/>
    </row>
    <row r="7589" spans="1:3">
      <c r="A7589"/>
      <c r="B7589"/>
      <c r="C7589"/>
    </row>
    <row r="7590" spans="1:3">
      <c r="A7590"/>
      <c r="B7590"/>
      <c r="C7590"/>
    </row>
    <row r="7591" spans="1:3">
      <c r="A7591"/>
      <c r="B7591"/>
      <c r="C7591"/>
    </row>
    <row r="7592" spans="1:3">
      <c r="A7592"/>
      <c r="B7592"/>
      <c r="C7592"/>
    </row>
    <row r="7593" spans="1:3">
      <c r="A7593"/>
      <c r="B7593"/>
      <c r="C7593"/>
    </row>
    <row r="7594" spans="1:3">
      <c r="A7594"/>
      <c r="B7594"/>
      <c r="C7594"/>
    </row>
    <row r="7595" spans="1:3">
      <c r="A7595"/>
      <c r="B7595"/>
      <c r="C7595"/>
    </row>
    <row r="7596" spans="1:3">
      <c r="A7596"/>
      <c r="B7596"/>
      <c r="C7596"/>
    </row>
    <row r="7597" spans="1:3">
      <c r="A7597"/>
      <c r="B7597"/>
      <c r="C7597"/>
    </row>
    <row r="7598" spans="1:3">
      <c r="A7598"/>
      <c r="B7598"/>
      <c r="C7598"/>
    </row>
    <row r="7599" spans="1:3">
      <c r="A7599"/>
      <c r="B7599"/>
      <c r="C7599"/>
    </row>
    <row r="7600" spans="1:3">
      <c r="A7600"/>
      <c r="B7600"/>
      <c r="C7600"/>
    </row>
    <row r="7601" spans="1:3">
      <c r="A7601"/>
      <c r="B7601"/>
      <c r="C7601"/>
    </row>
    <row r="7602" spans="1:3">
      <c r="A7602"/>
      <c r="B7602"/>
      <c r="C7602"/>
    </row>
    <row r="7603" spans="1:3">
      <c r="A7603"/>
      <c r="B7603"/>
      <c r="C7603"/>
    </row>
    <row r="7604" spans="1:3">
      <c r="A7604"/>
      <c r="B7604"/>
      <c r="C7604"/>
    </row>
    <row r="7605" spans="1:3">
      <c r="A7605"/>
      <c r="B7605"/>
      <c r="C7605"/>
    </row>
    <row r="7606" spans="1:3">
      <c r="A7606"/>
      <c r="B7606"/>
      <c r="C7606"/>
    </row>
    <row r="7607" spans="1:3">
      <c r="A7607"/>
      <c r="B7607"/>
      <c r="C7607"/>
    </row>
    <row r="7608" spans="1:3">
      <c r="A7608"/>
      <c r="B7608"/>
      <c r="C7608"/>
    </row>
    <row r="7609" spans="1:3">
      <c r="A7609"/>
      <c r="B7609"/>
      <c r="C7609"/>
    </row>
    <row r="7610" spans="1:3">
      <c r="A7610"/>
      <c r="B7610"/>
      <c r="C7610"/>
    </row>
    <row r="7611" spans="1:3">
      <c r="A7611"/>
      <c r="B7611"/>
      <c r="C7611"/>
    </row>
    <row r="7612" spans="1:3">
      <c r="A7612"/>
      <c r="B7612"/>
      <c r="C7612"/>
    </row>
    <row r="7613" spans="1:3">
      <c r="A7613"/>
      <c r="B7613"/>
      <c r="C7613"/>
    </row>
    <row r="7614" spans="1:3">
      <c r="A7614"/>
      <c r="B7614"/>
      <c r="C7614"/>
    </row>
    <row r="7615" spans="1:3">
      <c r="A7615"/>
      <c r="B7615"/>
      <c r="C7615"/>
    </row>
    <row r="7616" spans="1:3">
      <c r="A7616"/>
      <c r="B7616"/>
      <c r="C7616"/>
    </row>
    <row r="7617" spans="1:3">
      <c r="A7617"/>
      <c r="B7617"/>
      <c r="C7617"/>
    </row>
    <row r="7618" spans="1:3">
      <c r="A7618"/>
      <c r="B7618"/>
      <c r="C7618"/>
    </row>
    <row r="7619" spans="1:3">
      <c r="A7619"/>
      <c r="B7619"/>
      <c r="C7619"/>
    </row>
    <row r="7620" spans="1:3">
      <c r="A7620"/>
      <c r="B7620"/>
      <c r="C7620"/>
    </row>
    <row r="7621" spans="1:3">
      <c r="A7621"/>
      <c r="B7621"/>
      <c r="C7621"/>
    </row>
    <row r="7622" spans="1:3">
      <c r="A7622"/>
      <c r="B7622"/>
      <c r="C7622"/>
    </row>
    <row r="7623" spans="1:3">
      <c r="A7623"/>
      <c r="B7623"/>
      <c r="C7623"/>
    </row>
    <row r="7624" spans="1:3">
      <c r="A7624"/>
      <c r="B7624"/>
      <c r="C7624"/>
    </row>
    <row r="7625" spans="1:3">
      <c r="A7625"/>
      <c r="B7625"/>
      <c r="C7625"/>
    </row>
    <row r="7626" spans="1:3">
      <c r="A7626"/>
      <c r="B7626"/>
      <c r="C7626"/>
    </row>
    <row r="7627" spans="1:3">
      <c r="A7627"/>
      <c r="B7627"/>
      <c r="C7627"/>
    </row>
    <row r="7628" spans="1:3">
      <c r="A7628"/>
      <c r="B7628"/>
      <c r="C7628"/>
    </row>
    <row r="7629" spans="1:3">
      <c r="A7629"/>
      <c r="B7629"/>
      <c r="C7629"/>
    </row>
    <row r="7630" spans="1:3">
      <c r="A7630"/>
      <c r="B7630"/>
      <c r="C7630"/>
    </row>
    <row r="7631" spans="1:3">
      <c r="A7631"/>
      <c r="B7631"/>
      <c r="C7631"/>
    </row>
    <row r="7632" spans="1:3">
      <c r="A7632"/>
      <c r="B7632"/>
      <c r="C7632"/>
    </row>
    <row r="7633" spans="1:3">
      <c r="A7633"/>
      <c r="B7633"/>
      <c r="C7633"/>
    </row>
    <row r="7634" spans="1:3">
      <c r="A7634"/>
      <c r="B7634"/>
      <c r="C7634"/>
    </row>
    <row r="7635" spans="1:3">
      <c r="A7635"/>
      <c r="B7635"/>
      <c r="C7635"/>
    </row>
    <row r="7636" spans="1:3">
      <c r="A7636"/>
      <c r="B7636"/>
      <c r="C7636"/>
    </row>
    <row r="7637" spans="1:3">
      <c r="A7637"/>
      <c r="B7637"/>
      <c r="C7637"/>
    </row>
    <row r="7638" spans="1:3">
      <c r="A7638"/>
      <c r="B7638"/>
      <c r="C7638"/>
    </row>
    <row r="7639" spans="1:3">
      <c r="A7639"/>
      <c r="B7639"/>
      <c r="C7639"/>
    </row>
    <row r="7640" spans="1:3">
      <c r="A7640"/>
      <c r="B7640"/>
      <c r="C7640"/>
    </row>
    <row r="7641" spans="1:3">
      <c r="A7641"/>
      <c r="B7641"/>
      <c r="C7641"/>
    </row>
    <row r="7642" spans="1:3">
      <c r="A7642"/>
      <c r="B7642"/>
      <c r="C7642"/>
    </row>
    <row r="7643" spans="1:3">
      <c r="A7643"/>
      <c r="B7643"/>
      <c r="C7643"/>
    </row>
    <row r="7644" spans="1:3">
      <c r="A7644"/>
      <c r="B7644"/>
      <c r="C7644"/>
    </row>
    <row r="7645" spans="1:3">
      <c r="A7645"/>
      <c r="B7645"/>
      <c r="C7645"/>
    </row>
    <row r="7646" spans="1:3">
      <c r="A7646"/>
      <c r="B7646"/>
      <c r="C7646"/>
    </row>
    <row r="7647" spans="1:3">
      <c r="A7647"/>
      <c r="B7647"/>
      <c r="C7647"/>
    </row>
    <row r="7648" spans="1:3">
      <c r="A7648"/>
      <c r="B7648"/>
      <c r="C7648"/>
    </row>
    <row r="7649" spans="1:3">
      <c r="A7649"/>
      <c r="B7649"/>
      <c r="C7649"/>
    </row>
    <row r="7650" spans="1:3">
      <c r="A7650"/>
      <c r="B7650"/>
      <c r="C7650"/>
    </row>
    <row r="7651" spans="1:3">
      <c r="A7651"/>
      <c r="B7651"/>
      <c r="C7651"/>
    </row>
    <row r="7652" spans="1:3">
      <c r="A7652"/>
      <c r="B7652"/>
      <c r="C7652"/>
    </row>
    <row r="7653" spans="1:3">
      <c r="A7653"/>
      <c r="B7653"/>
      <c r="C7653"/>
    </row>
    <row r="7654" spans="1:3">
      <c r="A7654"/>
      <c r="B7654"/>
      <c r="C7654"/>
    </row>
    <row r="7655" spans="1:3">
      <c r="A7655"/>
      <c r="B7655"/>
      <c r="C7655"/>
    </row>
    <row r="7656" spans="1:3">
      <c r="A7656"/>
      <c r="B7656"/>
      <c r="C7656"/>
    </row>
    <row r="7657" spans="1:3">
      <c r="A7657"/>
      <c r="B7657"/>
      <c r="C7657"/>
    </row>
    <row r="7658" spans="1:3">
      <c r="A7658"/>
      <c r="B7658"/>
      <c r="C7658"/>
    </row>
    <row r="7659" spans="1:3">
      <c r="A7659"/>
      <c r="B7659"/>
      <c r="C7659"/>
    </row>
    <row r="7660" spans="1:3">
      <c r="A7660"/>
      <c r="B7660"/>
      <c r="C7660"/>
    </row>
    <row r="7661" spans="1:3">
      <c r="A7661"/>
      <c r="B7661"/>
      <c r="C7661"/>
    </row>
    <row r="7662" spans="1:3">
      <c r="A7662"/>
      <c r="B7662"/>
      <c r="C7662"/>
    </row>
    <row r="7663" spans="1:3">
      <c r="A7663"/>
      <c r="B7663"/>
      <c r="C7663"/>
    </row>
    <row r="7664" spans="1:3">
      <c r="A7664"/>
      <c r="B7664"/>
      <c r="C7664"/>
    </row>
    <row r="7665" spans="1:3">
      <c r="A7665"/>
      <c r="B7665"/>
      <c r="C7665"/>
    </row>
    <row r="7666" spans="1:3">
      <c r="A7666"/>
      <c r="B7666"/>
      <c r="C7666"/>
    </row>
    <row r="7667" spans="1:3">
      <c r="A7667"/>
      <c r="B7667"/>
      <c r="C7667"/>
    </row>
    <row r="7668" spans="1:3">
      <c r="A7668"/>
      <c r="B7668"/>
      <c r="C7668"/>
    </row>
    <row r="7669" spans="1:3">
      <c r="A7669"/>
      <c r="B7669"/>
      <c r="C7669"/>
    </row>
    <row r="7670" spans="1:3">
      <c r="A7670"/>
      <c r="B7670"/>
      <c r="C7670"/>
    </row>
    <row r="7671" spans="1:3">
      <c r="A7671"/>
      <c r="B7671"/>
      <c r="C7671"/>
    </row>
    <row r="7672" spans="1:3">
      <c r="A7672"/>
      <c r="B7672"/>
      <c r="C7672"/>
    </row>
    <row r="7673" spans="1:3">
      <c r="A7673"/>
      <c r="B7673"/>
      <c r="C7673"/>
    </row>
    <row r="7674" spans="1:3">
      <c r="A7674"/>
      <c r="B7674"/>
      <c r="C7674"/>
    </row>
    <row r="7675" spans="1:3">
      <c r="A7675"/>
      <c r="B7675"/>
      <c r="C7675"/>
    </row>
    <row r="7676" spans="1:3">
      <c r="A7676"/>
      <c r="B7676"/>
      <c r="C7676"/>
    </row>
    <row r="7677" spans="1:3">
      <c r="A7677"/>
      <c r="B7677"/>
      <c r="C7677"/>
    </row>
    <row r="7678" spans="1:3">
      <c r="A7678"/>
      <c r="B7678"/>
      <c r="C7678"/>
    </row>
    <row r="7679" spans="1:3">
      <c r="A7679"/>
      <c r="B7679"/>
      <c r="C7679"/>
    </row>
    <row r="7680" spans="1:3">
      <c r="A7680"/>
      <c r="B7680"/>
      <c r="C7680"/>
    </row>
    <row r="7681" spans="1:3">
      <c r="A7681"/>
      <c r="B7681"/>
      <c r="C7681"/>
    </row>
    <row r="7682" spans="1:3">
      <c r="A7682"/>
      <c r="B7682"/>
      <c r="C7682"/>
    </row>
    <row r="7683" spans="1:3">
      <c r="A7683"/>
      <c r="B7683"/>
      <c r="C7683"/>
    </row>
    <row r="7684" spans="1:3">
      <c r="A7684"/>
      <c r="B7684"/>
      <c r="C7684"/>
    </row>
    <row r="7685" spans="1:3">
      <c r="A7685"/>
      <c r="B7685"/>
      <c r="C7685"/>
    </row>
    <row r="7686" spans="1:3">
      <c r="A7686"/>
      <c r="B7686"/>
      <c r="C7686"/>
    </row>
    <row r="7687" spans="1:3">
      <c r="A7687"/>
      <c r="B7687"/>
      <c r="C7687"/>
    </row>
    <row r="7688" spans="1:3">
      <c r="A7688"/>
      <c r="B7688"/>
      <c r="C7688"/>
    </row>
    <row r="7689" spans="1:3">
      <c r="A7689"/>
      <c r="B7689"/>
      <c r="C7689"/>
    </row>
    <row r="7690" spans="1:3">
      <c r="A7690"/>
      <c r="B7690"/>
      <c r="C7690"/>
    </row>
    <row r="7691" spans="1:3">
      <c r="A7691"/>
      <c r="B7691"/>
      <c r="C7691"/>
    </row>
    <row r="7692" spans="1:3">
      <c r="A7692"/>
      <c r="B7692"/>
      <c r="C7692"/>
    </row>
    <row r="7693" spans="1:3">
      <c r="A7693"/>
      <c r="B7693"/>
      <c r="C7693"/>
    </row>
    <row r="7694" spans="1:3">
      <c r="A7694"/>
      <c r="B7694"/>
      <c r="C7694"/>
    </row>
    <row r="7695" spans="1:3">
      <c r="A7695"/>
      <c r="B7695"/>
      <c r="C7695"/>
    </row>
    <row r="7696" spans="1:3">
      <c r="A7696"/>
      <c r="B7696"/>
      <c r="C7696"/>
    </row>
    <row r="7697" spans="1:3">
      <c r="A7697"/>
      <c r="B7697"/>
      <c r="C7697"/>
    </row>
    <row r="7698" spans="1:3">
      <c r="A7698"/>
      <c r="B7698"/>
      <c r="C7698"/>
    </row>
    <row r="7699" spans="1:3">
      <c r="A7699"/>
      <c r="B7699"/>
      <c r="C7699"/>
    </row>
    <row r="7700" spans="1:3">
      <c r="A7700"/>
      <c r="B7700"/>
      <c r="C7700"/>
    </row>
    <row r="7701" spans="1:3">
      <c r="A7701"/>
      <c r="B7701"/>
      <c r="C7701"/>
    </row>
    <row r="7702" spans="1:3">
      <c r="A7702"/>
      <c r="B7702"/>
      <c r="C7702"/>
    </row>
    <row r="7703" spans="1:3">
      <c r="A7703"/>
      <c r="B7703"/>
      <c r="C7703"/>
    </row>
    <row r="7704" spans="1:3">
      <c r="A7704"/>
      <c r="B7704"/>
      <c r="C7704"/>
    </row>
    <row r="7705" spans="1:3">
      <c r="A7705"/>
      <c r="B7705"/>
      <c r="C7705"/>
    </row>
    <row r="7706" spans="1:3">
      <c r="A7706"/>
      <c r="B7706"/>
      <c r="C7706"/>
    </row>
    <row r="7707" spans="1:3">
      <c r="A7707"/>
      <c r="B7707"/>
      <c r="C7707"/>
    </row>
    <row r="7708" spans="1:3">
      <c r="A7708"/>
      <c r="B7708"/>
      <c r="C7708"/>
    </row>
    <row r="7709" spans="1:3">
      <c r="A7709"/>
      <c r="B7709"/>
      <c r="C7709"/>
    </row>
    <row r="7710" spans="1:3">
      <c r="A7710"/>
      <c r="B7710"/>
      <c r="C7710"/>
    </row>
    <row r="7711" spans="1:3">
      <c r="A7711"/>
      <c r="B7711"/>
      <c r="C7711"/>
    </row>
    <row r="7712" spans="1:3">
      <c r="A7712"/>
      <c r="B7712"/>
      <c r="C7712"/>
    </row>
    <row r="7713" spans="1:3">
      <c r="A7713"/>
      <c r="B7713"/>
      <c r="C7713"/>
    </row>
    <row r="7714" spans="1:3">
      <c r="A7714"/>
      <c r="B7714"/>
      <c r="C7714"/>
    </row>
    <row r="7715" spans="1:3">
      <c r="A7715"/>
      <c r="B7715"/>
      <c r="C7715"/>
    </row>
    <row r="7716" spans="1:3">
      <c r="A7716"/>
      <c r="B7716"/>
      <c r="C7716"/>
    </row>
    <row r="7717" spans="1:3">
      <c r="A7717"/>
      <c r="B7717"/>
      <c r="C7717"/>
    </row>
    <row r="7718" spans="1:3">
      <c r="A7718"/>
      <c r="B7718"/>
      <c r="C7718"/>
    </row>
    <row r="7719" spans="1:3">
      <c r="A7719"/>
      <c r="B7719"/>
      <c r="C7719"/>
    </row>
    <row r="7720" spans="1:3">
      <c r="A7720"/>
      <c r="B7720"/>
      <c r="C7720"/>
    </row>
    <row r="7721" spans="1:3">
      <c r="A7721"/>
      <c r="B7721"/>
      <c r="C7721"/>
    </row>
    <row r="7722" spans="1:3">
      <c r="A7722"/>
      <c r="B7722"/>
      <c r="C7722"/>
    </row>
    <row r="7723" spans="1:3">
      <c r="A7723"/>
      <c r="B7723"/>
      <c r="C7723"/>
    </row>
    <row r="7724" spans="1:3">
      <c r="A7724"/>
      <c r="B7724"/>
      <c r="C7724"/>
    </row>
    <row r="7725" spans="1:3">
      <c r="A7725"/>
      <c r="B7725"/>
      <c r="C7725"/>
    </row>
    <row r="7726" spans="1:3">
      <c r="A7726"/>
      <c r="B7726"/>
      <c r="C7726"/>
    </row>
    <row r="7727" spans="1:3">
      <c r="A7727"/>
      <c r="B7727"/>
      <c r="C7727"/>
    </row>
    <row r="7728" spans="1:3">
      <c r="A7728"/>
      <c r="B7728"/>
      <c r="C7728"/>
    </row>
    <row r="7729" spans="1:3">
      <c r="A7729"/>
      <c r="B7729"/>
      <c r="C7729"/>
    </row>
    <row r="7730" spans="1:3">
      <c r="A7730"/>
      <c r="B7730"/>
      <c r="C7730"/>
    </row>
    <row r="7731" spans="1:3">
      <c r="A7731"/>
      <c r="B7731"/>
      <c r="C7731"/>
    </row>
    <row r="7732" spans="1:3">
      <c r="A7732"/>
      <c r="B7732"/>
      <c r="C7732"/>
    </row>
    <row r="7733" spans="1:3">
      <c r="A7733"/>
      <c r="B7733"/>
      <c r="C7733"/>
    </row>
    <row r="7734" spans="1:3">
      <c r="A7734"/>
      <c r="B7734"/>
      <c r="C7734"/>
    </row>
    <row r="7735" spans="1:3">
      <c r="A7735"/>
      <c r="B7735"/>
      <c r="C7735"/>
    </row>
    <row r="7736" spans="1:3">
      <c r="A7736"/>
      <c r="B7736"/>
      <c r="C7736"/>
    </row>
    <row r="7737" spans="1:3">
      <c r="A7737"/>
      <c r="B7737"/>
      <c r="C7737"/>
    </row>
    <row r="7738" spans="1:3">
      <c r="A7738"/>
      <c r="B7738"/>
      <c r="C7738"/>
    </row>
    <row r="7739" spans="1:3">
      <c r="A7739"/>
      <c r="B7739"/>
      <c r="C7739"/>
    </row>
    <row r="7740" spans="1:3">
      <c r="A7740"/>
      <c r="B7740"/>
      <c r="C7740"/>
    </row>
    <row r="7741" spans="1:3">
      <c r="A7741"/>
      <c r="B7741"/>
      <c r="C7741"/>
    </row>
    <row r="7742" spans="1:3">
      <c r="A7742"/>
      <c r="B7742"/>
      <c r="C7742"/>
    </row>
    <row r="7743" spans="1:3">
      <c r="A7743"/>
      <c r="B7743"/>
      <c r="C7743"/>
    </row>
    <row r="7744" spans="1:3">
      <c r="A7744"/>
      <c r="B7744"/>
      <c r="C7744"/>
    </row>
    <row r="7745" spans="1:3">
      <c r="A7745"/>
      <c r="B7745"/>
      <c r="C7745"/>
    </row>
    <row r="7746" spans="1:3">
      <c r="A7746"/>
      <c r="B7746"/>
      <c r="C7746"/>
    </row>
    <row r="7747" spans="1:3">
      <c r="A7747"/>
      <c r="B7747"/>
      <c r="C7747"/>
    </row>
    <row r="7748" spans="1:3">
      <c r="A7748"/>
      <c r="B7748"/>
      <c r="C7748"/>
    </row>
    <row r="7749" spans="1:3">
      <c r="A7749"/>
      <c r="B7749"/>
      <c r="C7749"/>
    </row>
    <row r="7750" spans="1:3">
      <c r="A7750"/>
      <c r="B7750"/>
      <c r="C7750"/>
    </row>
    <row r="7751" spans="1:3">
      <c r="A7751"/>
      <c r="B7751"/>
      <c r="C7751"/>
    </row>
    <row r="7752" spans="1:3">
      <c r="A7752"/>
      <c r="B7752"/>
      <c r="C7752"/>
    </row>
    <row r="7753" spans="1:3">
      <c r="A7753"/>
      <c r="B7753"/>
      <c r="C7753"/>
    </row>
    <row r="7754" spans="1:3">
      <c r="A7754"/>
      <c r="B7754"/>
      <c r="C7754"/>
    </row>
    <row r="7755" spans="1:3">
      <c r="A7755"/>
      <c r="B7755"/>
      <c r="C7755"/>
    </row>
    <row r="7756" spans="1:3">
      <c r="A7756"/>
      <c r="B7756"/>
      <c r="C7756"/>
    </row>
    <row r="7757" spans="1:3">
      <c r="A7757"/>
      <c r="B7757"/>
      <c r="C7757"/>
    </row>
    <row r="7758" spans="1:3">
      <c r="A7758"/>
      <c r="B7758"/>
      <c r="C7758"/>
    </row>
    <row r="7759" spans="1:3">
      <c r="A7759"/>
      <c r="B7759"/>
      <c r="C7759"/>
    </row>
    <row r="7760" spans="1:3">
      <c r="A7760"/>
      <c r="B7760"/>
      <c r="C7760"/>
    </row>
    <row r="7761" spans="1:3">
      <c r="A7761"/>
      <c r="B7761"/>
      <c r="C7761"/>
    </row>
    <row r="7762" spans="1:3">
      <c r="A7762"/>
      <c r="B7762"/>
      <c r="C7762"/>
    </row>
    <row r="7763" spans="1:3">
      <c r="A7763"/>
      <c r="B7763"/>
      <c r="C7763"/>
    </row>
    <row r="7764" spans="1:3">
      <c r="A7764"/>
      <c r="B7764"/>
      <c r="C7764"/>
    </row>
    <row r="7765" spans="1:3">
      <c r="A7765"/>
      <c r="B7765"/>
      <c r="C7765"/>
    </row>
    <row r="7766" spans="1:3">
      <c r="A7766"/>
      <c r="B7766"/>
      <c r="C7766"/>
    </row>
    <row r="7767" spans="1:3">
      <c r="A7767"/>
      <c r="B7767"/>
      <c r="C7767"/>
    </row>
    <row r="7768" spans="1:3">
      <c r="A7768"/>
      <c r="B7768"/>
      <c r="C7768"/>
    </row>
    <row r="7769" spans="1:3">
      <c r="A7769"/>
      <c r="B7769"/>
      <c r="C7769"/>
    </row>
    <row r="7770" spans="1:3">
      <c r="A7770"/>
      <c r="B7770"/>
      <c r="C7770"/>
    </row>
    <row r="7771" spans="1:3">
      <c r="A7771"/>
      <c r="B7771"/>
      <c r="C7771"/>
    </row>
    <row r="7772" spans="1:3">
      <c r="A7772"/>
      <c r="B7772"/>
      <c r="C7772"/>
    </row>
    <row r="7773" spans="1:3">
      <c r="A7773"/>
      <c r="B7773"/>
      <c r="C7773"/>
    </row>
    <row r="7774" spans="1:3">
      <c r="A7774"/>
      <c r="B7774"/>
      <c r="C7774"/>
    </row>
    <row r="7775" spans="1:3">
      <c r="A7775"/>
      <c r="B7775"/>
      <c r="C7775"/>
    </row>
    <row r="7776" spans="1:3">
      <c r="A7776"/>
      <c r="B7776"/>
      <c r="C7776"/>
    </row>
    <row r="7777" spans="1:3">
      <c r="A7777"/>
      <c r="B7777"/>
      <c r="C7777"/>
    </row>
    <row r="7778" spans="1:3">
      <c r="A7778"/>
      <c r="B7778"/>
      <c r="C7778"/>
    </row>
    <row r="7779" spans="1:3">
      <c r="A7779"/>
      <c r="B7779"/>
      <c r="C7779"/>
    </row>
    <row r="7780" spans="1:3">
      <c r="A7780"/>
      <c r="B7780"/>
      <c r="C7780"/>
    </row>
    <row r="7781" spans="1:3">
      <c r="A7781"/>
      <c r="B7781"/>
      <c r="C7781"/>
    </row>
    <row r="7782" spans="1:3">
      <c r="A7782"/>
      <c r="B7782"/>
      <c r="C7782"/>
    </row>
    <row r="7783" spans="1:3">
      <c r="A7783"/>
      <c r="B7783"/>
      <c r="C7783"/>
    </row>
    <row r="7784" spans="1:3">
      <c r="A7784"/>
      <c r="B7784"/>
      <c r="C7784"/>
    </row>
    <row r="7785" spans="1:3">
      <c r="A7785"/>
      <c r="B7785"/>
      <c r="C7785"/>
    </row>
    <row r="7786" spans="1:3">
      <c r="A7786"/>
      <c r="B7786"/>
      <c r="C7786"/>
    </row>
    <row r="7787" spans="1:3">
      <c r="A7787"/>
      <c r="B7787"/>
      <c r="C7787"/>
    </row>
    <row r="7788" spans="1:3">
      <c r="A7788"/>
      <c r="B7788"/>
      <c r="C7788"/>
    </row>
    <row r="7789" spans="1:3">
      <c r="A7789"/>
      <c r="B7789"/>
      <c r="C7789"/>
    </row>
    <row r="7790" spans="1:3">
      <c r="A7790"/>
      <c r="B7790"/>
      <c r="C7790"/>
    </row>
    <row r="7791" spans="1:3">
      <c r="A7791"/>
      <c r="B7791"/>
      <c r="C7791"/>
    </row>
    <row r="7792" spans="1:3">
      <c r="A7792"/>
      <c r="B7792"/>
      <c r="C7792"/>
    </row>
    <row r="7793" spans="1:3">
      <c r="A7793"/>
      <c r="B7793"/>
      <c r="C7793"/>
    </row>
    <row r="7794" spans="1:3">
      <c r="A7794"/>
      <c r="B7794"/>
      <c r="C7794"/>
    </row>
    <row r="7795" spans="1:3">
      <c r="A7795"/>
      <c r="B7795"/>
      <c r="C7795"/>
    </row>
    <row r="7796" spans="1:3">
      <c r="A7796"/>
      <c r="B7796"/>
      <c r="C7796"/>
    </row>
    <row r="7797" spans="1:3">
      <c r="A7797"/>
      <c r="B7797"/>
      <c r="C7797"/>
    </row>
    <row r="7798" spans="1:3">
      <c r="A7798"/>
      <c r="B7798"/>
      <c r="C7798"/>
    </row>
    <row r="7799" spans="1:3">
      <c r="A7799"/>
      <c r="B7799"/>
      <c r="C7799"/>
    </row>
    <row r="7800" spans="1:3">
      <c r="A7800"/>
      <c r="B7800"/>
      <c r="C7800"/>
    </row>
    <row r="7801" spans="1:3">
      <c r="A7801"/>
      <c r="B7801"/>
      <c r="C7801"/>
    </row>
    <row r="7802" spans="1:3">
      <c r="A7802"/>
      <c r="B7802"/>
      <c r="C7802"/>
    </row>
    <row r="7803" spans="1:3">
      <c r="A7803"/>
      <c r="B7803"/>
      <c r="C7803"/>
    </row>
    <row r="7804" spans="1:3">
      <c r="A7804"/>
      <c r="B7804"/>
      <c r="C7804"/>
    </row>
    <row r="7805" spans="1:3">
      <c r="A7805"/>
      <c r="B7805"/>
      <c r="C7805"/>
    </row>
    <row r="7806" spans="1:3">
      <c r="A7806"/>
      <c r="B7806"/>
      <c r="C7806"/>
    </row>
    <row r="7807" spans="1:3">
      <c r="A7807"/>
      <c r="B7807"/>
      <c r="C7807"/>
    </row>
    <row r="7808" spans="1:3">
      <c r="A7808"/>
      <c r="B7808"/>
      <c r="C7808"/>
    </row>
    <row r="7809" spans="1:3">
      <c r="A7809"/>
      <c r="B7809"/>
      <c r="C7809"/>
    </row>
    <row r="7810" spans="1:3">
      <c r="A7810"/>
      <c r="B7810"/>
      <c r="C7810"/>
    </row>
    <row r="7811" spans="1:3">
      <c r="A7811"/>
      <c r="B7811"/>
      <c r="C7811"/>
    </row>
    <row r="7812" spans="1:3">
      <c r="A7812"/>
      <c r="B7812"/>
      <c r="C7812"/>
    </row>
    <row r="7813" spans="1:3">
      <c r="A7813"/>
      <c r="B7813"/>
      <c r="C7813"/>
    </row>
    <row r="7814" spans="1:3">
      <c r="A7814"/>
      <c r="B7814"/>
      <c r="C7814"/>
    </row>
    <row r="7815" spans="1:3">
      <c r="A7815"/>
      <c r="B7815"/>
      <c r="C7815"/>
    </row>
    <row r="7816" spans="1:3">
      <c r="A7816"/>
      <c r="B7816"/>
      <c r="C7816"/>
    </row>
    <row r="7817" spans="1:3">
      <c r="A7817"/>
      <c r="B7817"/>
      <c r="C7817"/>
    </row>
    <row r="7818" spans="1:3">
      <c r="A7818"/>
      <c r="B7818"/>
      <c r="C7818"/>
    </row>
    <row r="7819" spans="1:3">
      <c r="A7819"/>
      <c r="B7819"/>
      <c r="C7819"/>
    </row>
    <row r="7820" spans="1:3">
      <c r="A7820"/>
      <c r="B7820"/>
      <c r="C7820"/>
    </row>
    <row r="7821" spans="1:3">
      <c r="A7821"/>
      <c r="B7821"/>
      <c r="C7821"/>
    </row>
    <row r="7822" spans="1:3">
      <c r="A7822"/>
      <c r="B7822"/>
      <c r="C7822"/>
    </row>
    <row r="7823" spans="1:3">
      <c r="A7823"/>
      <c r="B7823"/>
      <c r="C7823"/>
    </row>
    <row r="7824" spans="1:3">
      <c r="A7824"/>
      <c r="B7824"/>
      <c r="C7824"/>
    </row>
    <row r="7825" spans="1:3">
      <c r="A7825"/>
      <c r="B7825"/>
      <c r="C7825"/>
    </row>
    <row r="7826" spans="1:3">
      <c r="A7826"/>
      <c r="B7826"/>
      <c r="C7826"/>
    </row>
    <row r="7827" spans="1:3">
      <c r="A7827"/>
      <c r="B7827"/>
      <c r="C7827"/>
    </row>
    <row r="7828" spans="1:3">
      <c r="A7828"/>
      <c r="B7828"/>
      <c r="C7828"/>
    </row>
    <row r="7829" spans="1:3">
      <c r="A7829"/>
      <c r="B7829"/>
      <c r="C7829"/>
    </row>
    <row r="7830" spans="1:3">
      <c r="A7830"/>
      <c r="B7830"/>
      <c r="C7830"/>
    </row>
    <row r="7831" spans="1:3">
      <c r="A7831"/>
      <c r="B7831"/>
      <c r="C7831"/>
    </row>
    <row r="7832" spans="1:3">
      <c r="A7832"/>
      <c r="B7832"/>
      <c r="C7832"/>
    </row>
    <row r="7833" spans="1:3">
      <c r="A7833"/>
      <c r="B7833"/>
      <c r="C7833"/>
    </row>
    <row r="7834" spans="1:3">
      <c r="A7834"/>
      <c r="B7834"/>
      <c r="C7834"/>
    </row>
    <row r="7835" spans="1:3">
      <c r="A7835"/>
      <c r="B7835"/>
      <c r="C7835"/>
    </row>
    <row r="7836" spans="1:3">
      <c r="A7836"/>
      <c r="B7836"/>
      <c r="C7836"/>
    </row>
    <row r="7837" spans="1:3">
      <c r="A7837"/>
      <c r="B7837"/>
      <c r="C7837"/>
    </row>
    <row r="7838" spans="1:3">
      <c r="A7838"/>
      <c r="B7838"/>
      <c r="C7838"/>
    </row>
    <row r="7839" spans="1:3">
      <c r="A7839"/>
      <c r="B7839"/>
      <c r="C7839"/>
    </row>
    <row r="7840" spans="1:3">
      <c r="A7840"/>
      <c r="B7840"/>
      <c r="C7840"/>
    </row>
    <row r="7841" spans="1:3">
      <c r="A7841"/>
      <c r="B7841"/>
      <c r="C7841"/>
    </row>
    <row r="7842" spans="1:3">
      <c r="A7842"/>
      <c r="B7842"/>
      <c r="C7842"/>
    </row>
    <row r="7843" spans="1:3">
      <c r="A7843"/>
      <c r="B7843"/>
      <c r="C7843"/>
    </row>
    <row r="7844" spans="1:3">
      <c r="A7844"/>
      <c r="B7844"/>
      <c r="C7844"/>
    </row>
    <row r="7845" spans="1:3">
      <c r="A7845"/>
      <c r="B7845"/>
      <c r="C7845"/>
    </row>
    <row r="7846" spans="1:3">
      <c r="A7846"/>
      <c r="B7846"/>
      <c r="C7846"/>
    </row>
    <row r="7847" spans="1:3">
      <c r="A7847"/>
      <c r="B7847"/>
      <c r="C7847"/>
    </row>
    <row r="7848" spans="1:3">
      <c r="A7848"/>
      <c r="B7848"/>
      <c r="C7848"/>
    </row>
    <row r="7849" spans="1:3">
      <c r="A7849"/>
      <c r="B7849"/>
      <c r="C7849"/>
    </row>
    <row r="7850" spans="1:3">
      <c r="A7850"/>
      <c r="B7850"/>
      <c r="C7850"/>
    </row>
    <row r="7851" spans="1:3">
      <c r="A7851"/>
      <c r="B7851"/>
      <c r="C7851"/>
    </row>
    <row r="7852" spans="1:3">
      <c r="A7852"/>
      <c r="B7852"/>
      <c r="C7852"/>
    </row>
    <row r="7853" spans="1:3">
      <c r="A7853"/>
      <c r="B7853"/>
      <c r="C7853"/>
    </row>
    <row r="7854" spans="1:3">
      <c r="A7854"/>
      <c r="B7854"/>
      <c r="C7854"/>
    </row>
    <row r="7855" spans="1:3">
      <c r="A7855"/>
      <c r="B7855"/>
      <c r="C7855"/>
    </row>
    <row r="7856" spans="1:3">
      <c r="A7856"/>
      <c r="B7856"/>
      <c r="C7856"/>
    </row>
    <row r="7857" spans="1:3">
      <c r="A7857"/>
      <c r="B7857"/>
      <c r="C7857"/>
    </row>
    <row r="7858" spans="1:3">
      <c r="A7858"/>
      <c r="B7858"/>
      <c r="C7858"/>
    </row>
    <row r="7859" spans="1:3">
      <c r="A7859"/>
      <c r="B7859"/>
      <c r="C7859"/>
    </row>
    <row r="7860" spans="1:3">
      <c r="A7860"/>
      <c r="B7860"/>
      <c r="C7860"/>
    </row>
    <row r="7861" spans="1:3">
      <c r="A7861"/>
      <c r="B7861"/>
      <c r="C7861"/>
    </row>
    <row r="7862" spans="1:3">
      <c r="A7862"/>
      <c r="B7862"/>
      <c r="C7862"/>
    </row>
    <row r="7863" spans="1:3">
      <c r="A7863"/>
      <c r="B7863"/>
      <c r="C7863"/>
    </row>
    <row r="7864" spans="1:3">
      <c r="A7864"/>
      <c r="B7864"/>
      <c r="C7864"/>
    </row>
    <row r="7865" spans="1:3">
      <c r="A7865"/>
      <c r="B7865"/>
      <c r="C7865"/>
    </row>
    <row r="7866" spans="1:3">
      <c r="A7866"/>
      <c r="B7866"/>
      <c r="C7866"/>
    </row>
    <row r="7867" spans="1:3">
      <c r="A7867"/>
      <c r="B7867"/>
      <c r="C7867"/>
    </row>
    <row r="7868" spans="1:3">
      <c r="A7868"/>
      <c r="B7868"/>
      <c r="C7868"/>
    </row>
    <row r="7869" spans="1:3">
      <c r="A7869"/>
      <c r="B7869"/>
      <c r="C7869"/>
    </row>
    <row r="7870" spans="1:3">
      <c r="A7870"/>
      <c r="B7870"/>
      <c r="C7870"/>
    </row>
    <row r="7871" spans="1:3">
      <c r="A7871"/>
      <c r="B7871"/>
      <c r="C7871"/>
    </row>
    <row r="7872" spans="1:3">
      <c r="A7872"/>
      <c r="B7872"/>
      <c r="C7872"/>
    </row>
    <row r="7873" spans="1:3">
      <c r="A7873"/>
      <c r="B7873"/>
      <c r="C7873"/>
    </row>
    <row r="7874" spans="1:3">
      <c r="A7874"/>
      <c r="B7874"/>
      <c r="C7874"/>
    </row>
    <row r="7875" spans="1:3">
      <c r="A7875"/>
      <c r="B7875"/>
      <c r="C7875"/>
    </row>
    <row r="7876" spans="1:3">
      <c r="A7876"/>
      <c r="B7876"/>
      <c r="C7876"/>
    </row>
    <row r="7877" spans="1:3">
      <c r="A7877"/>
      <c r="B7877"/>
      <c r="C7877"/>
    </row>
    <row r="7878" spans="1:3">
      <c r="A7878"/>
      <c r="B7878"/>
      <c r="C7878"/>
    </row>
    <row r="7879" spans="1:3">
      <c r="A7879"/>
      <c r="B7879"/>
      <c r="C7879"/>
    </row>
    <row r="7880" spans="1:3">
      <c r="A7880"/>
      <c r="B7880"/>
      <c r="C7880"/>
    </row>
    <row r="7881" spans="1:3">
      <c r="A7881"/>
      <c r="B7881"/>
      <c r="C7881"/>
    </row>
    <row r="7882" spans="1:3">
      <c r="A7882"/>
      <c r="B7882"/>
      <c r="C7882"/>
    </row>
    <row r="7883" spans="1:3">
      <c r="A7883"/>
      <c r="B7883"/>
      <c r="C7883"/>
    </row>
    <row r="7884" spans="1:3">
      <c r="A7884"/>
      <c r="B7884"/>
      <c r="C7884"/>
    </row>
    <row r="7885" spans="1:3">
      <c r="A7885"/>
      <c r="B7885"/>
      <c r="C7885"/>
    </row>
    <row r="7886" spans="1:3">
      <c r="A7886"/>
      <c r="B7886"/>
      <c r="C7886"/>
    </row>
    <row r="7887" spans="1:3">
      <c r="A7887"/>
      <c r="B7887"/>
      <c r="C7887"/>
    </row>
    <row r="7888" spans="1:3">
      <c r="A7888"/>
      <c r="B7888"/>
      <c r="C7888"/>
    </row>
    <row r="7889" spans="1:3">
      <c r="A7889"/>
      <c r="B7889"/>
      <c r="C7889"/>
    </row>
    <row r="7890" spans="1:3">
      <c r="A7890"/>
      <c r="B7890"/>
      <c r="C7890"/>
    </row>
    <row r="7891" spans="1:3">
      <c r="A7891"/>
      <c r="B7891"/>
      <c r="C7891"/>
    </row>
    <row r="7892" spans="1:3">
      <c r="A7892"/>
      <c r="B7892"/>
      <c r="C7892"/>
    </row>
    <row r="7893" spans="1:3">
      <c r="A7893"/>
      <c r="B7893"/>
      <c r="C7893"/>
    </row>
    <row r="7894" spans="1:3">
      <c r="A7894"/>
      <c r="B7894"/>
      <c r="C7894"/>
    </row>
    <row r="7895" spans="1:3">
      <c r="A7895"/>
      <c r="B7895"/>
      <c r="C7895"/>
    </row>
    <row r="7896" spans="1:3">
      <c r="A7896"/>
      <c r="B7896"/>
      <c r="C7896"/>
    </row>
    <row r="7897" spans="1:3">
      <c r="A7897"/>
      <c r="B7897"/>
      <c r="C7897"/>
    </row>
    <row r="7898" spans="1:3">
      <c r="A7898"/>
      <c r="B7898"/>
      <c r="C7898"/>
    </row>
    <row r="7899" spans="1:3">
      <c r="A7899"/>
      <c r="B7899"/>
      <c r="C7899"/>
    </row>
    <row r="7900" spans="1:3">
      <c r="A7900"/>
      <c r="B7900"/>
      <c r="C7900"/>
    </row>
    <row r="7901" spans="1:3">
      <c r="A7901"/>
      <c r="B7901"/>
      <c r="C7901"/>
    </row>
    <row r="7902" spans="1:3">
      <c r="A7902"/>
      <c r="B7902"/>
      <c r="C7902"/>
    </row>
    <row r="7903" spans="1:3">
      <c r="A7903"/>
      <c r="B7903"/>
      <c r="C7903"/>
    </row>
    <row r="7904" spans="1:3">
      <c r="A7904"/>
      <c r="B7904"/>
      <c r="C7904"/>
    </row>
    <row r="7905" spans="1:3">
      <c r="A7905"/>
      <c r="B7905"/>
      <c r="C7905"/>
    </row>
    <row r="7906" spans="1:3">
      <c r="A7906"/>
      <c r="B7906"/>
      <c r="C7906"/>
    </row>
    <row r="7907" spans="1:3">
      <c r="A7907"/>
      <c r="B7907"/>
      <c r="C7907"/>
    </row>
    <row r="7908" spans="1:3">
      <c r="A7908"/>
      <c r="B7908"/>
      <c r="C7908"/>
    </row>
    <row r="7909" spans="1:3">
      <c r="A7909"/>
      <c r="B7909"/>
      <c r="C7909"/>
    </row>
    <row r="7910" spans="1:3">
      <c r="A7910"/>
      <c r="B7910"/>
      <c r="C7910"/>
    </row>
    <row r="7911" spans="1:3">
      <c r="A7911"/>
      <c r="B7911"/>
      <c r="C7911"/>
    </row>
    <row r="7912" spans="1:3">
      <c r="A7912"/>
      <c r="B7912"/>
      <c r="C7912"/>
    </row>
    <row r="7913" spans="1:3">
      <c r="A7913"/>
      <c r="B7913"/>
      <c r="C7913"/>
    </row>
    <row r="7914" spans="1:3">
      <c r="A7914"/>
      <c r="B7914"/>
      <c r="C7914"/>
    </row>
    <row r="7915" spans="1:3">
      <c r="A7915"/>
      <c r="B7915"/>
      <c r="C7915"/>
    </row>
    <row r="7916" spans="1:3">
      <c r="A7916"/>
      <c r="B7916"/>
      <c r="C7916"/>
    </row>
    <row r="7917" spans="1:3">
      <c r="A7917"/>
      <c r="B7917"/>
      <c r="C7917"/>
    </row>
    <row r="7918" spans="1:3">
      <c r="A7918"/>
      <c r="B7918"/>
      <c r="C7918"/>
    </row>
    <row r="7919" spans="1:3">
      <c r="A7919"/>
      <c r="B7919"/>
      <c r="C7919"/>
    </row>
    <row r="7920" spans="1:3">
      <c r="A7920"/>
      <c r="B7920"/>
      <c r="C7920"/>
    </row>
    <row r="7921" spans="1:3">
      <c r="A7921"/>
      <c r="B7921"/>
      <c r="C7921"/>
    </row>
    <row r="7922" spans="1:3">
      <c r="A7922"/>
      <c r="B7922"/>
      <c r="C7922"/>
    </row>
    <row r="7923" spans="1:3">
      <c r="A7923"/>
      <c r="B7923"/>
      <c r="C7923"/>
    </row>
    <row r="7924" spans="1:3">
      <c r="A7924"/>
      <c r="B7924"/>
      <c r="C7924"/>
    </row>
    <row r="7925" spans="1:3">
      <c r="A7925"/>
      <c r="B7925"/>
      <c r="C7925"/>
    </row>
    <row r="7926" spans="1:3">
      <c r="A7926"/>
      <c r="B7926"/>
      <c r="C7926"/>
    </row>
    <row r="7927" spans="1:3">
      <c r="A7927"/>
      <c r="B7927"/>
      <c r="C7927"/>
    </row>
    <row r="7928" spans="1:3">
      <c r="A7928"/>
      <c r="B7928"/>
      <c r="C7928"/>
    </row>
    <row r="7929" spans="1:3">
      <c r="A7929"/>
      <c r="B7929"/>
      <c r="C7929"/>
    </row>
    <row r="7930" spans="1:3">
      <c r="A7930"/>
      <c r="B7930"/>
      <c r="C7930"/>
    </row>
    <row r="7931" spans="1:3">
      <c r="A7931"/>
      <c r="B7931"/>
      <c r="C7931"/>
    </row>
    <row r="7932" spans="1:3">
      <c r="A7932"/>
      <c r="B7932"/>
      <c r="C7932"/>
    </row>
    <row r="7933" spans="1:3">
      <c r="A7933"/>
      <c r="B7933"/>
      <c r="C7933"/>
    </row>
    <row r="7934" spans="1:3">
      <c r="A7934"/>
      <c r="B7934"/>
      <c r="C7934"/>
    </row>
    <row r="7935" spans="1:3">
      <c r="A7935"/>
      <c r="B7935"/>
      <c r="C7935"/>
    </row>
    <row r="7936" spans="1:3">
      <c r="A7936"/>
      <c r="B7936"/>
      <c r="C7936"/>
    </row>
    <row r="7937" spans="1:3">
      <c r="A7937"/>
      <c r="B7937"/>
      <c r="C7937"/>
    </row>
    <row r="7938" spans="1:3">
      <c r="A7938"/>
      <c r="B7938"/>
      <c r="C7938"/>
    </row>
    <row r="7939" spans="1:3">
      <c r="A7939"/>
      <c r="B7939"/>
      <c r="C7939"/>
    </row>
    <row r="7940" spans="1:3">
      <c r="A7940"/>
      <c r="B7940"/>
      <c r="C7940"/>
    </row>
    <row r="7941" spans="1:3">
      <c r="A7941"/>
      <c r="B7941"/>
      <c r="C7941"/>
    </row>
    <row r="7942" spans="1:3">
      <c r="A7942"/>
      <c r="B7942"/>
      <c r="C7942"/>
    </row>
    <row r="7943" spans="1:3">
      <c r="A7943"/>
      <c r="B7943"/>
      <c r="C7943"/>
    </row>
    <row r="7944" spans="1:3">
      <c r="A7944"/>
      <c r="B7944"/>
      <c r="C7944"/>
    </row>
    <row r="7945" spans="1:3">
      <c r="A7945"/>
      <c r="B7945"/>
      <c r="C7945"/>
    </row>
    <row r="7946" spans="1:3">
      <c r="A7946"/>
      <c r="B7946"/>
      <c r="C7946"/>
    </row>
    <row r="7947" spans="1:3">
      <c r="A7947"/>
      <c r="B7947"/>
      <c r="C7947"/>
    </row>
    <row r="7948" spans="1:3">
      <c r="A7948"/>
      <c r="B7948"/>
      <c r="C7948"/>
    </row>
    <row r="7949" spans="1:3">
      <c r="A7949"/>
      <c r="B7949"/>
      <c r="C7949"/>
    </row>
    <row r="7950" spans="1:3">
      <c r="A7950"/>
      <c r="B7950"/>
      <c r="C7950"/>
    </row>
    <row r="7951" spans="1:3">
      <c r="A7951"/>
      <c r="B7951"/>
      <c r="C7951"/>
    </row>
    <row r="7952" spans="1:3">
      <c r="A7952"/>
      <c r="B7952"/>
      <c r="C7952"/>
    </row>
    <row r="7953" spans="1:3">
      <c r="A7953"/>
      <c r="B7953"/>
      <c r="C7953"/>
    </row>
    <row r="7954" spans="1:3">
      <c r="A7954"/>
      <c r="B7954"/>
      <c r="C7954"/>
    </row>
    <row r="7955" spans="1:3">
      <c r="A7955"/>
      <c r="B7955"/>
      <c r="C7955"/>
    </row>
    <row r="7956" spans="1:3">
      <c r="A7956"/>
      <c r="B7956"/>
      <c r="C7956"/>
    </row>
    <row r="7957" spans="1:3">
      <c r="A7957"/>
      <c r="B7957"/>
      <c r="C7957"/>
    </row>
    <row r="7958" spans="1:3">
      <c r="A7958"/>
      <c r="B7958"/>
      <c r="C7958"/>
    </row>
    <row r="7959" spans="1:3">
      <c r="A7959"/>
      <c r="B7959"/>
      <c r="C7959"/>
    </row>
    <row r="7960" spans="1:3">
      <c r="A7960"/>
      <c r="B7960"/>
      <c r="C7960"/>
    </row>
    <row r="7961" spans="1:3">
      <c r="A7961"/>
      <c r="B7961"/>
      <c r="C7961"/>
    </row>
    <row r="7962" spans="1:3">
      <c r="A7962"/>
      <c r="B7962"/>
      <c r="C7962"/>
    </row>
    <row r="7963" spans="1:3">
      <c r="A7963"/>
      <c r="B7963"/>
      <c r="C7963"/>
    </row>
    <row r="7964" spans="1:3">
      <c r="A7964"/>
      <c r="B7964"/>
      <c r="C7964"/>
    </row>
    <row r="7965" spans="1:3">
      <c r="A7965"/>
      <c r="B7965"/>
      <c r="C7965"/>
    </row>
    <row r="7966" spans="1:3">
      <c r="A7966"/>
      <c r="B7966"/>
      <c r="C7966"/>
    </row>
    <row r="7967" spans="1:3">
      <c r="A7967"/>
      <c r="B7967"/>
      <c r="C7967"/>
    </row>
    <row r="7968" spans="1:3">
      <c r="A7968"/>
      <c r="B7968"/>
      <c r="C7968"/>
    </row>
    <row r="7969" spans="1:3">
      <c r="A7969"/>
      <c r="B7969"/>
      <c r="C7969"/>
    </row>
    <row r="7970" spans="1:3">
      <c r="A7970"/>
      <c r="B7970"/>
      <c r="C7970"/>
    </row>
    <row r="7971" spans="1:3">
      <c r="A7971"/>
      <c r="B7971"/>
      <c r="C7971"/>
    </row>
    <row r="7972" spans="1:3">
      <c r="A7972"/>
      <c r="B7972"/>
      <c r="C7972"/>
    </row>
    <row r="7973" spans="1:3">
      <c r="A7973"/>
      <c r="B7973"/>
      <c r="C7973"/>
    </row>
    <row r="7974" spans="1:3">
      <c r="A7974"/>
      <c r="B7974"/>
      <c r="C7974"/>
    </row>
    <row r="7975" spans="1:3">
      <c r="A7975"/>
      <c r="B7975"/>
      <c r="C7975"/>
    </row>
    <row r="7976" spans="1:3">
      <c r="A7976"/>
      <c r="B7976"/>
      <c r="C7976"/>
    </row>
    <row r="7977" spans="1:3">
      <c r="A7977"/>
      <c r="B7977"/>
      <c r="C7977"/>
    </row>
    <row r="7978" spans="1:3">
      <c r="A7978"/>
      <c r="B7978"/>
      <c r="C7978"/>
    </row>
    <row r="7979" spans="1:3">
      <c r="A7979"/>
      <c r="B7979"/>
      <c r="C7979"/>
    </row>
    <row r="7980" spans="1:3">
      <c r="A7980"/>
      <c r="B7980"/>
      <c r="C7980"/>
    </row>
    <row r="7981" spans="1:3">
      <c r="A7981"/>
      <c r="B7981"/>
      <c r="C7981"/>
    </row>
    <row r="7982" spans="1:3">
      <c r="A7982"/>
      <c r="B7982"/>
      <c r="C7982"/>
    </row>
    <row r="7983" spans="1:3">
      <c r="A7983"/>
      <c r="B7983"/>
      <c r="C7983"/>
    </row>
    <row r="7984" spans="1:3">
      <c r="A7984"/>
      <c r="B7984"/>
      <c r="C7984"/>
    </row>
    <row r="7985" spans="1:3">
      <c r="A7985"/>
      <c r="B7985"/>
      <c r="C7985"/>
    </row>
    <row r="7986" spans="1:3">
      <c r="A7986"/>
      <c r="B7986"/>
      <c r="C7986"/>
    </row>
    <row r="7987" spans="1:3">
      <c r="A7987"/>
      <c r="B7987"/>
      <c r="C7987"/>
    </row>
    <row r="7988" spans="1:3">
      <c r="A7988"/>
      <c r="B7988"/>
      <c r="C7988"/>
    </row>
    <row r="7989" spans="1:3">
      <c r="A7989"/>
      <c r="B7989"/>
      <c r="C7989"/>
    </row>
    <row r="7990" spans="1:3">
      <c r="A7990"/>
      <c r="B7990"/>
      <c r="C7990"/>
    </row>
    <row r="7991" spans="1:3">
      <c r="A7991"/>
      <c r="B7991"/>
      <c r="C7991"/>
    </row>
    <row r="7992" spans="1:3">
      <c r="A7992"/>
      <c r="B7992"/>
      <c r="C7992"/>
    </row>
    <row r="7993" spans="1:3">
      <c r="A7993"/>
      <c r="B7993"/>
      <c r="C7993"/>
    </row>
    <row r="7994" spans="1:3">
      <c r="A7994"/>
      <c r="B7994"/>
      <c r="C7994"/>
    </row>
    <row r="7995" spans="1:3">
      <c r="A7995"/>
      <c r="B7995"/>
      <c r="C7995"/>
    </row>
    <row r="7996" spans="1:3">
      <c r="A7996"/>
      <c r="B7996"/>
      <c r="C7996"/>
    </row>
    <row r="7997" spans="1:3">
      <c r="A7997"/>
      <c r="B7997"/>
      <c r="C7997"/>
    </row>
    <row r="7998" spans="1:3">
      <c r="A7998"/>
      <c r="B7998"/>
      <c r="C7998"/>
    </row>
    <row r="7999" spans="1:3">
      <c r="A7999"/>
      <c r="B7999"/>
      <c r="C7999"/>
    </row>
    <row r="8000" spans="1:3">
      <c r="A8000"/>
      <c r="B8000"/>
      <c r="C8000"/>
    </row>
    <row r="8001" spans="1:3">
      <c r="A8001"/>
      <c r="B8001"/>
      <c r="C8001"/>
    </row>
    <row r="8002" spans="1:3">
      <c r="A8002"/>
      <c r="B8002"/>
      <c r="C8002"/>
    </row>
    <row r="8003" spans="1:3">
      <c r="A8003"/>
      <c r="B8003"/>
      <c r="C8003"/>
    </row>
    <row r="8004" spans="1:3">
      <c r="A8004"/>
      <c r="B8004"/>
      <c r="C8004"/>
    </row>
    <row r="8005" spans="1:3">
      <c r="A8005"/>
      <c r="B8005"/>
      <c r="C8005"/>
    </row>
    <row r="8006" spans="1:3">
      <c r="A8006"/>
      <c r="B8006"/>
      <c r="C8006"/>
    </row>
    <row r="8007" spans="1:3">
      <c r="A8007"/>
      <c r="B8007"/>
      <c r="C8007"/>
    </row>
    <row r="8008" spans="1:3">
      <c r="A8008"/>
      <c r="B8008"/>
      <c r="C8008"/>
    </row>
    <row r="8009" spans="1:3">
      <c r="A8009"/>
      <c r="B8009"/>
      <c r="C8009"/>
    </row>
    <row r="8010" spans="1:3">
      <c r="A8010"/>
      <c r="B8010"/>
      <c r="C8010"/>
    </row>
    <row r="8011" spans="1:3">
      <c r="A8011"/>
      <c r="B8011"/>
      <c r="C8011"/>
    </row>
    <row r="8012" spans="1:3">
      <c r="A8012"/>
      <c r="B8012"/>
      <c r="C8012"/>
    </row>
    <row r="8013" spans="1:3">
      <c r="A8013"/>
      <c r="B8013"/>
      <c r="C8013"/>
    </row>
    <row r="8014" spans="1:3">
      <c r="A8014"/>
      <c r="B8014"/>
      <c r="C8014"/>
    </row>
    <row r="8015" spans="1:3">
      <c r="A8015"/>
      <c r="B8015"/>
      <c r="C8015"/>
    </row>
    <row r="8016" spans="1:3">
      <c r="A8016"/>
      <c r="B8016"/>
      <c r="C8016"/>
    </row>
    <row r="8017" spans="1:3">
      <c r="A8017"/>
      <c r="B8017"/>
      <c r="C8017"/>
    </row>
    <row r="8018" spans="1:3">
      <c r="A8018"/>
      <c r="B8018"/>
      <c r="C8018"/>
    </row>
    <row r="8019" spans="1:3">
      <c r="A8019"/>
      <c r="B8019"/>
      <c r="C8019"/>
    </row>
    <row r="8020" spans="1:3">
      <c r="A8020"/>
      <c r="B8020"/>
      <c r="C8020"/>
    </row>
    <row r="8021" spans="1:3">
      <c r="A8021"/>
      <c r="B8021"/>
      <c r="C8021"/>
    </row>
    <row r="8022" spans="1:3">
      <c r="A8022"/>
      <c r="B8022"/>
      <c r="C8022"/>
    </row>
    <row r="8023" spans="1:3">
      <c r="A8023"/>
      <c r="B8023"/>
      <c r="C8023"/>
    </row>
    <row r="8024" spans="1:3">
      <c r="A8024"/>
      <c r="B8024"/>
      <c r="C8024"/>
    </row>
    <row r="8025" spans="1:3">
      <c r="A8025"/>
      <c r="B8025"/>
      <c r="C8025"/>
    </row>
    <row r="8026" spans="1:3">
      <c r="A8026"/>
      <c r="B8026"/>
      <c r="C8026"/>
    </row>
    <row r="8027" spans="1:3">
      <c r="A8027"/>
      <c r="B8027"/>
      <c r="C8027"/>
    </row>
    <row r="8028" spans="1:3">
      <c r="A8028"/>
      <c r="B8028"/>
      <c r="C8028"/>
    </row>
    <row r="8029" spans="1:3">
      <c r="A8029"/>
      <c r="B8029"/>
      <c r="C8029"/>
    </row>
    <row r="8030" spans="1:3">
      <c r="A8030"/>
      <c r="B8030"/>
      <c r="C8030"/>
    </row>
    <row r="8031" spans="1:3">
      <c r="A8031"/>
      <c r="B8031"/>
      <c r="C8031"/>
    </row>
    <row r="8032" spans="1:3">
      <c r="A8032"/>
      <c r="B8032"/>
      <c r="C8032"/>
    </row>
    <row r="8033" spans="1:3">
      <c r="A8033"/>
      <c r="B8033"/>
      <c r="C8033"/>
    </row>
    <row r="8034" spans="1:3">
      <c r="A8034"/>
      <c r="B8034"/>
      <c r="C8034"/>
    </row>
    <row r="8035" spans="1:3">
      <c r="A8035"/>
      <c r="B8035"/>
      <c r="C8035"/>
    </row>
    <row r="8036" spans="1:3">
      <c r="A8036"/>
      <c r="B8036"/>
      <c r="C8036"/>
    </row>
    <row r="8037" spans="1:3">
      <c r="A8037"/>
      <c r="B8037"/>
      <c r="C8037"/>
    </row>
    <row r="8038" spans="1:3">
      <c r="A8038"/>
      <c r="B8038"/>
      <c r="C8038"/>
    </row>
    <row r="8039" spans="1:3">
      <c r="A8039"/>
      <c r="B8039"/>
      <c r="C8039"/>
    </row>
    <row r="8040" spans="1:3">
      <c r="A8040"/>
      <c r="B8040"/>
      <c r="C8040"/>
    </row>
    <row r="8041" spans="1:3">
      <c r="A8041"/>
      <c r="B8041"/>
      <c r="C8041"/>
    </row>
    <row r="8042" spans="1:3">
      <c r="A8042"/>
      <c r="B8042"/>
      <c r="C8042"/>
    </row>
    <row r="8043" spans="1:3">
      <c r="A8043"/>
      <c r="B8043"/>
      <c r="C8043"/>
    </row>
    <row r="8044" spans="1:3">
      <c r="A8044"/>
      <c r="B8044"/>
      <c r="C8044"/>
    </row>
    <row r="8045" spans="1:3">
      <c r="A8045"/>
      <c r="B8045"/>
      <c r="C8045"/>
    </row>
    <row r="8046" spans="1:3">
      <c r="A8046"/>
      <c r="B8046"/>
      <c r="C8046"/>
    </row>
    <row r="8047" spans="1:3">
      <c r="A8047"/>
      <c r="B8047"/>
      <c r="C8047"/>
    </row>
    <row r="8048" spans="1:3">
      <c r="A8048"/>
      <c r="B8048"/>
      <c r="C8048"/>
    </row>
    <row r="8049" spans="1:3">
      <c r="A8049"/>
      <c r="B8049"/>
      <c r="C8049"/>
    </row>
    <row r="8050" spans="1:3">
      <c r="A8050"/>
      <c r="B8050"/>
      <c r="C8050"/>
    </row>
    <row r="8051" spans="1:3">
      <c r="A8051"/>
      <c r="B8051"/>
      <c r="C8051"/>
    </row>
    <row r="8052" spans="1:3">
      <c r="A8052"/>
      <c r="B8052"/>
      <c r="C8052"/>
    </row>
    <row r="8053" spans="1:3">
      <c r="A8053"/>
      <c r="B8053"/>
      <c r="C8053"/>
    </row>
    <row r="8054" spans="1:3">
      <c r="A8054"/>
      <c r="B8054"/>
      <c r="C8054"/>
    </row>
    <row r="8055" spans="1:3">
      <c r="A8055"/>
      <c r="B8055"/>
      <c r="C8055"/>
    </row>
    <row r="8056" spans="1:3">
      <c r="A8056"/>
      <c r="B8056"/>
      <c r="C8056"/>
    </row>
    <row r="8057" spans="1:3">
      <c r="A8057"/>
      <c r="B8057"/>
      <c r="C8057"/>
    </row>
    <row r="8058" spans="1:3">
      <c r="A8058"/>
      <c r="B8058"/>
      <c r="C8058"/>
    </row>
    <row r="8059" spans="1:3">
      <c r="A8059"/>
      <c r="B8059"/>
      <c r="C8059"/>
    </row>
    <row r="8060" spans="1:3">
      <c r="A8060"/>
      <c r="B8060"/>
      <c r="C8060"/>
    </row>
    <row r="8061" spans="1:3">
      <c r="A8061"/>
      <c r="B8061"/>
      <c r="C8061"/>
    </row>
    <row r="8062" spans="1:3">
      <c r="A8062"/>
      <c r="B8062"/>
      <c r="C8062"/>
    </row>
    <row r="8063" spans="1:3">
      <c r="A8063"/>
      <c r="B8063"/>
      <c r="C8063"/>
    </row>
    <row r="8064" spans="1:3">
      <c r="A8064"/>
      <c r="B8064"/>
      <c r="C8064"/>
    </row>
    <row r="8065" spans="1:3">
      <c r="A8065"/>
      <c r="B8065"/>
      <c r="C8065"/>
    </row>
    <row r="8066" spans="1:3">
      <c r="A8066"/>
      <c r="B8066"/>
      <c r="C8066"/>
    </row>
    <row r="8067" spans="1:3">
      <c r="A8067"/>
      <c r="B8067"/>
      <c r="C8067"/>
    </row>
    <row r="8068" spans="1:3">
      <c r="A8068"/>
      <c r="B8068"/>
      <c r="C8068"/>
    </row>
    <row r="8069" spans="1:3">
      <c r="A8069"/>
      <c r="B8069"/>
      <c r="C8069"/>
    </row>
    <row r="8070" spans="1:3">
      <c r="A8070"/>
      <c r="B8070"/>
      <c r="C8070"/>
    </row>
    <row r="8071" spans="1:3">
      <c r="A8071"/>
      <c r="B8071"/>
      <c r="C8071"/>
    </row>
    <row r="8072" spans="1:3">
      <c r="A8072"/>
      <c r="B8072"/>
      <c r="C8072"/>
    </row>
    <row r="8073" spans="1:3">
      <c r="A8073"/>
      <c r="B8073"/>
      <c r="C8073"/>
    </row>
    <row r="8074" spans="1:3">
      <c r="A8074"/>
      <c r="B8074"/>
      <c r="C8074"/>
    </row>
    <row r="8075" spans="1:3">
      <c r="A8075"/>
      <c r="B8075"/>
      <c r="C8075"/>
    </row>
    <row r="8076" spans="1:3">
      <c r="A8076"/>
      <c r="B8076"/>
      <c r="C8076"/>
    </row>
    <row r="8077" spans="1:3">
      <c r="A8077"/>
      <c r="B8077"/>
      <c r="C8077"/>
    </row>
    <row r="8078" spans="1:3">
      <c r="A8078"/>
      <c r="B8078"/>
      <c r="C8078"/>
    </row>
    <row r="8079" spans="1:3">
      <c r="A8079"/>
      <c r="B8079"/>
      <c r="C8079"/>
    </row>
    <row r="8080" spans="1:3">
      <c r="A8080"/>
      <c r="B8080"/>
      <c r="C8080"/>
    </row>
    <row r="8081" spans="1:3">
      <c r="A8081"/>
      <c r="B8081"/>
      <c r="C8081"/>
    </row>
    <row r="8082" spans="1:3">
      <c r="A8082"/>
      <c r="B8082"/>
      <c r="C8082"/>
    </row>
    <row r="8083" spans="1:3">
      <c r="A8083"/>
      <c r="B8083"/>
      <c r="C8083"/>
    </row>
    <row r="8084" spans="1:3">
      <c r="A8084"/>
      <c r="B8084"/>
      <c r="C8084"/>
    </row>
    <row r="8085" spans="1:3">
      <c r="A8085"/>
      <c r="B8085"/>
      <c r="C8085"/>
    </row>
    <row r="8086" spans="1:3">
      <c r="A8086"/>
      <c r="B8086"/>
      <c r="C8086"/>
    </row>
    <row r="8087" spans="1:3">
      <c r="A8087"/>
      <c r="B8087"/>
      <c r="C8087"/>
    </row>
    <row r="8088" spans="1:3">
      <c r="A8088"/>
      <c r="B8088"/>
      <c r="C8088"/>
    </row>
    <row r="8089" spans="1:3">
      <c r="A8089"/>
      <c r="B8089"/>
      <c r="C8089"/>
    </row>
    <row r="8090" spans="1:3">
      <c r="A8090"/>
      <c r="B8090"/>
      <c r="C8090"/>
    </row>
    <row r="8091" spans="1:3">
      <c r="A8091"/>
      <c r="B8091"/>
      <c r="C8091"/>
    </row>
    <row r="8092" spans="1:3">
      <c r="A8092"/>
      <c r="B8092"/>
      <c r="C8092"/>
    </row>
    <row r="8093" spans="1:3">
      <c r="A8093"/>
      <c r="B8093"/>
      <c r="C8093"/>
    </row>
    <row r="8094" spans="1:3">
      <c r="A8094"/>
      <c r="B8094"/>
      <c r="C8094"/>
    </row>
    <row r="8095" spans="1:3">
      <c r="A8095"/>
      <c r="B8095"/>
      <c r="C8095"/>
    </row>
    <row r="8096" spans="1:3">
      <c r="A8096"/>
      <c r="B8096"/>
      <c r="C8096"/>
    </row>
    <row r="8097" spans="1:3">
      <c r="A8097"/>
      <c r="B8097"/>
      <c r="C8097"/>
    </row>
    <row r="8098" spans="1:3">
      <c r="A8098"/>
      <c r="B8098"/>
      <c r="C8098"/>
    </row>
    <row r="8099" spans="1:3">
      <c r="A8099"/>
      <c r="B8099"/>
      <c r="C8099"/>
    </row>
    <row r="8100" spans="1:3">
      <c r="A8100"/>
      <c r="B8100"/>
      <c r="C8100"/>
    </row>
    <row r="8101" spans="1:3">
      <c r="A8101"/>
      <c r="B8101"/>
      <c r="C8101"/>
    </row>
    <row r="8102" spans="1:3">
      <c r="A8102"/>
      <c r="B8102"/>
      <c r="C8102"/>
    </row>
    <row r="8103" spans="1:3">
      <c r="A8103"/>
      <c r="B8103"/>
      <c r="C8103"/>
    </row>
    <row r="8104" spans="1:3">
      <c r="A8104"/>
      <c r="B8104"/>
      <c r="C8104"/>
    </row>
    <row r="8105" spans="1:3">
      <c r="A8105"/>
      <c r="B8105"/>
      <c r="C8105"/>
    </row>
    <row r="8106" spans="1:3">
      <c r="A8106"/>
      <c r="B8106"/>
      <c r="C8106"/>
    </row>
    <row r="8107" spans="1:3">
      <c r="A8107"/>
      <c r="B8107"/>
      <c r="C8107"/>
    </row>
    <row r="8108" spans="1:3">
      <c r="A8108"/>
      <c r="B8108"/>
      <c r="C8108"/>
    </row>
    <row r="8109" spans="1:3">
      <c r="A8109"/>
      <c r="B8109"/>
      <c r="C8109"/>
    </row>
    <row r="8110" spans="1:3">
      <c r="A8110"/>
      <c r="B8110"/>
      <c r="C8110"/>
    </row>
    <row r="8111" spans="1:3">
      <c r="A8111"/>
      <c r="B8111"/>
      <c r="C8111"/>
    </row>
    <row r="8112" spans="1:3">
      <c r="A8112"/>
      <c r="B8112"/>
      <c r="C8112"/>
    </row>
    <row r="8113" spans="1:3">
      <c r="A8113"/>
      <c r="B8113"/>
      <c r="C8113"/>
    </row>
    <row r="8114" spans="1:3">
      <c r="A8114"/>
      <c r="B8114"/>
      <c r="C8114"/>
    </row>
    <row r="8115" spans="1:3">
      <c r="A8115"/>
      <c r="B8115"/>
      <c r="C8115"/>
    </row>
    <row r="8116" spans="1:3">
      <c r="A8116"/>
      <c r="B8116"/>
      <c r="C8116"/>
    </row>
    <row r="8117" spans="1:3">
      <c r="A8117"/>
      <c r="B8117"/>
      <c r="C8117"/>
    </row>
    <row r="8118" spans="1:3">
      <c r="A8118"/>
      <c r="B8118"/>
      <c r="C8118"/>
    </row>
    <row r="8119" spans="1:3">
      <c r="A8119"/>
      <c r="B8119"/>
      <c r="C8119"/>
    </row>
    <row r="8120" spans="1:3">
      <c r="A8120"/>
      <c r="B8120"/>
      <c r="C8120"/>
    </row>
    <row r="8121" spans="1:3">
      <c r="A8121"/>
      <c r="B8121"/>
      <c r="C8121"/>
    </row>
    <row r="8122" spans="1:3">
      <c r="A8122"/>
      <c r="B8122"/>
      <c r="C8122"/>
    </row>
    <row r="8123" spans="1:3">
      <c r="A8123"/>
      <c r="B8123"/>
      <c r="C8123"/>
    </row>
    <row r="8124" spans="1:3">
      <c r="A8124"/>
      <c r="B8124"/>
      <c r="C8124"/>
    </row>
    <row r="8125" spans="1:3">
      <c r="A8125"/>
      <c r="B8125"/>
      <c r="C8125"/>
    </row>
    <row r="8126" spans="1:3">
      <c r="A8126"/>
      <c r="B8126"/>
      <c r="C8126"/>
    </row>
    <row r="8127" spans="1:3">
      <c r="A8127"/>
      <c r="B8127"/>
      <c r="C8127"/>
    </row>
    <row r="8128" spans="1:3">
      <c r="A8128"/>
      <c r="B8128"/>
      <c r="C8128"/>
    </row>
    <row r="8129" spans="1:3">
      <c r="A8129"/>
      <c r="B8129"/>
      <c r="C8129"/>
    </row>
    <row r="8130" spans="1:3">
      <c r="A8130"/>
      <c r="B8130"/>
      <c r="C8130"/>
    </row>
    <row r="8131" spans="1:3">
      <c r="A8131"/>
      <c r="B8131"/>
      <c r="C8131"/>
    </row>
    <row r="8132" spans="1:3">
      <c r="A8132"/>
      <c r="B8132"/>
      <c r="C8132"/>
    </row>
    <row r="8133" spans="1:3">
      <c r="A8133"/>
      <c r="B8133"/>
      <c r="C8133"/>
    </row>
    <row r="8134" spans="1:3">
      <c r="A8134"/>
      <c r="B8134"/>
      <c r="C8134"/>
    </row>
    <row r="8135" spans="1:3">
      <c r="A8135"/>
      <c r="B8135"/>
      <c r="C8135"/>
    </row>
    <row r="8136" spans="1:3">
      <c r="A8136"/>
      <c r="B8136"/>
      <c r="C8136"/>
    </row>
    <row r="8137" spans="1:3">
      <c r="A8137"/>
      <c r="B8137"/>
      <c r="C8137"/>
    </row>
    <row r="8138" spans="1:3">
      <c r="A8138"/>
      <c r="B8138"/>
      <c r="C8138"/>
    </row>
    <row r="8139" spans="1:3">
      <c r="A8139"/>
      <c r="B8139"/>
      <c r="C8139"/>
    </row>
    <row r="8140" spans="1:3">
      <c r="A8140"/>
      <c r="B8140"/>
      <c r="C8140"/>
    </row>
    <row r="8141" spans="1:3">
      <c r="A8141"/>
      <c r="B8141"/>
      <c r="C8141"/>
    </row>
    <row r="8142" spans="1:3">
      <c r="A8142"/>
      <c r="B8142"/>
      <c r="C8142"/>
    </row>
    <row r="8143" spans="1:3">
      <c r="A8143"/>
      <c r="B8143"/>
      <c r="C8143"/>
    </row>
    <row r="8144" spans="1:3">
      <c r="A8144"/>
      <c r="B8144"/>
      <c r="C8144"/>
    </row>
    <row r="8145" spans="1:3">
      <c r="A8145"/>
      <c r="B8145"/>
      <c r="C8145"/>
    </row>
    <row r="8146" spans="1:3">
      <c r="A8146"/>
      <c r="B8146"/>
      <c r="C8146"/>
    </row>
    <row r="8147" spans="1:3">
      <c r="A8147"/>
      <c r="B8147"/>
      <c r="C8147"/>
    </row>
    <row r="8148" spans="1:3">
      <c r="A8148"/>
      <c r="B8148"/>
      <c r="C8148"/>
    </row>
    <row r="8149" spans="1:3">
      <c r="A8149"/>
      <c r="B8149"/>
      <c r="C8149"/>
    </row>
    <row r="8150" spans="1:3">
      <c r="A8150"/>
      <c r="B8150"/>
      <c r="C8150"/>
    </row>
    <row r="8151" spans="1:3">
      <c r="A8151"/>
      <c r="B8151"/>
      <c r="C8151"/>
    </row>
    <row r="8152" spans="1:3">
      <c r="A8152"/>
      <c r="B8152"/>
      <c r="C8152"/>
    </row>
    <row r="8153" spans="1:3">
      <c r="A8153"/>
      <c r="B8153"/>
      <c r="C8153"/>
    </row>
    <row r="8154" spans="1:3">
      <c r="A8154"/>
      <c r="B8154"/>
      <c r="C8154"/>
    </row>
    <row r="8155" spans="1:3">
      <c r="A8155"/>
      <c r="B8155"/>
      <c r="C8155"/>
    </row>
    <row r="8156" spans="1:3">
      <c r="A8156"/>
      <c r="B8156"/>
      <c r="C8156"/>
    </row>
    <row r="8157" spans="1:3">
      <c r="A8157"/>
      <c r="B8157"/>
      <c r="C8157"/>
    </row>
    <row r="8158" spans="1:3">
      <c r="A8158"/>
      <c r="B8158"/>
      <c r="C8158"/>
    </row>
    <row r="8159" spans="1:3">
      <c r="A8159"/>
      <c r="B8159"/>
      <c r="C8159"/>
    </row>
    <row r="8160" spans="1:3">
      <c r="A8160"/>
      <c r="B8160"/>
      <c r="C8160"/>
    </row>
    <row r="8161" spans="1:3">
      <c r="A8161"/>
      <c r="B8161"/>
      <c r="C8161"/>
    </row>
    <row r="8162" spans="1:3">
      <c r="A8162"/>
      <c r="B8162"/>
      <c r="C8162"/>
    </row>
    <row r="8163" spans="1:3">
      <c r="A8163"/>
      <c r="B8163"/>
      <c r="C8163"/>
    </row>
    <row r="8164" spans="1:3">
      <c r="A8164"/>
      <c r="B8164"/>
      <c r="C8164"/>
    </row>
    <row r="8165" spans="1:3">
      <c r="A8165"/>
      <c r="B8165"/>
      <c r="C8165"/>
    </row>
    <row r="8166" spans="1:3">
      <c r="A8166"/>
      <c r="B8166"/>
      <c r="C8166"/>
    </row>
    <row r="8167" spans="1:3">
      <c r="A8167"/>
      <c r="B8167"/>
      <c r="C8167"/>
    </row>
    <row r="8168" spans="1:3">
      <c r="A8168"/>
      <c r="B8168"/>
      <c r="C8168"/>
    </row>
    <row r="8169" spans="1:3">
      <c r="A8169"/>
      <c r="B8169"/>
      <c r="C8169"/>
    </row>
    <row r="8170" spans="1:3">
      <c r="A8170"/>
      <c r="B8170"/>
      <c r="C8170"/>
    </row>
    <row r="8171" spans="1:3">
      <c r="A8171"/>
      <c r="B8171"/>
      <c r="C8171"/>
    </row>
    <row r="8172" spans="1:3">
      <c r="A8172"/>
      <c r="B8172"/>
      <c r="C8172"/>
    </row>
    <row r="8173" spans="1:3">
      <c r="A8173"/>
      <c r="B8173"/>
      <c r="C8173"/>
    </row>
    <row r="8174" spans="1:3">
      <c r="A8174"/>
      <c r="B8174"/>
      <c r="C8174"/>
    </row>
    <row r="8175" spans="1:3">
      <c r="A8175"/>
      <c r="B8175"/>
      <c r="C8175"/>
    </row>
    <row r="8176" spans="1:3">
      <c r="A8176"/>
      <c r="B8176"/>
      <c r="C8176"/>
    </row>
    <row r="8177" spans="1:3">
      <c r="A8177"/>
      <c r="B8177"/>
      <c r="C8177"/>
    </row>
    <row r="8178" spans="1:3">
      <c r="A8178"/>
      <c r="B8178"/>
      <c r="C8178"/>
    </row>
    <row r="8179" spans="1:3">
      <c r="A8179"/>
      <c r="B8179"/>
      <c r="C8179"/>
    </row>
    <row r="8180" spans="1:3">
      <c r="A8180"/>
      <c r="B8180"/>
      <c r="C8180"/>
    </row>
    <row r="8181" spans="1:3">
      <c r="A8181"/>
      <c r="B8181"/>
      <c r="C8181"/>
    </row>
    <row r="8182" spans="1:3">
      <c r="A8182"/>
      <c r="B8182"/>
      <c r="C8182"/>
    </row>
    <row r="8183" spans="1:3">
      <c r="A8183"/>
      <c r="B8183"/>
      <c r="C8183"/>
    </row>
    <row r="8184" spans="1:3">
      <c r="A8184"/>
      <c r="B8184"/>
      <c r="C8184"/>
    </row>
    <row r="8185" spans="1:3">
      <c r="A8185"/>
      <c r="B8185"/>
      <c r="C8185"/>
    </row>
    <row r="8186" spans="1:3">
      <c r="A8186"/>
      <c r="B8186"/>
      <c r="C8186"/>
    </row>
    <row r="8187" spans="1:3">
      <c r="A8187"/>
      <c r="B8187"/>
      <c r="C8187"/>
    </row>
    <row r="8188" spans="1:3">
      <c r="A8188"/>
      <c r="B8188"/>
      <c r="C8188"/>
    </row>
    <row r="8189" spans="1:3">
      <c r="A8189"/>
      <c r="B8189"/>
      <c r="C8189"/>
    </row>
    <row r="8190" spans="1:3">
      <c r="A8190"/>
      <c r="B8190"/>
      <c r="C8190"/>
    </row>
    <row r="8191" spans="1:3">
      <c r="A8191"/>
      <c r="B8191"/>
      <c r="C8191"/>
    </row>
    <row r="8192" spans="1:3">
      <c r="A8192"/>
      <c r="B8192"/>
      <c r="C8192"/>
    </row>
    <row r="8193" spans="1:3">
      <c r="A8193"/>
      <c r="B8193"/>
      <c r="C8193"/>
    </row>
    <row r="8194" spans="1:3">
      <c r="A8194"/>
      <c r="B8194"/>
      <c r="C8194"/>
    </row>
    <row r="8195" spans="1:3">
      <c r="A8195"/>
      <c r="B8195"/>
      <c r="C8195"/>
    </row>
    <row r="8196" spans="1:3">
      <c r="A8196"/>
      <c r="B8196"/>
      <c r="C8196"/>
    </row>
    <row r="8197" spans="1:3">
      <c r="A8197"/>
      <c r="B8197"/>
      <c r="C8197"/>
    </row>
    <row r="8198" spans="1:3">
      <c r="A8198"/>
      <c r="B8198"/>
      <c r="C8198"/>
    </row>
    <row r="8199" spans="1:3">
      <c r="A8199"/>
      <c r="B8199"/>
      <c r="C8199"/>
    </row>
    <row r="8200" spans="1:3">
      <c r="A8200"/>
      <c r="B8200"/>
      <c r="C8200"/>
    </row>
    <row r="8201" spans="1:3">
      <c r="A8201"/>
      <c r="B8201"/>
      <c r="C8201"/>
    </row>
    <row r="8202" spans="1:3">
      <c r="A8202"/>
      <c r="B8202"/>
      <c r="C8202"/>
    </row>
    <row r="8203" spans="1:3">
      <c r="A8203"/>
      <c r="B8203"/>
      <c r="C8203"/>
    </row>
    <row r="8204" spans="1:3">
      <c r="A8204"/>
      <c r="B8204"/>
      <c r="C8204"/>
    </row>
    <row r="8205" spans="1:3">
      <c r="A8205"/>
      <c r="B8205"/>
      <c r="C8205"/>
    </row>
    <row r="8206" spans="1:3">
      <c r="A8206"/>
      <c r="B8206"/>
      <c r="C8206"/>
    </row>
    <row r="8207" spans="1:3">
      <c r="A8207"/>
      <c r="B8207"/>
      <c r="C8207"/>
    </row>
    <row r="8208" spans="1:3">
      <c r="A8208"/>
      <c r="B8208"/>
      <c r="C8208"/>
    </row>
    <row r="8209" spans="1:3">
      <c r="A8209"/>
      <c r="B8209"/>
      <c r="C8209"/>
    </row>
    <row r="8210" spans="1:3">
      <c r="A8210"/>
      <c r="B8210"/>
      <c r="C8210"/>
    </row>
    <row r="8211" spans="1:3">
      <c r="A8211"/>
      <c r="B8211"/>
      <c r="C8211"/>
    </row>
    <row r="8212" spans="1:3">
      <c r="A8212"/>
      <c r="B8212"/>
      <c r="C8212"/>
    </row>
    <row r="8213" spans="1:3">
      <c r="A8213"/>
      <c r="B8213"/>
      <c r="C8213"/>
    </row>
    <row r="8214" spans="1:3">
      <c r="A8214"/>
      <c r="B8214"/>
      <c r="C8214"/>
    </row>
    <row r="8215" spans="1:3">
      <c r="A8215"/>
      <c r="B8215"/>
      <c r="C8215"/>
    </row>
    <row r="8216" spans="1:3">
      <c r="A8216"/>
      <c r="B8216"/>
      <c r="C8216"/>
    </row>
    <row r="8217" spans="1:3">
      <c r="A8217"/>
      <c r="B8217"/>
      <c r="C8217"/>
    </row>
    <row r="8218" spans="1:3">
      <c r="A8218"/>
      <c r="B8218"/>
      <c r="C8218"/>
    </row>
    <row r="8219" spans="1:3">
      <c r="A8219"/>
      <c r="B8219"/>
      <c r="C8219"/>
    </row>
    <row r="8220" spans="1:3">
      <c r="A8220"/>
      <c r="B8220"/>
      <c r="C8220"/>
    </row>
    <row r="8221" spans="1:3">
      <c r="A8221"/>
      <c r="B8221"/>
      <c r="C8221"/>
    </row>
    <row r="8222" spans="1:3">
      <c r="A8222"/>
      <c r="B8222"/>
      <c r="C8222"/>
    </row>
    <row r="8223" spans="1:3">
      <c r="A8223"/>
      <c r="B8223"/>
      <c r="C8223"/>
    </row>
    <row r="8224" spans="1:3">
      <c r="A8224"/>
      <c r="B8224"/>
      <c r="C8224"/>
    </row>
    <row r="8225" spans="1:3">
      <c r="A8225"/>
      <c r="B8225"/>
      <c r="C8225"/>
    </row>
    <row r="8226" spans="1:3">
      <c r="A8226"/>
      <c r="B8226"/>
      <c r="C8226"/>
    </row>
    <row r="8227" spans="1:3">
      <c r="A8227"/>
      <c r="B8227"/>
      <c r="C8227"/>
    </row>
    <row r="8228" spans="1:3">
      <c r="A8228"/>
      <c r="B8228"/>
      <c r="C8228"/>
    </row>
    <row r="8229" spans="1:3">
      <c r="A8229"/>
      <c r="B8229"/>
      <c r="C8229"/>
    </row>
    <row r="8230" spans="1:3">
      <c r="A8230"/>
      <c r="B8230"/>
      <c r="C8230"/>
    </row>
    <row r="8231" spans="1:3">
      <c r="A8231"/>
      <c r="B8231"/>
      <c r="C8231"/>
    </row>
    <row r="8232" spans="1:3">
      <c r="A8232"/>
      <c r="B8232"/>
      <c r="C8232"/>
    </row>
    <row r="8233" spans="1:3">
      <c r="A8233"/>
      <c r="B8233"/>
      <c r="C8233"/>
    </row>
    <row r="8234" spans="1:3">
      <c r="A8234"/>
      <c r="B8234"/>
      <c r="C8234"/>
    </row>
    <row r="8235" spans="1:3">
      <c r="A8235"/>
      <c r="B8235"/>
      <c r="C8235"/>
    </row>
    <row r="8236" spans="1:3">
      <c r="A8236"/>
      <c r="B8236"/>
      <c r="C8236"/>
    </row>
    <row r="8237" spans="1:3">
      <c r="A8237"/>
      <c r="B8237"/>
      <c r="C8237"/>
    </row>
    <row r="8238" spans="1:3">
      <c r="A8238"/>
      <c r="B8238"/>
      <c r="C8238"/>
    </row>
    <row r="8239" spans="1:3">
      <c r="A8239"/>
      <c r="B8239"/>
      <c r="C8239"/>
    </row>
    <row r="8240" spans="1:3">
      <c r="A8240"/>
      <c r="B8240"/>
      <c r="C8240"/>
    </row>
    <row r="8241" spans="1:3">
      <c r="A8241"/>
      <c r="B8241"/>
      <c r="C8241"/>
    </row>
    <row r="8242" spans="1:3">
      <c r="A8242"/>
      <c r="B8242"/>
      <c r="C8242"/>
    </row>
    <row r="8243" spans="1:3">
      <c r="A8243"/>
      <c r="B8243"/>
      <c r="C8243"/>
    </row>
    <row r="8244" spans="1:3">
      <c r="A8244"/>
      <c r="B8244"/>
      <c r="C8244"/>
    </row>
    <row r="8245" spans="1:3">
      <c r="A8245"/>
      <c r="B8245"/>
      <c r="C8245"/>
    </row>
    <row r="8246" spans="1:3">
      <c r="A8246"/>
      <c r="B8246"/>
      <c r="C8246"/>
    </row>
    <row r="8247" spans="1:3">
      <c r="A8247"/>
      <c r="B8247"/>
      <c r="C8247"/>
    </row>
    <row r="8248" spans="1:3">
      <c r="A8248"/>
      <c r="B8248"/>
      <c r="C8248"/>
    </row>
    <row r="8249" spans="1:3">
      <c r="A8249"/>
      <c r="B8249"/>
      <c r="C8249"/>
    </row>
    <row r="8250" spans="1:3">
      <c r="A8250"/>
      <c r="B8250"/>
      <c r="C8250"/>
    </row>
    <row r="8251" spans="1:3">
      <c r="A8251"/>
      <c r="B8251"/>
      <c r="C8251"/>
    </row>
    <row r="8252" spans="1:3">
      <c r="A8252"/>
      <c r="B8252"/>
      <c r="C8252"/>
    </row>
    <row r="8253" spans="1:3">
      <c r="A8253"/>
      <c r="B8253"/>
      <c r="C8253"/>
    </row>
    <row r="8254" spans="1:3">
      <c r="A8254"/>
      <c r="B8254"/>
      <c r="C8254"/>
    </row>
    <row r="8255" spans="1:3">
      <c r="A8255"/>
      <c r="B8255"/>
      <c r="C8255"/>
    </row>
    <row r="8256" spans="1:3">
      <c r="A8256"/>
      <c r="B8256"/>
      <c r="C8256"/>
    </row>
    <row r="8257" spans="1:3">
      <c r="A8257"/>
      <c r="B8257"/>
      <c r="C8257"/>
    </row>
    <row r="8258" spans="1:3">
      <c r="A8258"/>
      <c r="B8258"/>
      <c r="C8258"/>
    </row>
    <row r="8259" spans="1:3">
      <c r="A8259"/>
      <c r="B8259"/>
      <c r="C8259"/>
    </row>
    <row r="8260" spans="1:3">
      <c r="A8260"/>
      <c r="B8260"/>
      <c r="C8260"/>
    </row>
    <row r="8261" spans="1:3">
      <c r="A8261"/>
      <c r="B8261"/>
      <c r="C8261"/>
    </row>
    <row r="8262" spans="1:3">
      <c r="A8262"/>
      <c r="B8262"/>
      <c r="C8262"/>
    </row>
    <row r="8263" spans="1:3">
      <c r="A8263"/>
      <c r="B8263"/>
      <c r="C8263"/>
    </row>
    <row r="8264" spans="1:3">
      <c r="A8264"/>
      <c r="B8264"/>
      <c r="C8264"/>
    </row>
    <row r="8265" spans="1:3">
      <c r="A8265"/>
      <c r="B8265"/>
      <c r="C8265"/>
    </row>
    <row r="8266" spans="1:3">
      <c r="A8266"/>
      <c r="B8266"/>
      <c r="C8266"/>
    </row>
    <row r="8267" spans="1:3">
      <c r="A8267"/>
      <c r="B8267"/>
      <c r="C8267"/>
    </row>
    <row r="8268" spans="1:3">
      <c r="A8268"/>
      <c r="B8268"/>
      <c r="C8268"/>
    </row>
    <row r="8269" spans="1:3">
      <c r="A8269"/>
      <c r="B8269"/>
      <c r="C8269"/>
    </row>
    <row r="8270" spans="1:3">
      <c r="A8270"/>
      <c r="B8270"/>
      <c r="C8270"/>
    </row>
    <row r="8271" spans="1:3">
      <c r="A8271"/>
      <c r="B8271"/>
      <c r="C8271"/>
    </row>
    <row r="8272" spans="1:3">
      <c r="A8272"/>
      <c r="B8272"/>
      <c r="C8272"/>
    </row>
    <row r="8273" spans="1:3">
      <c r="A8273"/>
      <c r="B8273"/>
      <c r="C8273"/>
    </row>
    <row r="8274" spans="1:3">
      <c r="A8274"/>
      <c r="B8274"/>
      <c r="C8274"/>
    </row>
    <row r="8275" spans="1:3">
      <c r="A8275"/>
      <c r="B8275"/>
      <c r="C8275"/>
    </row>
    <row r="8276" spans="1:3">
      <c r="A8276"/>
      <c r="B8276"/>
      <c r="C8276"/>
    </row>
    <row r="8277" spans="1:3">
      <c r="A8277"/>
      <c r="B8277"/>
      <c r="C8277"/>
    </row>
    <row r="8278" spans="1:3">
      <c r="A8278"/>
      <c r="B8278"/>
      <c r="C8278"/>
    </row>
    <row r="8279" spans="1:3">
      <c r="A8279"/>
      <c r="B8279"/>
      <c r="C8279"/>
    </row>
    <row r="8280" spans="1:3">
      <c r="A8280"/>
      <c r="B8280"/>
      <c r="C8280"/>
    </row>
    <row r="8281" spans="1:3">
      <c r="A8281"/>
      <c r="B8281"/>
      <c r="C8281"/>
    </row>
    <row r="8282" spans="1:3">
      <c r="A8282"/>
      <c r="B8282"/>
      <c r="C8282"/>
    </row>
    <row r="8283" spans="1:3">
      <c r="A8283"/>
      <c r="B8283"/>
      <c r="C8283"/>
    </row>
    <row r="8284" spans="1:3">
      <c r="A8284"/>
      <c r="B8284"/>
      <c r="C8284"/>
    </row>
    <row r="8285" spans="1:3">
      <c r="A8285"/>
      <c r="B8285"/>
      <c r="C8285"/>
    </row>
    <row r="8286" spans="1:3">
      <c r="A8286"/>
      <c r="B8286"/>
      <c r="C8286"/>
    </row>
    <row r="8287" spans="1:3">
      <c r="A8287"/>
      <c r="B8287"/>
      <c r="C8287"/>
    </row>
    <row r="8288" spans="1:3">
      <c r="A8288"/>
      <c r="B8288"/>
      <c r="C8288"/>
    </row>
    <row r="8289" spans="1:3">
      <c r="A8289"/>
      <c r="B8289"/>
      <c r="C8289"/>
    </row>
    <row r="8290" spans="1:3">
      <c r="A8290"/>
      <c r="B8290"/>
      <c r="C8290"/>
    </row>
    <row r="8291" spans="1:3">
      <c r="A8291"/>
      <c r="B8291"/>
      <c r="C8291"/>
    </row>
    <row r="8292" spans="1:3">
      <c r="A8292"/>
      <c r="B8292"/>
      <c r="C8292"/>
    </row>
    <row r="8293" spans="1:3">
      <c r="A8293"/>
      <c r="B8293"/>
      <c r="C8293"/>
    </row>
    <row r="8294" spans="1:3">
      <c r="A8294"/>
      <c r="B8294"/>
      <c r="C8294"/>
    </row>
    <row r="8295" spans="1:3">
      <c r="A8295"/>
      <c r="B8295"/>
      <c r="C8295"/>
    </row>
    <row r="8296" spans="1:3">
      <c r="A8296"/>
      <c r="B8296"/>
      <c r="C8296"/>
    </row>
    <row r="8297" spans="1:3">
      <c r="A8297"/>
      <c r="B8297"/>
      <c r="C8297"/>
    </row>
    <row r="8298" spans="1:3">
      <c r="A8298"/>
      <c r="B8298"/>
      <c r="C8298"/>
    </row>
    <row r="8299" spans="1:3">
      <c r="A8299"/>
      <c r="B8299"/>
      <c r="C8299"/>
    </row>
    <row r="8300" spans="1:3">
      <c r="A8300"/>
      <c r="B8300"/>
      <c r="C8300"/>
    </row>
    <row r="8301" spans="1:3">
      <c r="A8301"/>
      <c r="B8301"/>
      <c r="C8301"/>
    </row>
    <row r="8302" spans="1:3">
      <c r="A8302"/>
      <c r="B8302"/>
      <c r="C8302"/>
    </row>
    <row r="8303" spans="1:3">
      <c r="A8303"/>
      <c r="B8303"/>
      <c r="C8303"/>
    </row>
    <row r="8304" spans="1:3">
      <c r="A8304"/>
      <c r="B8304"/>
      <c r="C8304"/>
    </row>
    <row r="8305" spans="1:3">
      <c r="A8305"/>
      <c r="B8305"/>
      <c r="C8305"/>
    </row>
    <row r="8306" spans="1:3">
      <c r="A8306"/>
      <c r="B8306"/>
      <c r="C8306"/>
    </row>
    <row r="8307" spans="1:3">
      <c r="A8307"/>
      <c r="B8307"/>
      <c r="C8307"/>
    </row>
    <row r="8308" spans="1:3">
      <c r="A8308"/>
      <c r="B8308"/>
      <c r="C8308"/>
    </row>
    <row r="8309" spans="1:3">
      <c r="A8309"/>
      <c r="B8309"/>
      <c r="C8309"/>
    </row>
    <row r="8310" spans="1:3">
      <c r="A8310"/>
      <c r="B8310"/>
      <c r="C8310"/>
    </row>
    <row r="8311" spans="1:3">
      <c r="A8311"/>
      <c r="B8311"/>
      <c r="C8311"/>
    </row>
    <row r="8312" spans="1:3">
      <c r="A8312"/>
      <c r="B8312"/>
      <c r="C8312"/>
    </row>
    <row r="8313" spans="1:3">
      <c r="A8313"/>
      <c r="B8313"/>
      <c r="C8313"/>
    </row>
    <row r="8314" spans="1:3">
      <c r="A8314"/>
      <c r="B8314"/>
      <c r="C8314"/>
    </row>
    <row r="8315" spans="1:3">
      <c r="A8315"/>
      <c r="B8315"/>
      <c r="C8315"/>
    </row>
    <row r="8316" spans="1:3">
      <c r="A8316"/>
      <c r="B8316"/>
      <c r="C8316"/>
    </row>
    <row r="8317" spans="1:3">
      <c r="A8317"/>
      <c r="B8317"/>
      <c r="C8317"/>
    </row>
    <row r="8318" spans="1:3">
      <c r="A8318"/>
      <c r="B8318"/>
      <c r="C8318"/>
    </row>
    <row r="8319" spans="1:3">
      <c r="A8319"/>
      <c r="B8319"/>
      <c r="C8319"/>
    </row>
    <row r="8320" spans="1:3">
      <c r="A8320"/>
      <c r="B8320"/>
      <c r="C8320"/>
    </row>
    <row r="8321" spans="1:3">
      <c r="A8321"/>
      <c r="B8321"/>
      <c r="C8321"/>
    </row>
    <row r="8322" spans="1:3">
      <c r="A8322"/>
      <c r="B8322"/>
      <c r="C8322"/>
    </row>
    <row r="8323" spans="1:3">
      <c r="A8323"/>
      <c r="B8323"/>
      <c r="C8323"/>
    </row>
    <row r="8324" spans="1:3">
      <c r="A8324"/>
      <c r="B8324"/>
      <c r="C8324"/>
    </row>
    <row r="8325" spans="1:3">
      <c r="A8325"/>
      <c r="B8325"/>
      <c r="C8325"/>
    </row>
    <row r="8326" spans="1:3">
      <c r="A8326"/>
      <c r="B8326"/>
      <c r="C8326"/>
    </row>
    <row r="8327" spans="1:3">
      <c r="A8327"/>
      <c r="B8327"/>
      <c r="C8327"/>
    </row>
    <row r="8328" spans="1:3">
      <c r="A8328"/>
      <c r="B8328"/>
      <c r="C8328"/>
    </row>
    <row r="8329" spans="1:3">
      <c r="A8329"/>
      <c r="B8329"/>
      <c r="C8329"/>
    </row>
    <row r="8330" spans="1:3">
      <c r="A8330"/>
      <c r="B8330"/>
      <c r="C8330"/>
    </row>
    <row r="8331" spans="1:3">
      <c r="A8331"/>
      <c r="B8331"/>
      <c r="C8331"/>
    </row>
    <row r="8332" spans="1:3">
      <c r="A8332"/>
      <c r="B8332"/>
      <c r="C8332"/>
    </row>
    <row r="8333" spans="1:3">
      <c r="A8333"/>
      <c r="B8333"/>
      <c r="C8333"/>
    </row>
    <row r="8334" spans="1:3">
      <c r="A8334"/>
      <c r="B8334"/>
      <c r="C8334"/>
    </row>
    <row r="8335" spans="1:3">
      <c r="A8335"/>
      <c r="B8335"/>
      <c r="C8335"/>
    </row>
    <row r="8336" spans="1:3">
      <c r="A8336"/>
      <c r="B8336"/>
      <c r="C8336"/>
    </row>
    <row r="8337" spans="1:3">
      <c r="A8337"/>
      <c r="B8337"/>
      <c r="C8337"/>
    </row>
    <row r="8338" spans="1:3">
      <c r="A8338"/>
      <c r="B8338"/>
      <c r="C8338"/>
    </row>
    <row r="8339" spans="1:3">
      <c r="A8339"/>
      <c r="B8339"/>
      <c r="C8339"/>
    </row>
    <row r="8340" spans="1:3">
      <c r="A8340"/>
      <c r="B8340"/>
      <c r="C8340"/>
    </row>
    <row r="8341" spans="1:3">
      <c r="A8341"/>
      <c r="B8341"/>
      <c r="C8341"/>
    </row>
    <row r="8342" spans="1:3">
      <c r="A8342"/>
      <c r="B8342"/>
      <c r="C8342"/>
    </row>
    <row r="8343" spans="1:3">
      <c r="A8343"/>
      <c r="B8343"/>
      <c r="C8343"/>
    </row>
    <row r="8344" spans="1:3">
      <c r="A8344"/>
      <c r="B8344"/>
      <c r="C8344"/>
    </row>
    <row r="8345" spans="1:3">
      <c r="A8345"/>
      <c r="B8345"/>
      <c r="C8345"/>
    </row>
    <row r="8346" spans="1:3">
      <c r="A8346"/>
      <c r="B8346"/>
      <c r="C8346"/>
    </row>
    <row r="8347" spans="1:3">
      <c r="A8347"/>
      <c r="B8347"/>
      <c r="C8347"/>
    </row>
    <row r="8348" spans="1:3">
      <c r="A8348"/>
      <c r="B8348"/>
      <c r="C8348"/>
    </row>
    <row r="8349" spans="1:3">
      <c r="A8349"/>
      <c r="B8349"/>
      <c r="C8349"/>
    </row>
    <row r="8350" spans="1:3">
      <c r="A8350"/>
      <c r="B8350"/>
      <c r="C8350"/>
    </row>
    <row r="8351" spans="1:3">
      <c r="A8351"/>
      <c r="B8351"/>
      <c r="C8351"/>
    </row>
    <row r="8352" spans="1:3">
      <c r="A8352"/>
      <c r="B8352"/>
      <c r="C8352"/>
    </row>
    <row r="8353" spans="1:3">
      <c r="A8353"/>
      <c r="B8353"/>
      <c r="C8353"/>
    </row>
    <row r="8354" spans="1:3">
      <c r="A8354"/>
      <c r="B8354"/>
      <c r="C8354"/>
    </row>
    <row r="8355" spans="1:3">
      <c r="A8355"/>
      <c r="B8355"/>
      <c r="C8355"/>
    </row>
    <row r="8356" spans="1:3">
      <c r="A8356"/>
      <c r="B8356"/>
      <c r="C8356"/>
    </row>
    <row r="8357" spans="1:3">
      <c r="A8357"/>
      <c r="B8357"/>
      <c r="C8357"/>
    </row>
    <row r="8358" spans="1:3">
      <c r="A8358"/>
      <c r="B8358"/>
      <c r="C8358"/>
    </row>
    <row r="8359" spans="1:3">
      <c r="A8359"/>
      <c r="B8359"/>
      <c r="C8359"/>
    </row>
    <row r="8360" spans="1:3">
      <c r="A8360"/>
      <c r="B8360"/>
      <c r="C8360"/>
    </row>
    <row r="8361" spans="1:3">
      <c r="A8361"/>
      <c r="B8361"/>
      <c r="C8361"/>
    </row>
    <row r="8362" spans="1:3">
      <c r="A8362"/>
      <c r="B8362"/>
      <c r="C8362"/>
    </row>
    <row r="8363" spans="1:3">
      <c r="A8363"/>
      <c r="B8363"/>
      <c r="C8363"/>
    </row>
    <row r="8364" spans="1:3">
      <c r="A8364"/>
      <c r="B8364"/>
      <c r="C8364"/>
    </row>
    <row r="8365" spans="1:3">
      <c r="A8365"/>
      <c r="B8365"/>
      <c r="C8365"/>
    </row>
    <row r="8366" spans="1:3">
      <c r="A8366"/>
      <c r="B8366"/>
      <c r="C8366"/>
    </row>
    <row r="8367" spans="1:3">
      <c r="A8367"/>
      <c r="B8367"/>
      <c r="C8367"/>
    </row>
    <row r="8368" spans="1:3">
      <c r="A8368"/>
      <c r="B8368"/>
      <c r="C8368"/>
    </row>
    <row r="8369" spans="1:3">
      <c r="A8369"/>
      <c r="B8369"/>
      <c r="C8369"/>
    </row>
    <row r="8370" spans="1:3">
      <c r="A8370"/>
      <c r="B8370"/>
      <c r="C8370"/>
    </row>
    <row r="8371" spans="1:3">
      <c r="A8371"/>
      <c r="B8371"/>
      <c r="C8371"/>
    </row>
    <row r="8372" spans="1:3">
      <c r="A8372"/>
      <c r="B8372"/>
      <c r="C8372"/>
    </row>
    <row r="8373" spans="1:3">
      <c r="A8373"/>
      <c r="B8373"/>
      <c r="C8373"/>
    </row>
    <row r="8374" spans="1:3">
      <c r="A8374"/>
      <c r="B8374"/>
      <c r="C8374"/>
    </row>
    <row r="8375" spans="1:3">
      <c r="A8375"/>
      <c r="B8375"/>
      <c r="C8375"/>
    </row>
    <row r="8376" spans="1:3">
      <c r="A8376"/>
      <c r="B8376"/>
      <c r="C8376"/>
    </row>
    <row r="8377" spans="1:3">
      <c r="A8377"/>
      <c r="B8377"/>
      <c r="C8377"/>
    </row>
    <row r="8378" spans="1:3">
      <c r="A8378"/>
      <c r="B8378"/>
      <c r="C8378"/>
    </row>
    <row r="8379" spans="1:3">
      <c r="A8379"/>
      <c r="B8379"/>
      <c r="C8379"/>
    </row>
    <row r="8380" spans="1:3">
      <c r="A8380"/>
      <c r="B8380"/>
      <c r="C8380"/>
    </row>
    <row r="8381" spans="1:3">
      <c r="A8381"/>
      <c r="B8381"/>
      <c r="C8381"/>
    </row>
    <row r="8382" spans="1:3">
      <c r="A8382"/>
      <c r="B8382"/>
      <c r="C8382"/>
    </row>
    <row r="8383" spans="1:3">
      <c r="A8383"/>
      <c r="B8383"/>
      <c r="C8383"/>
    </row>
    <row r="8384" spans="1:3">
      <c r="A8384"/>
      <c r="B8384"/>
      <c r="C8384"/>
    </row>
    <row r="8385" spans="1:3">
      <c r="A8385"/>
      <c r="B8385"/>
      <c r="C8385"/>
    </row>
    <row r="8386" spans="1:3">
      <c r="A8386"/>
      <c r="B8386"/>
      <c r="C8386"/>
    </row>
    <row r="8387" spans="1:3">
      <c r="A8387"/>
      <c r="B8387"/>
      <c r="C8387"/>
    </row>
    <row r="8388" spans="1:3">
      <c r="A8388"/>
      <c r="B8388"/>
      <c r="C8388"/>
    </row>
    <row r="8389" spans="1:3">
      <c r="A8389"/>
      <c r="B8389"/>
      <c r="C8389"/>
    </row>
    <row r="8390" spans="1:3">
      <c r="A8390"/>
      <c r="B8390"/>
      <c r="C8390"/>
    </row>
    <row r="8391" spans="1:3">
      <c r="A8391"/>
      <c r="B8391"/>
      <c r="C8391"/>
    </row>
    <row r="8392" spans="1:3">
      <c r="A8392"/>
      <c r="B8392"/>
      <c r="C8392"/>
    </row>
    <row r="8393" spans="1:3">
      <c r="A8393"/>
      <c r="B8393"/>
      <c r="C8393"/>
    </row>
    <row r="8394" spans="1:3">
      <c r="A8394"/>
      <c r="B8394"/>
      <c r="C8394"/>
    </row>
    <row r="8395" spans="1:3">
      <c r="A8395"/>
      <c r="B8395"/>
      <c r="C8395"/>
    </row>
    <row r="8396" spans="1:3">
      <c r="A8396"/>
      <c r="B8396"/>
      <c r="C8396"/>
    </row>
    <row r="8397" spans="1:3">
      <c r="A8397"/>
      <c r="B8397"/>
      <c r="C8397"/>
    </row>
    <row r="8398" spans="1:3">
      <c r="A8398"/>
      <c r="B8398"/>
      <c r="C8398"/>
    </row>
    <row r="8399" spans="1:3">
      <c r="A8399"/>
      <c r="B8399"/>
      <c r="C8399"/>
    </row>
    <row r="8400" spans="1:3">
      <c r="A8400"/>
      <c r="B8400"/>
      <c r="C8400"/>
    </row>
    <row r="8401" spans="1:3">
      <c r="A8401"/>
      <c r="B8401"/>
      <c r="C8401"/>
    </row>
    <row r="8402" spans="1:3">
      <c r="A8402"/>
      <c r="B8402"/>
      <c r="C8402"/>
    </row>
    <row r="8403" spans="1:3">
      <c r="A8403"/>
      <c r="B8403"/>
      <c r="C8403"/>
    </row>
    <row r="8404" spans="1:3">
      <c r="A8404"/>
      <c r="B8404"/>
      <c r="C8404"/>
    </row>
    <row r="8405" spans="1:3">
      <c r="A8405"/>
      <c r="B8405"/>
      <c r="C8405"/>
    </row>
    <row r="8406" spans="1:3">
      <c r="A8406"/>
      <c r="B8406"/>
      <c r="C8406"/>
    </row>
    <row r="8407" spans="1:3">
      <c r="A8407"/>
      <c r="B8407"/>
      <c r="C8407"/>
    </row>
    <row r="8408" spans="1:3">
      <c r="A8408"/>
      <c r="B8408"/>
      <c r="C8408"/>
    </row>
    <row r="8409" spans="1:3">
      <c r="A8409"/>
      <c r="B8409"/>
      <c r="C8409"/>
    </row>
    <row r="8410" spans="1:3">
      <c r="A8410"/>
      <c r="B8410"/>
      <c r="C8410"/>
    </row>
    <row r="8411" spans="1:3">
      <c r="A8411"/>
      <c r="B8411"/>
      <c r="C8411"/>
    </row>
    <row r="8412" spans="1:3">
      <c r="A8412"/>
      <c r="B8412"/>
      <c r="C8412"/>
    </row>
    <row r="8413" spans="1:3">
      <c r="A8413"/>
      <c r="B8413"/>
      <c r="C8413"/>
    </row>
    <row r="8414" spans="1:3">
      <c r="A8414"/>
      <c r="B8414"/>
      <c r="C8414"/>
    </row>
    <row r="8415" spans="1:3">
      <c r="A8415"/>
      <c r="B8415"/>
      <c r="C8415"/>
    </row>
    <row r="8416" spans="1:3">
      <c r="A8416"/>
      <c r="B8416"/>
      <c r="C8416"/>
    </row>
    <row r="8417" spans="1:3">
      <c r="A8417"/>
      <c r="B8417"/>
      <c r="C8417"/>
    </row>
    <row r="8418" spans="1:3">
      <c r="A8418"/>
      <c r="B8418"/>
      <c r="C8418"/>
    </row>
    <row r="8419" spans="1:3">
      <c r="A8419"/>
      <c r="B8419"/>
      <c r="C8419"/>
    </row>
    <row r="8420" spans="1:3">
      <c r="A8420"/>
      <c r="B8420"/>
      <c r="C8420"/>
    </row>
    <row r="8421" spans="1:3">
      <c r="A8421"/>
      <c r="B8421"/>
      <c r="C8421"/>
    </row>
    <row r="8422" spans="1:3">
      <c r="A8422"/>
      <c r="B8422"/>
      <c r="C8422"/>
    </row>
    <row r="8423" spans="1:3">
      <c r="A8423"/>
      <c r="B8423"/>
      <c r="C8423"/>
    </row>
    <row r="8424" spans="1:3">
      <c r="A8424"/>
      <c r="B8424"/>
      <c r="C8424"/>
    </row>
    <row r="8425" spans="1:3">
      <c r="A8425"/>
      <c r="B8425"/>
      <c r="C8425"/>
    </row>
    <row r="8426" spans="1:3">
      <c r="A8426"/>
      <c r="B8426"/>
      <c r="C8426"/>
    </row>
    <row r="8427" spans="1:3">
      <c r="A8427"/>
      <c r="B8427"/>
      <c r="C8427"/>
    </row>
    <row r="8428" spans="1:3">
      <c r="A8428"/>
      <c r="B8428"/>
      <c r="C8428"/>
    </row>
    <row r="8429" spans="1:3">
      <c r="A8429"/>
      <c r="B8429"/>
      <c r="C8429"/>
    </row>
    <row r="8430" spans="1:3">
      <c r="A8430"/>
      <c r="B8430"/>
      <c r="C8430"/>
    </row>
    <row r="8431" spans="1:3">
      <c r="A8431"/>
      <c r="B8431"/>
      <c r="C8431"/>
    </row>
    <row r="8432" spans="1:3">
      <c r="A8432"/>
      <c r="B8432"/>
      <c r="C8432"/>
    </row>
    <row r="8433" spans="1:3">
      <c r="A8433"/>
      <c r="B8433"/>
      <c r="C8433"/>
    </row>
    <row r="8434" spans="1:3">
      <c r="A8434"/>
      <c r="B8434"/>
      <c r="C8434"/>
    </row>
    <row r="8435" spans="1:3">
      <c r="A8435"/>
      <c r="B8435"/>
      <c r="C8435"/>
    </row>
    <row r="8436" spans="1:3">
      <c r="A8436"/>
      <c r="B8436"/>
      <c r="C8436"/>
    </row>
    <row r="8437" spans="1:3">
      <c r="A8437"/>
      <c r="B8437"/>
      <c r="C8437"/>
    </row>
    <row r="8438" spans="1:3">
      <c r="A8438"/>
      <c r="B8438"/>
      <c r="C8438"/>
    </row>
    <row r="8439" spans="1:3">
      <c r="A8439"/>
      <c r="B8439"/>
      <c r="C8439"/>
    </row>
    <row r="8440" spans="1:3">
      <c r="A8440"/>
      <c r="B8440"/>
      <c r="C8440"/>
    </row>
    <row r="8441" spans="1:3">
      <c r="A8441"/>
      <c r="B8441"/>
      <c r="C8441"/>
    </row>
    <row r="8442" spans="1:3">
      <c r="A8442"/>
      <c r="B8442"/>
      <c r="C8442"/>
    </row>
    <row r="8443" spans="1:3">
      <c r="A8443"/>
      <c r="B8443"/>
      <c r="C8443"/>
    </row>
    <row r="8444" spans="1:3">
      <c r="A8444"/>
      <c r="B8444"/>
      <c r="C8444"/>
    </row>
    <row r="8445" spans="1:3">
      <c r="A8445"/>
      <c r="B8445"/>
      <c r="C8445"/>
    </row>
    <row r="8446" spans="1:3">
      <c r="A8446"/>
      <c r="B8446"/>
      <c r="C8446"/>
    </row>
    <row r="8447" spans="1:3">
      <c r="A8447"/>
      <c r="B8447"/>
      <c r="C8447"/>
    </row>
    <row r="8448" spans="1:3">
      <c r="A8448"/>
      <c r="B8448"/>
      <c r="C8448"/>
    </row>
    <row r="8449" spans="1:3">
      <c r="A8449"/>
      <c r="B8449"/>
      <c r="C8449"/>
    </row>
    <row r="8450" spans="1:3">
      <c r="A8450"/>
      <c r="B8450"/>
      <c r="C8450"/>
    </row>
    <row r="8451" spans="1:3">
      <c r="A8451"/>
      <c r="B8451"/>
      <c r="C8451"/>
    </row>
    <row r="8452" spans="1:3">
      <c r="A8452"/>
      <c r="B8452"/>
      <c r="C8452"/>
    </row>
    <row r="8453" spans="1:3">
      <c r="A8453"/>
      <c r="B8453"/>
      <c r="C8453"/>
    </row>
    <row r="8454" spans="1:3">
      <c r="A8454"/>
      <c r="B8454"/>
      <c r="C8454"/>
    </row>
    <row r="8455" spans="1:3">
      <c r="A8455"/>
      <c r="B8455"/>
      <c r="C8455"/>
    </row>
    <row r="8456" spans="1:3">
      <c r="A8456"/>
      <c r="B8456"/>
      <c r="C8456"/>
    </row>
    <row r="8457" spans="1:3">
      <c r="A8457"/>
      <c r="B8457"/>
      <c r="C8457"/>
    </row>
    <row r="8458" spans="1:3">
      <c r="A8458"/>
      <c r="B8458"/>
      <c r="C8458"/>
    </row>
    <row r="8459" spans="1:3">
      <c r="A8459"/>
      <c r="B8459"/>
      <c r="C8459"/>
    </row>
    <row r="8460" spans="1:3">
      <c r="A8460"/>
      <c r="B8460"/>
      <c r="C8460"/>
    </row>
    <row r="8461" spans="1:3">
      <c r="A8461"/>
      <c r="B8461"/>
      <c r="C8461"/>
    </row>
    <row r="8462" spans="1:3">
      <c r="A8462"/>
      <c r="B8462"/>
      <c r="C8462"/>
    </row>
    <row r="8463" spans="1:3">
      <c r="A8463"/>
      <c r="B8463"/>
      <c r="C8463"/>
    </row>
    <row r="8464" spans="1:3">
      <c r="A8464"/>
      <c r="B8464"/>
      <c r="C8464"/>
    </row>
    <row r="8465" spans="1:3">
      <c r="A8465"/>
      <c r="B8465"/>
      <c r="C8465"/>
    </row>
    <row r="8466" spans="1:3">
      <c r="A8466"/>
      <c r="B8466"/>
      <c r="C8466"/>
    </row>
    <row r="8467" spans="1:3">
      <c r="A8467"/>
      <c r="B8467"/>
      <c r="C8467"/>
    </row>
    <row r="8468" spans="1:3">
      <c r="A8468"/>
      <c r="B8468"/>
      <c r="C8468"/>
    </row>
    <row r="8469" spans="1:3">
      <c r="A8469"/>
      <c r="B8469"/>
      <c r="C8469"/>
    </row>
    <row r="8470" spans="1:3">
      <c r="A8470"/>
      <c r="B8470"/>
      <c r="C8470"/>
    </row>
    <row r="8471" spans="1:3">
      <c r="A8471"/>
      <c r="B8471"/>
      <c r="C8471"/>
    </row>
    <row r="8472" spans="1:3">
      <c r="A8472"/>
      <c r="B8472"/>
      <c r="C8472"/>
    </row>
    <row r="8473" spans="1:3">
      <c r="A8473"/>
      <c r="B8473"/>
      <c r="C8473"/>
    </row>
    <row r="8474" spans="1:3">
      <c r="A8474"/>
      <c r="B8474"/>
      <c r="C8474"/>
    </row>
    <row r="8475" spans="1:3">
      <c r="A8475"/>
      <c r="B8475"/>
      <c r="C8475"/>
    </row>
    <row r="8476" spans="1:3">
      <c r="A8476"/>
      <c r="B8476"/>
      <c r="C8476"/>
    </row>
    <row r="8477" spans="1:3">
      <c r="A8477"/>
      <c r="B8477"/>
      <c r="C8477"/>
    </row>
    <row r="8478" spans="1:3">
      <c r="A8478"/>
      <c r="B8478"/>
      <c r="C8478"/>
    </row>
    <row r="8479" spans="1:3">
      <c r="A8479"/>
      <c r="B8479"/>
      <c r="C8479"/>
    </row>
    <row r="8480" spans="1:3">
      <c r="A8480"/>
      <c r="B8480"/>
      <c r="C8480"/>
    </row>
    <row r="8481" spans="1:3">
      <c r="A8481"/>
      <c r="B8481"/>
      <c r="C8481"/>
    </row>
    <row r="8482" spans="1:3">
      <c r="A8482"/>
      <c r="B8482"/>
      <c r="C8482"/>
    </row>
    <row r="8483" spans="1:3">
      <c r="A8483"/>
      <c r="B8483"/>
      <c r="C8483"/>
    </row>
    <row r="8484" spans="1:3">
      <c r="A8484"/>
      <c r="B8484"/>
      <c r="C8484"/>
    </row>
    <row r="8485" spans="1:3">
      <c r="A8485"/>
      <c r="B8485"/>
      <c r="C8485"/>
    </row>
    <row r="8486" spans="1:3">
      <c r="A8486"/>
      <c r="B8486"/>
      <c r="C8486"/>
    </row>
    <row r="8487" spans="1:3">
      <c r="A8487"/>
      <c r="B8487"/>
      <c r="C8487"/>
    </row>
    <row r="8488" spans="1:3">
      <c r="A8488"/>
      <c r="B8488"/>
      <c r="C8488"/>
    </row>
    <row r="8489" spans="1:3">
      <c r="A8489"/>
      <c r="B8489"/>
      <c r="C8489"/>
    </row>
    <row r="8490" spans="1:3">
      <c r="A8490"/>
      <c r="B8490"/>
      <c r="C8490"/>
    </row>
    <row r="8491" spans="1:3">
      <c r="A8491"/>
      <c r="B8491"/>
      <c r="C8491"/>
    </row>
    <row r="8492" spans="1:3">
      <c r="A8492"/>
      <c r="B8492"/>
      <c r="C8492"/>
    </row>
    <row r="8493" spans="1:3">
      <c r="A8493"/>
      <c r="B8493"/>
      <c r="C8493"/>
    </row>
    <row r="8494" spans="1:3">
      <c r="A8494"/>
      <c r="B8494"/>
      <c r="C8494"/>
    </row>
    <row r="8495" spans="1:3">
      <c r="A8495"/>
      <c r="B8495"/>
      <c r="C8495"/>
    </row>
    <row r="8496" spans="1:3">
      <c r="A8496"/>
      <c r="B8496"/>
      <c r="C8496"/>
    </row>
    <row r="8497" spans="1:3">
      <c r="A8497"/>
      <c r="B8497"/>
      <c r="C8497"/>
    </row>
    <row r="8498" spans="1:3">
      <c r="A8498"/>
      <c r="B8498"/>
      <c r="C8498"/>
    </row>
    <row r="8499" spans="1:3">
      <c r="A8499"/>
      <c r="B8499"/>
      <c r="C8499"/>
    </row>
    <row r="8500" spans="1:3">
      <c r="A8500"/>
      <c r="B8500"/>
      <c r="C8500"/>
    </row>
    <row r="8501" spans="1:3">
      <c r="A8501"/>
      <c r="B8501"/>
      <c r="C8501"/>
    </row>
    <row r="8502" spans="1:3">
      <c r="A8502"/>
      <c r="B8502"/>
      <c r="C8502"/>
    </row>
    <row r="8503" spans="1:3">
      <c r="A8503"/>
      <c r="B8503"/>
      <c r="C8503"/>
    </row>
    <row r="8504" spans="1:3">
      <c r="A8504"/>
      <c r="B8504"/>
      <c r="C8504"/>
    </row>
    <row r="8505" spans="1:3">
      <c r="A8505"/>
      <c r="B8505"/>
      <c r="C8505"/>
    </row>
    <row r="8506" spans="1:3">
      <c r="A8506"/>
      <c r="B8506"/>
      <c r="C8506"/>
    </row>
    <row r="8507" spans="1:3">
      <c r="A8507"/>
      <c r="B8507"/>
      <c r="C8507"/>
    </row>
    <row r="8508" spans="1:3">
      <c r="A8508"/>
      <c r="B8508"/>
      <c r="C8508"/>
    </row>
    <row r="8509" spans="1:3">
      <c r="A8509"/>
      <c r="B8509"/>
      <c r="C8509"/>
    </row>
    <row r="8510" spans="1:3">
      <c r="A8510"/>
      <c r="B8510"/>
      <c r="C8510"/>
    </row>
    <row r="8511" spans="1:3">
      <c r="A8511"/>
      <c r="B8511"/>
      <c r="C8511"/>
    </row>
    <row r="8512" spans="1:3">
      <c r="A8512"/>
      <c r="B8512"/>
      <c r="C8512"/>
    </row>
    <row r="8513" spans="1:3">
      <c r="A8513"/>
      <c r="B8513"/>
      <c r="C8513"/>
    </row>
    <row r="8514" spans="1:3">
      <c r="A8514"/>
      <c r="B8514"/>
      <c r="C8514"/>
    </row>
    <row r="8515" spans="1:3">
      <c r="A8515"/>
      <c r="B8515"/>
      <c r="C8515"/>
    </row>
    <row r="8516" spans="1:3">
      <c r="A8516"/>
      <c r="B8516"/>
      <c r="C8516"/>
    </row>
    <row r="8517" spans="1:3">
      <c r="A8517"/>
      <c r="B8517"/>
      <c r="C8517"/>
    </row>
    <row r="8518" spans="1:3">
      <c r="A8518"/>
      <c r="B8518"/>
      <c r="C8518"/>
    </row>
    <row r="8519" spans="1:3">
      <c r="A8519"/>
      <c r="B8519"/>
      <c r="C8519"/>
    </row>
    <row r="8520" spans="1:3">
      <c r="A8520"/>
      <c r="B8520"/>
      <c r="C8520"/>
    </row>
    <row r="8521" spans="1:3">
      <c r="A8521"/>
      <c r="B8521"/>
      <c r="C8521"/>
    </row>
    <row r="8522" spans="1:3">
      <c r="A8522"/>
      <c r="B8522"/>
      <c r="C8522"/>
    </row>
    <row r="8523" spans="1:3">
      <c r="A8523"/>
      <c r="B8523"/>
      <c r="C8523"/>
    </row>
    <row r="8524" spans="1:3">
      <c r="A8524"/>
      <c r="B8524"/>
      <c r="C8524"/>
    </row>
    <row r="8525" spans="1:3">
      <c r="A8525"/>
      <c r="B8525"/>
      <c r="C8525"/>
    </row>
    <row r="8526" spans="1:3">
      <c r="A8526"/>
      <c r="B8526"/>
      <c r="C8526"/>
    </row>
    <row r="8527" spans="1:3">
      <c r="A8527"/>
      <c r="B8527"/>
      <c r="C8527"/>
    </row>
    <row r="8528" spans="1:3">
      <c r="A8528"/>
      <c r="B8528"/>
      <c r="C8528"/>
    </row>
    <row r="8529" spans="1:3">
      <c r="A8529"/>
      <c r="B8529"/>
      <c r="C8529"/>
    </row>
    <row r="8530" spans="1:3">
      <c r="A8530"/>
      <c r="B8530"/>
      <c r="C8530"/>
    </row>
    <row r="8531" spans="1:3">
      <c r="A8531"/>
      <c r="B8531"/>
      <c r="C8531"/>
    </row>
    <row r="8532" spans="1:3">
      <c r="A8532"/>
      <c r="B8532"/>
      <c r="C8532"/>
    </row>
    <row r="8533" spans="1:3">
      <c r="A8533"/>
      <c r="B8533"/>
      <c r="C8533"/>
    </row>
    <row r="8534" spans="1:3">
      <c r="A8534"/>
      <c r="B8534"/>
      <c r="C8534"/>
    </row>
    <row r="8535" spans="1:3">
      <c r="A8535"/>
      <c r="B8535"/>
      <c r="C8535"/>
    </row>
    <row r="8536" spans="1:3">
      <c r="A8536"/>
      <c r="B8536"/>
      <c r="C8536"/>
    </row>
    <row r="8537" spans="1:3">
      <c r="A8537"/>
      <c r="B8537"/>
      <c r="C8537"/>
    </row>
    <row r="8538" spans="1:3">
      <c r="A8538"/>
      <c r="B8538"/>
      <c r="C8538"/>
    </row>
    <row r="8539" spans="1:3">
      <c r="A8539"/>
      <c r="B8539"/>
      <c r="C8539"/>
    </row>
    <row r="8540" spans="1:3">
      <c r="A8540"/>
      <c r="B8540"/>
      <c r="C8540"/>
    </row>
    <row r="8541" spans="1:3">
      <c r="A8541"/>
      <c r="B8541"/>
      <c r="C8541"/>
    </row>
    <row r="8542" spans="1:3">
      <c r="A8542"/>
      <c r="B8542"/>
      <c r="C8542"/>
    </row>
    <row r="8543" spans="1:3">
      <c r="A8543"/>
      <c r="B8543"/>
      <c r="C8543"/>
    </row>
    <row r="8544" spans="1:3">
      <c r="A8544"/>
      <c r="B8544"/>
      <c r="C8544"/>
    </row>
    <row r="8545" spans="1:3">
      <c r="A8545"/>
      <c r="B8545"/>
      <c r="C8545"/>
    </row>
    <row r="8546" spans="1:3">
      <c r="A8546"/>
      <c r="B8546"/>
      <c r="C8546"/>
    </row>
    <row r="8547" spans="1:3">
      <c r="A8547"/>
      <c r="B8547"/>
      <c r="C8547"/>
    </row>
    <row r="8548" spans="1:3">
      <c r="A8548"/>
      <c r="B8548"/>
      <c r="C8548"/>
    </row>
    <row r="8549" spans="1:3">
      <c r="A8549"/>
      <c r="B8549"/>
      <c r="C8549"/>
    </row>
    <row r="8550" spans="1:3">
      <c r="A8550"/>
      <c r="B8550"/>
      <c r="C8550"/>
    </row>
    <row r="8551" spans="1:3">
      <c r="A8551"/>
      <c r="B8551"/>
      <c r="C8551"/>
    </row>
    <row r="8552" spans="1:3">
      <c r="A8552"/>
      <c r="B8552"/>
      <c r="C8552"/>
    </row>
    <row r="8553" spans="1:3">
      <c r="A8553"/>
      <c r="B8553"/>
      <c r="C8553"/>
    </row>
    <row r="8554" spans="1:3">
      <c r="A8554"/>
      <c r="B8554"/>
      <c r="C8554"/>
    </row>
    <row r="8555" spans="1:3">
      <c r="A8555"/>
      <c r="B8555"/>
      <c r="C8555"/>
    </row>
    <row r="8556" spans="1:3">
      <c r="A8556"/>
      <c r="B8556"/>
      <c r="C8556"/>
    </row>
    <row r="8557" spans="1:3">
      <c r="A8557"/>
      <c r="B8557"/>
      <c r="C8557"/>
    </row>
    <row r="8558" spans="1:3">
      <c r="A8558"/>
      <c r="B8558"/>
      <c r="C8558"/>
    </row>
    <row r="8559" spans="1:3">
      <c r="A8559"/>
      <c r="B8559"/>
      <c r="C8559"/>
    </row>
    <row r="8560" spans="1:3">
      <c r="A8560"/>
      <c r="B8560"/>
      <c r="C8560"/>
    </row>
    <row r="8561" spans="1:3">
      <c r="A8561"/>
      <c r="B8561"/>
      <c r="C8561"/>
    </row>
    <row r="8562" spans="1:3">
      <c r="A8562"/>
      <c r="B8562"/>
      <c r="C8562"/>
    </row>
    <row r="8563" spans="1:3">
      <c r="A8563"/>
      <c r="B8563"/>
      <c r="C8563"/>
    </row>
    <row r="8564" spans="1:3">
      <c r="A8564"/>
      <c r="B8564"/>
      <c r="C8564"/>
    </row>
    <row r="8565" spans="1:3">
      <c r="A8565"/>
      <c r="B8565"/>
      <c r="C8565"/>
    </row>
    <row r="8566" spans="1:3">
      <c r="A8566"/>
      <c r="B8566"/>
      <c r="C8566"/>
    </row>
    <row r="8567" spans="1:3">
      <c r="A8567"/>
      <c r="B8567"/>
      <c r="C8567"/>
    </row>
    <row r="8568" spans="1:3">
      <c r="A8568"/>
      <c r="B8568"/>
      <c r="C8568"/>
    </row>
    <row r="8569" spans="1:3">
      <c r="A8569"/>
      <c r="B8569"/>
      <c r="C8569"/>
    </row>
    <row r="8570" spans="1:3">
      <c r="A8570"/>
      <c r="B8570"/>
      <c r="C8570"/>
    </row>
    <row r="8571" spans="1:3">
      <c r="A8571"/>
      <c r="B8571"/>
      <c r="C8571"/>
    </row>
    <row r="8572" spans="1:3">
      <c r="A8572"/>
      <c r="B8572"/>
      <c r="C8572"/>
    </row>
    <row r="8573" spans="1:3">
      <c r="A8573"/>
      <c r="B8573"/>
      <c r="C8573"/>
    </row>
    <row r="8574" spans="1:3">
      <c r="A8574"/>
      <c r="B8574"/>
      <c r="C8574"/>
    </row>
    <row r="8575" spans="1:3">
      <c r="A8575"/>
      <c r="B8575"/>
      <c r="C8575"/>
    </row>
    <row r="8576" spans="1:3">
      <c r="A8576"/>
      <c r="B8576"/>
      <c r="C8576"/>
    </row>
    <row r="8577" spans="1:3">
      <c r="A8577"/>
      <c r="B8577"/>
      <c r="C8577"/>
    </row>
    <row r="8578" spans="1:3">
      <c r="A8578"/>
      <c r="B8578"/>
      <c r="C8578"/>
    </row>
    <row r="8579" spans="1:3">
      <c r="A8579"/>
      <c r="B8579"/>
      <c r="C8579"/>
    </row>
    <row r="8580" spans="1:3">
      <c r="A8580"/>
      <c r="B8580"/>
      <c r="C8580"/>
    </row>
    <row r="8581" spans="1:3">
      <c r="A8581"/>
      <c r="B8581"/>
      <c r="C8581"/>
    </row>
    <row r="8582" spans="1:3">
      <c r="A8582"/>
      <c r="B8582"/>
      <c r="C8582"/>
    </row>
    <row r="8583" spans="1:3">
      <c r="A8583"/>
      <c r="B8583"/>
      <c r="C8583"/>
    </row>
    <row r="8584" spans="1:3">
      <c r="A8584"/>
      <c r="B8584"/>
      <c r="C8584"/>
    </row>
    <row r="8585" spans="1:3">
      <c r="A8585"/>
      <c r="B8585"/>
      <c r="C8585"/>
    </row>
    <row r="8586" spans="1:3">
      <c r="A8586"/>
      <c r="B8586"/>
      <c r="C8586"/>
    </row>
    <row r="8587" spans="1:3">
      <c r="A8587"/>
      <c r="B8587"/>
      <c r="C8587"/>
    </row>
    <row r="8588" spans="1:3">
      <c r="A8588"/>
      <c r="B8588"/>
      <c r="C8588"/>
    </row>
    <row r="8589" spans="1:3">
      <c r="A8589"/>
      <c r="B8589"/>
      <c r="C8589"/>
    </row>
    <row r="8590" spans="1:3">
      <c r="A8590"/>
      <c r="B8590"/>
      <c r="C8590"/>
    </row>
    <row r="8591" spans="1:3">
      <c r="A8591"/>
      <c r="B8591"/>
      <c r="C8591"/>
    </row>
    <row r="8592" spans="1:3">
      <c r="A8592"/>
      <c r="B8592"/>
      <c r="C8592"/>
    </row>
    <row r="8593" spans="1:3">
      <c r="A8593"/>
      <c r="B8593"/>
      <c r="C8593"/>
    </row>
    <row r="8594" spans="1:3">
      <c r="A8594"/>
      <c r="B8594"/>
      <c r="C8594"/>
    </row>
    <row r="8595" spans="1:3">
      <c r="A8595"/>
      <c r="B8595"/>
      <c r="C8595"/>
    </row>
    <row r="8596" spans="1:3">
      <c r="A8596"/>
      <c r="B8596"/>
      <c r="C8596"/>
    </row>
    <row r="8597" spans="1:3">
      <c r="A8597"/>
      <c r="B8597"/>
      <c r="C8597"/>
    </row>
    <row r="8598" spans="1:3">
      <c r="A8598"/>
      <c r="B8598"/>
      <c r="C8598"/>
    </row>
    <row r="8599" spans="1:3">
      <c r="A8599"/>
      <c r="B8599"/>
      <c r="C8599"/>
    </row>
    <row r="8600" spans="1:3">
      <c r="A8600"/>
      <c r="B8600"/>
      <c r="C8600"/>
    </row>
    <row r="8601" spans="1:3">
      <c r="A8601"/>
      <c r="B8601"/>
      <c r="C8601"/>
    </row>
    <row r="8602" spans="1:3">
      <c r="A8602"/>
      <c r="B8602"/>
      <c r="C8602"/>
    </row>
    <row r="8603" spans="1:3">
      <c r="A8603"/>
      <c r="B8603"/>
      <c r="C8603"/>
    </row>
    <row r="8604" spans="1:3">
      <c r="A8604"/>
      <c r="B8604"/>
      <c r="C8604"/>
    </row>
    <row r="8605" spans="1:3">
      <c r="A8605"/>
      <c r="B8605"/>
      <c r="C8605"/>
    </row>
    <row r="8606" spans="1:3">
      <c r="A8606"/>
      <c r="B8606"/>
      <c r="C8606"/>
    </row>
    <row r="8607" spans="1:3">
      <c r="A8607"/>
      <c r="B8607"/>
      <c r="C8607"/>
    </row>
    <row r="8608" spans="1:3">
      <c r="A8608"/>
      <c r="B8608"/>
      <c r="C8608"/>
    </row>
    <row r="8609" spans="1:3">
      <c r="A8609"/>
      <c r="B8609"/>
      <c r="C8609"/>
    </row>
    <row r="8610" spans="1:3">
      <c r="A8610"/>
      <c r="B8610"/>
      <c r="C8610"/>
    </row>
    <row r="8611" spans="1:3">
      <c r="A8611"/>
      <c r="B8611"/>
      <c r="C8611"/>
    </row>
    <row r="8612" spans="1:3">
      <c r="A8612"/>
      <c r="B8612"/>
      <c r="C8612"/>
    </row>
    <row r="8613" spans="1:3">
      <c r="A8613"/>
      <c r="B8613"/>
      <c r="C8613"/>
    </row>
    <row r="8614" spans="1:3">
      <c r="A8614"/>
      <c r="B8614"/>
      <c r="C8614"/>
    </row>
    <row r="8615" spans="1:3">
      <c r="A8615"/>
      <c r="B8615"/>
      <c r="C8615"/>
    </row>
    <row r="8616" spans="1:3">
      <c r="A8616"/>
      <c r="B8616"/>
      <c r="C8616"/>
    </row>
    <row r="8617" spans="1:3">
      <c r="A8617"/>
      <c r="B8617"/>
      <c r="C8617"/>
    </row>
    <row r="8618" spans="1:3">
      <c r="A8618"/>
      <c r="B8618"/>
      <c r="C8618"/>
    </row>
    <row r="8619" spans="1:3">
      <c r="A8619"/>
      <c r="B8619"/>
      <c r="C8619"/>
    </row>
    <row r="8620" spans="1:3">
      <c r="A8620"/>
      <c r="B8620"/>
      <c r="C8620"/>
    </row>
    <row r="8621" spans="1:3">
      <c r="A8621"/>
      <c r="B8621"/>
      <c r="C8621"/>
    </row>
    <row r="8622" spans="1:3">
      <c r="A8622"/>
      <c r="B8622"/>
      <c r="C8622"/>
    </row>
    <row r="8623" spans="1:3">
      <c r="A8623"/>
      <c r="B8623"/>
      <c r="C8623"/>
    </row>
    <row r="8624" spans="1:3">
      <c r="A8624"/>
      <c r="B8624"/>
      <c r="C8624"/>
    </row>
    <row r="8625" spans="1:3">
      <c r="A8625"/>
      <c r="B8625"/>
      <c r="C8625"/>
    </row>
    <row r="8626" spans="1:3">
      <c r="A8626"/>
      <c r="B8626"/>
      <c r="C8626"/>
    </row>
    <row r="8627" spans="1:3">
      <c r="A8627"/>
      <c r="B8627"/>
      <c r="C8627"/>
    </row>
    <row r="8628" spans="1:3">
      <c r="A8628"/>
      <c r="B8628"/>
      <c r="C8628"/>
    </row>
    <row r="8629" spans="1:3">
      <c r="A8629"/>
      <c r="B8629"/>
      <c r="C8629"/>
    </row>
    <row r="8630" spans="1:3">
      <c r="A8630"/>
      <c r="B8630"/>
      <c r="C8630"/>
    </row>
    <row r="8631" spans="1:3">
      <c r="A8631"/>
      <c r="B8631"/>
      <c r="C8631"/>
    </row>
    <row r="8632" spans="1:3">
      <c r="A8632"/>
      <c r="B8632"/>
      <c r="C8632"/>
    </row>
    <row r="8633" spans="1:3">
      <c r="A8633"/>
      <c r="B8633"/>
      <c r="C8633"/>
    </row>
    <row r="8634" spans="1:3">
      <c r="A8634"/>
      <c r="B8634"/>
      <c r="C8634"/>
    </row>
    <row r="8635" spans="1:3">
      <c r="A8635"/>
      <c r="B8635"/>
      <c r="C8635"/>
    </row>
    <row r="8636" spans="1:3">
      <c r="A8636"/>
      <c r="B8636"/>
      <c r="C8636"/>
    </row>
    <row r="8637" spans="1:3">
      <c r="A8637"/>
      <c r="B8637"/>
      <c r="C8637"/>
    </row>
    <row r="8638" spans="1:3">
      <c r="A8638"/>
      <c r="B8638"/>
      <c r="C8638"/>
    </row>
    <row r="8639" spans="1:3">
      <c r="A8639"/>
      <c r="B8639"/>
      <c r="C8639"/>
    </row>
    <row r="8640" spans="1:3">
      <c r="A8640"/>
      <c r="B8640"/>
      <c r="C8640"/>
    </row>
    <row r="8641" spans="1:3">
      <c r="A8641"/>
      <c r="B8641"/>
      <c r="C8641"/>
    </row>
    <row r="8642" spans="1:3">
      <c r="A8642"/>
      <c r="B8642"/>
      <c r="C8642"/>
    </row>
    <row r="8643" spans="1:3">
      <c r="A8643"/>
      <c r="B8643"/>
      <c r="C8643"/>
    </row>
    <row r="8644" spans="1:3">
      <c r="A8644"/>
      <c r="B8644"/>
      <c r="C8644"/>
    </row>
    <row r="8645" spans="1:3">
      <c r="A8645"/>
      <c r="B8645"/>
      <c r="C8645"/>
    </row>
    <row r="8646" spans="1:3">
      <c r="A8646"/>
      <c r="B8646"/>
      <c r="C8646"/>
    </row>
    <row r="8647" spans="1:3">
      <c r="A8647"/>
      <c r="B8647"/>
      <c r="C8647"/>
    </row>
    <row r="8648" spans="1:3">
      <c r="A8648"/>
      <c r="B8648"/>
      <c r="C8648"/>
    </row>
    <row r="8649" spans="1:3">
      <c r="A8649"/>
      <c r="B8649"/>
      <c r="C8649"/>
    </row>
    <row r="8650" spans="1:3">
      <c r="A8650"/>
      <c r="B8650"/>
      <c r="C8650"/>
    </row>
    <row r="8651" spans="1:3">
      <c r="A8651"/>
      <c r="B8651"/>
      <c r="C8651"/>
    </row>
    <row r="8652" spans="1:3">
      <c r="A8652"/>
      <c r="B8652"/>
      <c r="C8652"/>
    </row>
    <row r="8653" spans="1:3">
      <c r="A8653"/>
      <c r="B8653"/>
      <c r="C8653"/>
    </row>
    <row r="8654" spans="1:3">
      <c r="A8654"/>
      <c r="B8654"/>
      <c r="C8654"/>
    </row>
    <row r="8655" spans="1:3">
      <c r="A8655"/>
      <c r="B8655"/>
      <c r="C8655"/>
    </row>
    <row r="8656" spans="1:3">
      <c r="A8656"/>
      <c r="B8656"/>
      <c r="C8656"/>
    </row>
    <row r="8657" spans="1:3">
      <c r="A8657"/>
      <c r="B8657"/>
      <c r="C8657"/>
    </row>
    <row r="8658" spans="1:3">
      <c r="A8658"/>
      <c r="B8658"/>
      <c r="C8658"/>
    </row>
    <row r="8659" spans="1:3">
      <c r="A8659"/>
      <c r="B8659"/>
      <c r="C8659"/>
    </row>
    <row r="8660" spans="1:3">
      <c r="A8660"/>
      <c r="B8660"/>
      <c r="C8660"/>
    </row>
    <row r="8661" spans="1:3">
      <c r="A8661"/>
      <c r="B8661"/>
      <c r="C8661"/>
    </row>
    <row r="8662" spans="1:3">
      <c r="A8662"/>
      <c r="B8662"/>
      <c r="C8662"/>
    </row>
    <row r="8663" spans="1:3">
      <c r="A8663"/>
      <c r="B8663"/>
      <c r="C8663"/>
    </row>
    <row r="8664" spans="1:3">
      <c r="A8664"/>
      <c r="B8664"/>
      <c r="C8664"/>
    </row>
    <row r="8665" spans="1:3">
      <c r="A8665"/>
      <c r="B8665"/>
      <c r="C8665"/>
    </row>
    <row r="8666" spans="1:3">
      <c r="A8666"/>
      <c r="B8666"/>
      <c r="C8666"/>
    </row>
    <row r="8667" spans="1:3">
      <c r="A8667"/>
      <c r="B8667"/>
      <c r="C8667"/>
    </row>
    <row r="8668" spans="1:3">
      <c r="A8668"/>
      <c r="B8668"/>
      <c r="C8668"/>
    </row>
    <row r="8669" spans="1:3">
      <c r="A8669"/>
      <c r="B8669"/>
      <c r="C8669"/>
    </row>
    <row r="8670" spans="1:3">
      <c r="A8670"/>
      <c r="B8670"/>
      <c r="C8670"/>
    </row>
    <row r="8671" spans="1:3">
      <c r="A8671"/>
      <c r="B8671"/>
      <c r="C8671"/>
    </row>
    <row r="8672" spans="1:3">
      <c r="A8672"/>
      <c r="B8672"/>
      <c r="C8672"/>
    </row>
    <row r="8673" spans="1:3">
      <c r="A8673"/>
      <c r="B8673"/>
      <c r="C8673"/>
    </row>
    <row r="8674" spans="1:3">
      <c r="A8674"/>
      <c r="B8674"/>
      <c r="C8674"/>
    </row>
    <row r="8675" spans="1:3">
      <c r="A8675"/>
      <c r="B8675"/>
      <c r="C8675"/>
    </row>
    <row r="8676" spans="1:3">
      <c r="A8676"/>
      <c r="B8676"/>
      <c r="C8676"/>
    </row>
    <row r="8677" spans="1:3">
      <c r="A8677"/>
      <c r="B8677"/>
      <c r="C8677"/>
    </row>
    <row r="8678" spans="1:3">
      <c r="A8678"/>
      <c r="B8678"/>
      <c r="C8678"/>
    </row>
    <row r="8679" spans="1:3">
      <c r="A8679"/>
      <c r="B8679"/>
      <c r="C8679"/>
    </row>
    <row r="8680" spans="1:3">
      <c r="A8680"/>
      <c r="B8680"/>
      <c r="C8680"/>
    </row>
    <row r="8681" spans="1:3">
      <c r="A8681"/>
      <c r="B8681"/>
      <c r="C8681"/>
    </row>
    <row r="8682" spans="1:3">
      <c r="A8682"/>
      <c r="B8682"/>
      <c r="C8682"/>
    </row>
    <row r="8683" spans="1:3">
      <c r="A8683"/>
      <c r="B8683"/>
      <c r="C8683"/>
    </row>
    <row r="8684" spans="1:3">
      <c r="A8684"/>
      <c r="B8684"/>
      <c r="C8684"/>
    </row>
    <row r="8685" spans="1:3">
      <c r="A8685"/>
      <c r="B8685"/>
      <c r="C8685"/>
    </row>
    <row r="8686" spans="1:3">
      <c r="A8686"/>
      <c r="B8686"/>
      <c r="C8686"/>
    </row>
    <row r="8687" spans="1:3">
      <c r="A8687"/>
      <c r="B8687"/>
      <c r="C8687"/>
    </row>
    <row r="8688" spans="1:3">
      <c r="A8688"/>
      <c r="B8688"/>
      <c r="C8688"/>
    </row>
    <row r="8689" spans="1:3">
      <c r="A8689"/>
      <c r="B8689"/>
      <c r="C8689"/>
    </row>
    <row r="8690" spans="1:3">
      <c r="A8690"/>
      <c r="B8690"/>
      <c r="C8690"/>
    </row>
    <row r="8691" spans="1:3">
      <c r="A8691"/>
      <c r="B8691"/>
      <c r="C8691"/>
    </row>
    <row r="8692" spans="1:3">
      <c r="A8692"/>
      <c r="B8692"/>
      <c r="C8692"/>
    </row>
    <row r="8693" spans="1:3">
      <c r="A8693"/>
      <c r="B8693"/>
      <c r="C8693"/>
    </row>
    <row r="8694" spans="1:3">
      <c r="A8694"/>
      <c r="B8694"/>
      <c r="C8694"/>
    </row>
    <row r="8695" spans="1:3">
      <c r="A8695"/>
      <c r="B8695"/>
      <c r="C8695"/>
    </row>
    <row r="8696" spans="1:3">
      <c r="A8696"/>
      <c r="B8696"/>
      <c r="C8696"/>
    </row>
    <row r="8697" spans="1:3">
      <c r="A8697"/>
      <c r="B8697"/>
      <c r="C8697"/>
    </row>
    <row r="8698" spans="1:3">
      <c r="A8698"/>
      <c r="B8698"/>
      <c r="C8698"/>
    </row>
    <row r="8699" spans="1:3">
      <c r="A8699"/>
      <c r="B8699"/>
      <c r="C8699"/>
    </row>
    <row r="8700" spans="1:3">
      <c r="A8700"/>
      <c r="B8700"/>
      <c r="C8700"/>
    </row>
    <row r="8701" spans="1:3">
      <c r="A8701"/>
      <c r="B8701"/>
      <c r="C8701"/>
    </row>
    <row r="8702" spans="1:3">
      <c r="A8702"/>
      <c r="B8702"/>
      <c r="C8702"/>
    </row>
    <row r="8703" spans="1:3">
      <c r="A8703"/>
      <c r="B8703"/>
      <c r="C8703"/>
    </row>
    <row r="8704" spans="1:3">
      <c r="A8704"/>
      <c r="B8704"/>
      <c r="C8704"/>
    </row>
    <row r="8705" spans="1:3">
      <c r="A8705"/>
      <c r="B8705"/>
      <c r="C8705"/>
    </row>
    <row r="8706" spans="1:3">
      <c r="A8706"/>
      <c r="B8706"/>
      <c r="C8706"/>
    </row>
    <row r="8707" spans="1:3">
      <c r="A8707"/>
      <c r="B8707"/>
      <c r="C8707"/>
    </row>
    <row r="8708" spans="1:3">
      <c r="A8708"/>
      <c r="B8708"/>
      <c r="C8708"/>
    </row>
    <row r="8709" spans="1:3">
      <c r="A8709"/>
      <c r="B8709"/>
      <c r="C8709"/>
    </row>
    <row r="8710" spans="1:3">
      <c r="A8710"/>
      <c r="B8710"/>
      <c r="C8710"/>
    </row>
    <row r="8711" spans="1:3">
      <c r="A8711"/>
      <c r="B8711"/>
      <c r="C8711"/>
    </row>
    <row r="8712" spans="1:3">
      <c r="A8712"/>
      <c r="B8712"/>
      <c r="C8712"/>
    </row>
    <row r="8713" spans="1:3">
      <c r="A8713"/>
      <c r="B8713"/>
      <c r="C8713"/>
    </row>
    <row r="8714" spans="1:3">
      <c r="A8714"/>
      <c r="B8714"/>
      <c r="C8714"/>
    </row>
    <row r="8715" spans="1:3">
      <c r="A8715"/>
      <c r="B8715"/>
      <c r="C8715"/>
    </row>
    <row r="8716" spans="1:3">
      <c r="A8716"/>
      <c r="B8716"/>
      <c r="C8716"/>
    </row>
    <row r="8717" spans="1:3">
      <c r="A8717"/>
      <c r="B8717"/>
      <c r="C8717"/>
    </row>
    <row r="8718" spans="1:3">
      <c r="A8718"/>
      <c r="B8718"/>
      <c r="C8718"/>
    </row>
    <row r="8719" spans="1:3">
      <c r="A8719"/>
      <c r="B8719"/>
      <c r="C8719"/>
    </row>
    <row r="8720" spans="1:3">
      <c r="A8720"/>
      <c r="B8720"/>
      <c r="C8720"/>
    </row>
    <row r="8721" spans="1:3">
      <c r="A8721"/>
      <c r="B8721"/>
      <c r="C8721"/>
    </row>
    <row r="8722" spans="1:3">
      <c r="A8722"/>
      <c r="B8722"/>
      <c r="C8722"/>
    </row>
    <row r="8723" spans="1:3">
      <c r="A8723"/>
      <c r="B8723"/>
      <c r="C8723"/>
    </row>
    <row r="8724" spans="1:3">
      <c r="A8724"/>
      <c r="B8724"/>
      <c r="C8724"/>
    </row>
    <row r="8725" spans="1:3">
      <c r="A8725"/>
      <c r="B8725"/>
      <c r="C8725"/>
    </row>
    <row r="8726" spans="1:3">
      <c r="A8726"/>
      <c r="B8726"/>
      <c r="C8726"/>
    </row>
    <row r="8727" spans="1:3">
      <c r="A8727"/>
      <c r="B8727"/>
      <c r="C8727"/>
    </row>
    <row r="8728" spans="1:3">
      <c r="A8728"/>
      <c r="B8728"/>
      <c r="C8728"/>
    </row>
    <row r="8729" spans="1:3">
      <c r="A8729"/>
      <c r="B8729"/>
      <c r="C8729"/>
    </row>
    <row r="8730" spans="1:3">
      <c r="A8730"/>
      <c r="B8730"/>
      <c r="C8730"/>
    </row>
    <row r="8731" spans="1:3">
      <c r="A8731"/>
      <c r="B8731"/>
      <c r="C8731"/>
    </row>
    <row r="8732" spans="1:3">
      <c r="A8732"/>
      <c r="B8732"/>
      <c r="C8732"/>
    </row>
    <row r="8733" spans="1:3">
      <c r="A8733"/>
      <c r="B8733"/>
      <c r="C8733"/>
    </row>
    <row r="8734" spans="1:3">
      <c r="A8734"/>
      <c r="B8734"/>
      <c r="C8734"/>
    </row>
    <row r="8735" spans="1:3">
      <c r="A8735"/>
      <c r="B8735"/>
      <c r="C8735"/>
    </row>
    <row r="8736" spans="1:3">
      <c r="A8736"/>
      <c r="B8736"/>
      <c r="C8736"/>
    </row>
    <row r="8737" spans="1:3">
      <c r="A8737"/>
      <c r="B8737"/>
      <c r="C8737"/>
    </row>
    <row r="8738" spans="1:3">
      <c r="A8738"/>
      <c r="B8738"/>
      <c r="C8738"/>
    </row>
    <row r="8739" spans="1:3">
      <c r="A8739"/>
      <c r="B8739"/>
      <c r="C8739"/>
    </row>
    <row r="8740" spans="1:3">
      <c r="A8740"/>
      <c r="B8740"/>
      <c r="C8740"/>
    </row>
    <row r="8741" spans="1:3">
      <c r="A8741"/>
      <c r="B8741"/>
      <c r="C8741"/>
    </row>
    <row r="8742" spans="1:3">
      <c r="A8742"/>
      <c r="B8742"/>
      <c r="C8742"/>
    </row>
    <row r="8743" spans="1:3">
      <c r="A8743"/>
      <c r="B8743"/>
      <c r="C8743"/>
    </row>
    <row r="8744" spans="1:3">
      <c r="A8744"/>
      <c r="B8744"/>
      <c r="C8744"/>
    </row>
    <row r="8745" spans="1:3">
      <c r="A8745"/>
      <c r="B8745"/>
      <c r="C8745"/>
    </row>
    <row r="8746" spans="1:3">
      <c r="A8746"/>
      <c r="B8746"/>
      <c r="C8746"/>
    </row>
    <row r="8747" spans="1:3">
      <c r="A8747"/>
      <c r="B8747"/>
      <c r="C8747"/>
    </row>
    <row r="8748" spans="1:3">
      <c r="A8748"/>
      <c r="B8748"/>
      <c r="C8748"/>
    </row>
    <row r="8749" spans="1:3">
      <c r="A8749"/>
      <c r="B8749"/>
      <c r="C8749"/>
    </row>
    <row r="8750" spans="1:3">
      <c r="A8750"/>
      <c r="B8750"/>
      <c r="C8750"/>
    </row>
    <row r="8751" spans="1:3">
      <c r="A8751"/>
      <c r="B8751"/>
      <c r="C8751"/>
    </row>
    <row r="8752" spans="1:3">
      <c r="A8752"/>
      <c r="B8752"/>
      <c r="C8752"/>
    </row>
    <row r="8753" spans="1:3">
      <c r="A8753"/>
      <c r="B8753"/>
      <c r="C8753"/>
    </row>
    <row r="8754" spans="1:3">
      <c r="A8754"/>
      <c r="B8754"/>
      <c r="C8754"/>
    </row>
    <row r="8755" spans="1:3">
      <c r="A8755"/>
      <c r="B8755"/>
      <c r="C8755"/>
    </row>
    <row r="8756" spans="1:3">
      <c r="A8756"/>
      <c r="B8756"/>
      <c r="C8756"/>
    </row>
    <row r="8757" spans="1:3">
      <c r="A8757"/>
      <c r="B8757"/>
      <c r="C8757"/>
    </row>
    <row r="8758" spans="1:3">
      <c r="A8758"/>
      <c r="B8758"/>
      <c r="C8758"/>
    </row>
    <row r="8759" spans="1:3">
      <c r="A8759"/>
      <c r="B8759"/>
      <c r="C8759"/>
    </row>
    <row r="8760" spans="1:3">
      <c r="A8760"/>
      <c r="B8760"/>
      <c r="C8760"/>
    </row>
    <row r="8761" spans="1:3">
      <c r="A8761"/>
      <c r="B8761"/>
      <c r="C8761"/>
    </row>
    <row r="8762" spans="1:3">
      <c r="A8762"/>
      <c r="B8762"/>
      <c r="C8762"/>
    </row>
    <row r="8763" spans="1:3">
      <c r="A8763"/>
      <c r="B8763"/>
      <c r="C8763"/>
    </row>
    <row r="8764" spans="1:3">
      <c r="A8764"/>
      <c r="B8764"/>
      <c r="C8764"/>
    </row>
    <row r="8765" spans="1:3">
      <c r="A8765"/>
      <c r="B8765"/>
      <c r="C8765"/>
    </row>
    <row r="8766" spans="1:3">
      <c r="A8766"/>
      <c r="B8766"/>
      <c r="C8766"/>
    </row>
    <row r="8767" spans="1:3">
      <c r="A8767"/>
      <c r="B8767"/>
      <c r="C8767"/>
    </row>
    <row r="8768" spans="1:3">
      <c r="A8768"/>
      <c r="B8768"/>
      <c r="C8768"/>
    </row>
    <row r="8769" spans="1:3">
      <c r="A8769"/>
      <c r="B8769"/>
      <c r="C8769"/>
    </row>
    <row r="8770" spans="1:3">
      <c r="A8770"/>
      <c r="B8770"/>
      <c r="C8770"/>
    </row>
    <row r="8771" spans="1:3">
      <c r="A8771"/>
      <c r="B8771"/>
      <c r="C8771"/>
    </row>
    <row r="8772" spans="1:3">
      <c r="A8772"/>
      <c r="B8772"/>
      <c r="C8772"/>
    </row>
    <row r="8773" spans="1:3">
      <c r="A8773"/>
      <c r="B8773"/>
      <c r="C8773"/>
    </row>
    <row r="8774" spans="1:3">
      <c r="A8774"/>
      <c r="B8774"/>
      <c r="C8774"/>
    </row>
    <row r="8775" spans="1:3">
      <c r="A8775"/>
      <c r="B8775"/>
      <c r="C8775"/>
    </row>
    <row r="8776" spans="1:3">
      <c r="A8776"/>
      <c r="B8776"/>
      <c r="C8776"/>
    </row>
    <row r="8777" spans="1:3">
      <c r="A8777"/>
      <c r="B8777"/>
      <c r="C8777"/>
    </row>
    <row r="8778" spans="1:3">
      <c r="A8778"/>
      <c r="B8778"/>
      <c r="C8778"/>
    </row>
    <row r="8779" spans="1:3">
      <c r="A8779"/>
      <c r="B8779"/>
      <c r="C8779"/>
    </row>
    <row r="8780" spans="1:3">
      <c r="A8780"/>
      <c r="B8780"/>
      <c r="C8780"/>
    </row>
    <row r="8781" spans="1:3">
      <c r="A8781"/>
      <c r="B8781"/>
      <c r="C8781"/>
    </row>
    <row r="8782" spans="1:3">
      <c r="A8782"/>
      <c r="B8782"/>
      <c r="C8782"/>
    </row>
    <row r="8783" spans="1:3">
      <c r="A8783"/>
      <c r="B8783"/>
      <c r="C8783"/>
    </row>
    <row r="8784" spans="1:3">
      <c r="A8784"/>
      <c r="B8784"/>
      <c r="C8784"/>
    </row>
    <row r="8785" spans="1:3">
      <c r="A8785"/>
      <c r="B8785"/>
      <c r="C8785"/>
    </row>
    <row r="8786" spans="1:3">
      <c r="A8786"/>
      <c r="B8786"/>
      <c r="C8786"/>
    </row>
    <row r="8787" spans="1:3">
      <c r="A8787"/>
      <c r="B8787"/>
      <c r="C8787"/>
    </row>
    <row r="8788" spans="1:3">
      <c r="A8788"/>
      <c r="B8788"/>
      <c r="C8788"/>
    </row>
    <row r="8789" spans="1:3">
      <c r="A8789"/>
      <c r="B8789"/>
      <c r="C8789"/>
    </row>
    <row r="8790" spans="1:3">
      <c r="A8790"/>
      <c r="B8790"/>
      <c r="C8790"/>
    </row>
    <row r="8791" spans="1:3">
      <c r="A8791"/>
      <c r="B8791"/>
      <c r="C8791"/>
    </row>
    <row r="8792" spans="1:3">
      <c r="A8792"/>
      <c r="B8792"/>
      <c r="C8792"/>
    </row>
    <row r="8793" spans="1:3">
      <c r="A8793"/>
      <c r="B8793"/>
      <c r="C8793"/>
    </row>
    <row r="8794" spans="1:3">
      <c r="A8794"/>
      <c r="B8794"/>
      <c r="C8794"/>
    </row>
    <row r="8795" spans="1:3">
      <c r="A8795"/>
      <c r="B8795"/>
      <c r="C8795"/>
    </row>
    <row r="8796" spans="1:3">
      <c r="A8796"/>
      <c r="B8796"/>
      <c r="C8796"/>
    </row>
    <row r="8797" spans="1:3">
      <c r="A8797"/>
      <c r="B8797"/>
      <c r="C8797"/>
    </row>
    <row r="8798" spans="1:3">
      <c r="A8798"/>
      <c r="B8798"/>
      <c r="C8798"/>
    </row>
    <row r="8799" spans="1:3">
      <c r="A8799"/>
      <c r="B8799"/>
      <c r="C8799"/>
    </row>
    <row r="8800" spans="1:3">
      <c r="A8800"/>
      <c r="B8800"/>
      <c r="C8800"/>
    </row>
    <row r="8801" spans="1:3">
      <c r="A8801"/>
      <c r="B8801"/>
      <c r="C8801"/>
    </row>
    <row r="8802" spans="1:3">
      <c r="A8802"/>
      <c r="B8802"/>
      <c r="C8802"/>
    </row>
    <row r="8803" spans="1:3">
      <c r="A8803"/>
      <c r="B8803"/>
      <c r="C8803"/>
    </row>
    <row r="8804" spans="1:3">
      <c r="A8804"/>
      <c r="B8804"/>
      <c r="C8804"/>
    </row>
    <row r="8805" spans="1:3">
      <c r="A8805"/>
      <c r="B8805"/>
      <c r="C8805"/>
    </row>
    <row r="8806" spans="1:3">
      <c r="A8806"/>
      <c r="B8806"/>
      <c r="C8806"/>
    </row>
    <row r="8807" spans="1:3">
      <c r="A8807"/>
      <c r="B8807"/>
      <c r="C8807"/>
    </row>
    <row r="8808" spans="1:3">
      <c r="A8808"/>
      <c r="B8808"/>
      <c r="C8808"/>
    </row>
    <row r="8809" spans="1:3">
      <c r="A8809"/>
      <c r="B8809"/>
      <c r="C8809"/>
    </row>
    <row r="8810" spans="1:3">
      <c r="A8810"/>
      <c r="B8810"/>
      <c r="C8810"/>
    </row>
    <row r="8811" spans="1:3">
      <c r="A8811"/>
      <c r="B8811"/>
      <c r="C8811"/>
    </row>
    <row r="8812" spans="1:3">
      <c r="A8812"/>
      <c r="B8812"/>
      <c r="C8812"/>
    </row>
    <row r="8813" spans="1:3">
      <c r="A8813"/>
      <c r="B8813"/>
      <c r="C8813"/>
    </row>
    <row r="8814" spans="1:3">
      <c r="A8814"/>
      <c r="B8814"/>
      <c r="C8814"/>
    </row>
    <row r="8815" spans="1:3">
      <c r="A8815"/>
      <c r="B8815"/>
      <c r="C8815"/>
    </row>
    <row r="8816" spans="1:3">
      <c r="A8816"/>
      <c r="B8816"/>
      <c r="C8816"/>
    </row>
    <row r="8817" spans="1:3">
      <c r="A8817"/>
      <c r="B8817"/>
      <c r="C8817"/>
    </row>
    <row r="8818" spans="1:3">
      <c r="A8818"/>
      <c r="B8818"/>
      <c r="C8818"/>
    </row>
    <row r="8819" spans="1:3">
      <c r="A8819"/>
      <c r="B8819"/>
      <c r="C8819"/>
    </row>
    <row r="8820" spans="1:3">
      <c r="A8820"/>
      <c r="B8820"/>
      <c r="C8820"/>
    </row>
    <row r="8821" spans="1:3">
      <c r="A8821"/>
      <c r="B8821"/>
      <c r="C8821"/>
    </row>
    <row r="8822" spans="1:3">
      <c r="A8822"/>
      <c r="B8822"/>
      <c r="C8822"/>
    </row>
    <row r="8823" spans="1:3">
      <c r="A8823"/>
      <c r="B8823"/>
      <c r="C8823"/>
    </row>
    <row r="8824" spans="1:3">
      <c r="A8824"/>
      <c r="B8824"/>
      <c r="C8824"/>
    </row>
    <row r="8825" spans="1:3">
      <c r="A8825"/>
      <c r="B8825"/>
      <c r="C8825"/>
    </row>
    <row r="8826" spans="1:3">
      <c r="A8826"/>
      <c r="B8826"/>
      <c r="C8826"/>
    </row>
    <row r="8827" spans="1:3">
      <c r="A8827"/>
      <c r="B8827"/>
      <c r="C8827"/>
    </row>
    <row r="8828" spans="1:3">
      <c r="A8828"/>
      <c r="B8828"/>
      <c r="C8828"/>
    </row>
    <row r="8829" spans="1:3">
      <c r="A8829"/>
      <c r="B8829"/>
      <c r="C8829"/>
    </row>
    <row r="8830" spans="1:3">
      <c r="A8830"/>
      <c r="B8830"/>
      <c r="C8830"/>
    </row>
    <row r="8831" spans="1:3">
      <c r="A8831"/>
      <c r="B8831"/>
      <c r="C8831"/>
    </row>
    <row r="8832" spans="1:3">
      <c r="A8832"/>
      <c r="B8832"/>
      <c r="C8832"/>
    </row>
    <row r="8833" spans="1:3">
      <c r="A8833"/>
      <c r="B8833"/>
      <c r="C8833"/>
    </row>
    <row r="8834" spans="1:3">
      <c r="A8834"/>
      <c r="B8834"/>
      <c r="C8834"/>
    </row>
    <row r="8835" spans="1:3">
      <c r="A8835"/>
      <c r="B8835"/>
      <c r="C8835"/>
    </row>
    <row r="8836" spans="1:3">
      <c r="A8836"/>
      <c r="B8836"/>
      <c r="C8836"/>
    </row>
    <row r="8837" spans="1:3">
      <c r="A8837"/>
      <c r="B8837"/>
      <c r="C8837"/>
    </row>
    <row r="8838" spans="1:3">
      <c r="A8838"/>
      <c r="B8838"/>
      <c r="C8838"/>
    </row>
    <row r="8839" spans="1:3">
      <c r="A8839"/>
      <c r="B8839"/>
      <c r="C8839"/>
    </row>
    <row r="8840" spans="1:3">
      <c r="A8840"/>
      <c r="B8840"/>
      <c r="C8840"/>
    </row>
    <row r="8841" spans="1:3">
      <c r="A8841"/>
      <c r="B8841"/>
      <c r="C8841"/>
    </row>
    <row r="8842" spans="1:3">
      <c r="A8842"/>
      <c r="B8842"/>
      <c r="C8842"/>
    </row>
    <row r="8843" spans="1:3">
      <c r="A8843"/>
      <c r="B8843"/>
      <c r="C8843"/>
    </row>
    <row r="8844" spans="1:3">
      <c r="A8844"/>
      <c r="B8844"/>
      <c r="C8844"/>
    </row>
    <row r="8845" spans="1:3">
      <c r="A8845"/>
      <c r="B8845"/>
      <c r="C8845"/>
    </row>
    <row r="8846" spans="1:3">
      <c r="A8846"/>
      <c r="B8846"/>
      <c r="C8846"/>
    </row>
    <row r="8847" spans="1:3">
      <c r="A8847"/>
      <c r="B8847"/>
      <c r="C8847"/>
    </row>
    <row r="8848" spans="1:3">
      <c r="A8848"/>
      <c r="B8848"/>
      <c r="C8848"/>
    </row>
    <row r="8849" spans="1:3">
      <c r="A8849"/>
      <c r="B8849"/>
      <c r="C8849"/>
    </row>
    <row r="8850" spans="1:3">
      <c r="A8850"/>
      <c r="B8850"/>
      <c r="C8850"/>
    </row>
    <row r="8851" spans="1:3">
      <c r="A8851"/>
      <c r="B8851"/>
      <c r="C8851"/>
    </row>
    <row r="8852" spans="1:3">
      <c r="A8852"/>
      <c r="B8852"/>
      <c r="C8852"/>
    </row>
    <row r="8853" spans="1:3">
      <c r="A8853"/>
      <c r="B8853"/>
      <c r="C8853"/>
    </row>
    <row r="8854" spans="1:3">
      <c r="A8854"/>
      <c r="B8854"/>
      <c r="C8854"/>
    </row>
    <row r="8855" spans="1:3">
      <c r="A8855"/>
      <c r="B8855"/>
      <c r="C8855"/>
    </row>
    <row r="8856" spans="1:3">
      <c r="A8856"/>
      <c r="B8856"/>
      <c r="C8856"/>
    </row>
    <row r="8857" spans="1:3">
      <c r="A8857"/>
      <c r="B8857"/>
      <c r="C8857"/>
    </row>
    <row r="8858" spans="1:3">
      <c r="A8858"/>
      <c r="B8858"/>
      <c r="C8858"/>
    </row>
    <row r="8859" spans="1:3">
      <c r="A8859"/>
      <c r="B8859"/>
      <c r="C8859"/>
    </row>
    <row r="8860" spans="1:3">
      <c r="A8860"/>
      <c r="B8860"/>
      <c r="C8860"/>
    </row>
    <row r="8861" spans="1:3">
      <c r="A8861"/>
      <c r="B8861"/>
      <c r="C8861"/>
    </row>
    <row r="8862" spans="1:3">
      <c r="A8862"/>
      <c r="B8862"/>
      <c r="C8862"/>
    </row>
    <row r="8863" spans="1:3">
      <c r="A8863"/>
      <c r="B8863"/>
      <c r="C8863"/>
    </row>
    <row r="8864" spans="1:3">
      <c r="A8864"/>
      <c r="B8864"/>
      <c r="C8864"/>
    </row>
    <row r="8865" spans="1:3">
      <c r="A8865"/>
      <c r="B8865"/>
      <c r="C8865"/>
    </row>
    <row r="8866" spans="1:3">
      <c r="A8866"/>
      <c r="B8866"/>
      <c r="C8866"/>
    </row>
    <row r="8867" spans="1:3">
      <c r="A8867"/>
      <c r="B8867"/>
      <c r="C8867"/>
    </row>
    <row r="8868" spans="1:3">
      <c r="A8868"/>
      <c r="B8868"/>
      <c r="C8868"/>
    </row>
    <row r="8869" spans="1:3">
      <c r="A8869"/>
      <c r="B8869"/>
      <c r="C8869"/>
    </row>
    <row r="8870" spans="1:3">
      <c r="A8870"/>
      <c r="B8870"/>
      <c r="C8870"/>
    </row>
    <row r="8871" spans="1:3">
      <c r="A8871"/>
      <c r="B8871"/>
      <c r="C8871"/>
    </row>
    <row r="8872" spans="1:3">
      <c r="A8872"/>
      <c r="B8872"/>
      <c r="C8872"/>
    </row>
    <row r="8873" spans="1:3">
      <c r="A8873"/>
      <c r="B8873"/>
      <c r="C8873"/>
    </row>
    <row r="8874" spans="1:3">
      <c r="A8874"/>
      <c r="B8874"/>
      <c r="C8874"/>
    </row>
    <row r="8875" spans="1:3">
      <c r="A8875"/>
      <c r="B8875"/>
      <c r="C8875"/>
    </row>
    <row r="8876" spans="1:3">
      <c r="A8876"/>
      <c r="B8876"/>
      <c r="C8876"/>
    </row>
    <row r="8877" spans="1:3">
      <c r="A8877"/>
      <c r="B8877"/>
      <c r="C8877"/>
    </row>
    <row r="8878" spans="1:3">
      <c r="A8878"/>
      <c r="B8878"/>
      <c r="C8878"/>
    </row>
    <row r="8879" spans="1:3">
      <c r="A8879"/>
      <c r="B8879"/>
      <c r="C8879"/>
    </row>
    <row r="8880" spans="1:3">
      <c r="A8880"/>
      <c r="B8880"/>
      <c r="C8880"/>
    </row>
    <row r="8881" spans="1:3">
      <c r="A8881"/>
      <c r="B8881"/>
      <c r="C8881"/>
    </row>
    <row r="8882" spans="1:3">
      <c r="A8882"/>
      <c r="B8882"/>
      <c r="C8882"/>
    </row>
    <row r="8883" spans="1:3">
      <c r="A8883"/>
      <c r="B8883"/>
      <c r="C8883"/>
    </row>
    <row r="8884" spans="1:3">
      <c r="A8884"/>
      <c r="B8884"/>
      <c r="C8884"/>
    </row>
    <row r="8885" spans="1:3">
      <c r="A8885"/>
      <c r="B8885"/>
      <c r="C8885"/>
    </row>
    <row r="8886" spans="1:3">
      <c r="A8886"/>
      <c r="B8886"/>
      <c r="C8886"/>
    </row>
    <row r="8887" spans="1:3">
      <c r="A8887"/>
      <c r="B8887"/>
      <c r="C8887"/>
    </row>
    <row r="8888" spans="1:3">
      <c r="A8888"/>
      <c r="B8888"/>
      <c r="C8888"/>
    </row>
    <row r="8889" spans="1:3">
      <c r="A8889"/>
      <c r="B8889"/>
      <c r="C8889"/>
    </row>
    <row r="8890" spans="1:3">
      <c r="A8890"/>
      <c r="B8890"/>
      <c r="C8890"/>
    </row>
    <row r="8891" spans="1:3">
      <c r="A8891"/>
      <c r="B8891"/>
      <c r="C8891"/>
    </row>
    <row r="8892" spans="1:3">
      <c r="A8892"/>
      <c r="B8892"/>
      <c r="C8892"/>
    </row>
    <row r="8893" spans="1:3">
      <c r="A8893"/>
      <c r="B8893"/>
      <c r="C8893"/>
    </row>
    <row r="8894" spans="1:3">
      <c r="A8894"/>
      <c r="B8894"/>
      <c r="C8894"/>
    </row>
    <row r="8895" spans="1:3">
      <c r="A8895"/>
      <c r="B8895"/>
      <c r="C8895"/>
    </row>
    <row r="8896" spans="1:3">
      <c r="A8896"/>
      <c r="B8896"/>
      <c r="C8896"/>
    </row>
    <row r="8897" spans="1:3">
      <c r="A8897"/>
      <c r="B8897"/>
      <c r="C8897"/>
    </row>
    <row r="8898" spans="1:3">
      <c r="A8898"/>
      <c r="B8898"/>
      <c r="C8898"/>
    </row>
    <row r="8899" spans="1:3">
      <c r="A8899"/>
      <c r="B8899"/>
      <c r="C8899"/>
    </row>
    <row r="8900" spans="1:3">
      <c r="A8900"/>
      <c r="B8900"/>
      <c r="C8900"/>
    </row>
    <row r="8901" spans="1:3">
      <c r="A8901"/>
      <c r="B8901"/>
      <c r="C8901"/>
    </row>
    <row r="8902" spans="1:3">
      <c r="A8902"/>
      <c r="B8902"/>
      <c r="C8902"/>
    </row>
    <row r="8903" spans="1:3">
      <c r="A8903"/>
      <c r="B8903"/>
      <c r="C8903"/>
    </row>
    <row r="8904" spans="1:3">
      <c r="A8904"/>
      <c r="B8904"/>
      <c r="C8904"/>
    </row>
    <row r="8905" spans="1:3">
      <c r="A8905"/>
      <c r="B8905"/>
      <c r="C8905"/>
    </row>
    <row r="8906" spans="1:3">
      <c r="A8906"/>
      <c r="B8906"/>
      <c r="C8906"/>
    </row>
    <row r="8907" spans="1:3">
      <c r="A8907"/>
      <c r="B8907"/>
      <c r="C8907"/>
    </row>
    <row r="8908" spans="1:3">
      <c r="A8908"/>
      <c r="B8908"/>
      <c r="C8908"/>
    </row>
    <row r="8909" spans="1:3">
      <c r="A8909"/>
      <c r="B8909"/>
      <c r="C8909"/>
    </row>
    <row r="8910" spans="1:3">
      <c r="A8910"/>
      <c r="B8910"/>
      <c r="C8910"/>
    </row>
    <row r="8911" spans="1:3">
      <c r="A8911"/>
      <c r="B8911"/>
      <c r="C8911"/>
    </row>
    <row r="8912" spans="1:3">
      <c r="A8912"/>
      <c r="B8912"/>
      <c r="C8912"/>
    </row>
    <row r="8913" spans="1:3">
      <c r="A8913"/>
      <c r="B8913"/>
      <c r="C8913"/>
    </row>
    <row r="8914" spans="1:3">
      <c r="A8914"/>
      <c r="B8914"/>
      <c r="C8914"/>
    </row>
    <row r="8915" spans="1:3">
      <c r="A8915"/>
      <c r="B8915"/>
      <c r="C8915"/>
    </row>
    <row r="8916" spans="1:3">
      <c r="A8916"/>
      <c r="B8916"/>
      <c r="C8916"/>
    </row>
    <row r="8917" spans="1:3">
      <c r="A8917"/>
      <c r="B8917"/>
      <c r="C8917"/>
    </row>
    <row r="8918" spans="1:3">
      <c r="A8918"/>
      <c r="B8918"/>
      <c r="C8918"/>
    </row>
    <row r="8919" spans="1:3">
      <c r="A8919"/>
      <c r="B8919"/>
      <c r="C8919"/>
    </row>
    <row r="8920" spans="1:3">
      <c r="A8920"/>
      <c r="B8920"/>
      <c r="C8920"/>
    </row>
    <row r="8921" spans="1:3">
      <c r="A8921"/>
      <c r="B8921"/>
      <c r="C8921"/>
    </row>
    <row r="8922" spans="1:3">
      <c r="A8922"/>
      <c r="B8922"/>
      <c r="C8922"/>
    </row>
    <row r="8923" spans="1:3">
      <c r="A8923"/>
      <c r="B8923"/>
      <c r="C8923"/>
    </row>
    <row r="8924" spans="1:3">
      <c r="A8924"/>
      <c r="B8924"/>
      <c r="C8924"/>
    </row>
    <row r="8925" spans="1:3">
      <c r="A8925"/>
      <c r="B8925"/>
      <c r="C8925"/>
    </row>
    <row r="8926" spans="1:3">
      <c r="A8926"/>
      <c r="B8926"/>
      <c r="C8926"/>
    </row>
    <row r="8927" spans="1:3">
      <c r="A8927"/>
      <c r="B8927"/>
      <c r="C8927"/>
    </row>
    <row r="8928" spans="1:3">
      <c r="A8928"/>
      <c r="B8928"/>
      <c r="C8928"/>
    </row>
    <row r="8929" spans="1:3">
      <c r="A8929"/>
      <c r="B8929"/>
      <c r="C8929"/>
    </row>
    <row r="8930" spans="1:3">
      <c r="A8930"/>
      <c r="B8930"/>
      <c r="C8930"/>
    </row>
    <row r="8931" spans="1:3">
      <c r="A8931"/>
      <c r="B8931"/>
      <c r="C8931"/>
    </row>
    <row r="8932" spans="1:3">
      <c r="A8932"/>
      <c r="B8932"/>
      <c r="C8932"/>
    </row>
    <row r="8933" spans="1:3">
      <c r="A8933"/>
      <c r="B8933"/>
      <c r="C8933"/>
    </row>
    <row r="8934" spans="1:3">
      <c r="A8934"/>
      <c r="B8934"/>
      <c r="C8934"/>
    </row>
    <row r="8935" spans="1:3">
      <c r="A8935"/>
      <c r="B8935"/>
      <c r="C8935"/>
    </row>
    <row r="8936" spans="1:3">
      <c r="A8936"/>
      <c r="B8936"/>
      <c r="C8936"/>
    </row>
    <row r="8937" spans="1:3">
      <c r="A8937"/>
      <c r="B8937"/>
      <c r="C8937"/>
    </row>
    <row r="8938" spans="1:3">
      <c r="A8938"/>
      <c r="B8938"/>
      <c r="C8938"/>
    </row>
    <row r="8939" spans="1:3">
      <c r="A8939"/>
      <c r="B8939"/>
      <c r="C8939"/>
    </row>
    <row r="8940" spans="1:3">
      <c r="A8940"/>
      <c r="B8940"/>
      <c r="C8940"/>
    </row>
    <row r="8941" spans="1:3">
      <c r="A8941"/>
      <c r="B8941"/>
      <c r="C8941"/>
    </row>
    <row r="8942" spans="1:3">
      <c r="A8942"/>
      <c r="B8942"/>
      <c r="C8942"/>
    </row>
    <row r="8943" spans="1:3">
      <c r="A8943"/>
      <c r="B8943"/>
      <c r="C8943"/>
    </row>
    <row r="8944" spans="1:3">
      <c r="A8944"/>
      <c r="B8944"/>
      <c r="C8944"/>
    </row>
    <row r="8945" spans="1:3">
      <c r="A8945"/>
      <c r="B8945"/>
      <c r="C8945"/>
    </row>
    <row r="8946" spans="1:3">
      <c r="A8946"/>
      <c r="B8946"/>
      <c r="C8946"/>
    </row>
    <row r="8947" spans="1:3">
      <c r="A8947"/>
      <c r="B8947"/>
      <c r="C8947"/>
    </row>
    <row r="8948" spans="1:3">
      <c r="A8948"/>
      <c r="B8948"/>
      <c r="C8948"/>
    </row>
    <row r="8949" spans="1:3">
      <c r="A8949"/>
      <c r="B8949"/>
      <c r="C8949"/>
    </row>
    <row r="8950" spans="1:3">
      <c r="A8950"/>
      <c r="B8950"/>
      <c r="C8950"/>
    </row>
    <row r="8951" spans="1:3">
      <c r="A8951"/>
      <c r="B8951"/>
      <c r="C8951"/>
    </row>
    <row r="8952" spans="1:3">
      <c r="A8952"/>
      <c r="B8952"/>
      <c r="C8952"/>
    </row>
    <row r="8953" spans="1:3">
      <c r="A8953"/>
      <c r="B8953"/>
      <c r="C8953"/>
    </row>
    <row r="8954" spans="1:3">
      <c r="A8954"/>
      <c r="B8954"/>
      <c r="C8954"/>
    </row>
    <row r="8955" spans="1:3">
      <c r="A8955"/>
      <c r="B8955"/>
      <c r="C8955"/>
    </row>
    <row r="8956" spans="1:3">
      <c r="A8956"/>
      <c r="B8956"/>
      <c r="C8956"/>
    </row>
    <row r="8957" spans="1:3">
      <c r="A8957"/>
      <c r="B8957"/>
      <c r="C8957"/>
    </row>
    <row r="8958" spans="1:3">
      <c r="A8958"/>
      <c r="B8958"/>
      <c r="C8958"/>
    </row>
    <row r="8959" spans="1:3">
      <c r="A8959"/>
      <c r="B8959"/>
      <c r="C8959"/>
    </row>
    <row r="8960" spans="1:3">
      <c r="A8960"/>
      <c r="B8960"/>
      <c r="C8960"/>
    </row>
    <row r="8961" spans="1:3">
      <c r="A8961"/>
      <c r="B8961"/>
      <c r="C8961"/>
    </row>
    <row r="8962" spans="1:3">
      <c r="A8962"/>
      <c r="B8962"/>
      <c r="C8962"/>
    </row>
    <row r="8963" spans="1:3">
      <c r="A8963"/>
      <c r="B8963"/>
      <c r="C8963"/>
    </row>
    <row r="8964" spans="1:3">
      <c r="A8964"/>
      <c r="B8964"/>
      <c r="C8964"/>
    </row>
    <row r="8965" spans="1:3">
      <c r="A8965"/>
      <c r="B8965"/>
      <c r="C8965"/>
    </row>
    <row r="8966" spans="1:3">
      <c r="A8966"/>
      <c r="B8966"/>
      <c r="C8966"/>
    </row>
    <row r="8967" spans="1:3">
      <c r="A8967"/>
      <c r="B8967"/>
      <c r="C8967"/>
    </row>
    <row r="8968" spans="1:3">
      <c r="A8968"/>
      <c r="B8968"/>
      <c r="C8968"/>
    </row>
    <row r="8969" spans="1:3">
      <c r="A8969"/>
      <c r="B8969"/>
      <c r="C8969"/>
    </row>
    <row r="8970" spans="1:3">
      <c r="A8970"/>
      <c r="B8970"/>
      <c r="C8970"/>
    </row>
    <row r="8971" spans="1:3">
      <c r="A8971"/>
      <c r="B8971"/>
      <c r="C8971"/>
    </row>
    <row r="8972" spans="1:3">
      <c r="A8972"/>
      <c r="B8972"/>
      <c r="C8972"/>
    </row>
    <row r="8973" spans="1:3">
      <c r="A8973"/>
      <c r="B8973"/>
      <c r="C8973"/>
    </row>
    <row r="8974" spans="1:3">
      <c r="A8974"/>
      <c r="B8974"/>
      <c r="C8974"/>
    </row>
    <row r="8975" spans="1:3">
      <c r="A8975"/>
      <c r="B8975"/>
      <c r="C8975"/>
    </row>
    <row r="8976" spans="1:3">
      <c r="A8976"/>
      <c r="B8976"/>
      <c r="C8976"/>
    </row>
    <row r="8977" spans="1:3">
      <c r="A8977"/>
      <c r="B8977"/>
      <c r="C8977"/>
    </row>
    <row r="8978" spans="1:3">
      <c r="A8978"/>
      <c r="B8978"/>
      <c r="C8978"/>
    </row>
    <row r="8979" spans="1:3">
      <c r="A8979"/>
      <c r="B8979"/>
      <c r="C8979"/>
    </row>
    <row r="8980" spans="1:3">
      <c r="A8980"/>
      <c r="B8980"/>
      <c r="C8980"/>
    </row>
    <row r="8981" spans="1:3">
      <c r="A8981"/>
      <c r="B8981"/>
      <c r="C8981"/>
    </row>
    <row r="8982" spans="1:3">
      <c r="A8982"/>
      <c r="B8982"/>
      <c r="C8982"/>
    </row>
    <row r="8983" spans="1:3">
      <c r="A8983"/>
      <c r="B8983"/>
      <c r="C8983"/>
    </row>
    <row r="8984" spans="1:3">
      <c r="A8984"/>
      <c r="B8984"/>
      <c r="C8984"/>
    </row>
    <row r="8985" spans="1:3">
      <c r="A8985"/>
      <c r="B8985"/>
      <c r="C8985"/>
    </row>
    <row r="8986" spans="1:3">
      <c r="A8986"/>
      <c r="B8986"/>
      <c r="C8986"/>
    </row>
    <row r="8987" spans="1:3">
      <c r="A8987"/>
      <c r="B8987"/>
      <c r="C8987"/>
    </row>
    <row r="8988" spans="1:3">
      <c r="A8988"/>
      <c r="B8988"/>
      <c r="C8988"/>
    </row>
    <row r="8989" spans="1:3">
      <c r="A8989"/>
      <c r="B8989"/>
      <c r="C8989"/>
    </row>
    <row r="8990" spans="1:3">
      <c r="A8990"/>
      <c r="B8990"/>
      <c r="C8990"/>
    </row>
    <row r="8991" spans="1:3">
      <c r="A8991"/>
      <c r="B8991"/>
      <c r="C8991"/>
    </row>
    <row r="8992" spans="1:3">
      <c r="A8992"/>
      <c r="B8992"/>
      <c r="C8992"/>
    </row>
    <row r="8993" spans="1:3">
      <c r="A8993"/>
      <c r="B8993"/>
      <c r="C8993"/>
    </row>
    <row r="8994" spans="1:3">
      <c r="A8994"/>
      <c r="B8994"/>
      <c r="C8994"/>
    </row>
    <row r="8995" spans="1:3">
      <c r="A8995"/>
      <c r="B8995"/>
      <c r="C8995"/>
    </row>
    <row r="8996" spans="1:3">
      <c r="A8996"/>
      <c r="B8996"/>
      <c r="C8996"/>
    </row>
    <row r="8997" spans="1:3">
      <c r="A8997"/>
      <c r="B8997"/>
      <c r="C8997"/>
    </row>
    <row r="8998" spans="1:3">
      <c r="A8998"/>
      <c r="B8998"/>
      <c r="C8998"/>
    </row>
    <row r="8999" spans="1:3">
      <c r="A8999"/>
      <c r="B8999"/>
      <c r="C8999"/>
    </row>
    <row r="9000" spans="1:3">
      <c r="A9000"/>
      <c r="B9000"/>
      <c r="C9000"/>
    </row>
    <row r="9001" spans="1:3">
      <c r="A9001"/>
      <c r="B9001"/>
      <c r="C9001"/>
    </row>
    <row r="9002" spans="1:3">
      <c r="A9002"/>
      <c r="B9002"/>
      <c r="C9002"/>
    </row>
    <row r="9003" spans="1:3">
      <c r="A9003"/>
      <c r="B9003"/>
      <c r="C9003"/>
    </row>
    <row r="9004" spans="1:3">
      <c r="A9004"/>
      <c r="B9004"/>
      <c r="C9004"/>
    </row>
    <row r="9005" spans="1:3">
      <c r="A9005"/>
      <c r="B9005"/>
      <c r="C9005"/>
    </row>
    <row r="9006" spans="1:3">
      <c r="A9006"/>
      <c r="B9006"/>
      <c r="C9006"/>
    </row>
    <row r="9007" spans="1:3">
      <c r="A9007"/>
      <c r="B9007"/>
      <c r="C9007"/>
    </row>
    <row r="9008" spans="1:3">
      <c r="A9008"/>
      <c r="B9008"/>
      <c r="C9008"/>
    </row>
    <row r="9009" spans="1:3">
      <c r="A9009"/>
      <c r="B9009"/>
      <c r="C9009"/>
    </row>
    <row r="9010" spans="1:3">
      <c r="A9010"/>
      <c r="B9010"/>
      <c r="C9010"/>
    </row>
    <row r="9011" spans="1:3">
      <c r="A9011"/>
      <c r="B9011"/>
      <c r="C9011"/>
    </row>
    <row r="9012" spans="1:3">
      <c r="A9012"/>
      <c r="B9012"/>
      <c r="C9012"/>
    </row>
    <row r="9013" spans="1:3">
      <c r="A9013"/>
      <c r="B9013"/>
      <c r="C9013"/>
    </row>
    <row r="9014" spans="1:3">
      <c r="A9014"/>
      <c r="B9014"/>
      <c r="C9014"/>
    </row>
    <row r="9015" spans="1:3">
      <c r="A9015"/>
      <c r="B9015"/>
      <c r="C9015"/>
    </row>
    <row r="9016" spans="1:3">
      <c r="A9016"/>
      <c r="B9016"/>
      <c r="C9016"/>
    </row>
    <row r="9017" spans="1:3">
      <c r="A9017"/>
      <c r="B9017"/>
      <c r="C9017"/>
    </row>
    <row r="9018" spans="1:3">
      <c r="A9018"/>
      <c r="B9018"/>
      <c r="C9018"/>
    </row>
    <row r="9019" spans="1:3">
      <c r="A9019"/>
      <c r="B9019"/>
      <c r="C9019"/>
    </row>
    <row r="9020" spans="1:3">
      <c r="A9020"/>
      <c r="B9020"/>
      <c r="C9020"/>
    </row>
    <row r="9021" spans="1:3">
      <c r="A9021"/>
      <c r="B9021"/>
      <c r="C9021"/>
    </row>
    <row r="9022" spans="1:3">
      <c r="A9022"/>
      <c r="B9022"/>
      <c r="C9022"/>
    </row>
    <row r="9023" spans="1:3">
      <c r="A9023"/>
      <c r="B9023"/>
      <c r="C9023"/>
    </row>
    <row r="9024" spans="1:3">
      <c r="A9024"/>
      <c r="B9024"/>
      <c r="C9024"/>
    </row>
    <row r="9025" spans="1:3">
      <c r="A9025"/>
      <c r="B9025"/>
      <c r="C9025"/>
    </row>
    <row r="9026" spans="1:3">
      <c r="A9026"/>
      <c r="B9026"/>
      <c r="C9026"/>
    </row>
    <row r="9027" spans="1:3">
      <c r="A9027"/>
      <c r="B9027"/>
      <c r="C9027"/>
    </row>
    <row r="9028" spans="1:3">
      <c r="A9028"/>
      <c r="B9028"/>
      <c r="C9028"/>
    </row>
    <row r="9029" spans="1:3">
      <c r="A9029"/>
      <c r="B9029"/>
      <c r="C9029"/>
    </row>
    <row r="9030" spans="1:3">
      <c r="A9030"/>
      <c r="B9030"/>
      <c r="C9030"/>
    </row>
    <row r="9031" spans="1:3">
      <c r="A9031"/>
      <c r="B9031"/>
      <c r="C9031"/>
    </row>
    <row r="9032" spans="1:3">
      <c r="A9032"/>
      <c r="B9032"/>
      <c r="C9032"/>
    </row>
    <row r="9033" spans="1:3">
      <c r="A9033"/>
      <c r="B9033"/>
      <c r="C9033"/>
    </row>
    <row r="9034" spans="1:3">
      <c r="A9034"/>
      <c r="B9034"/>
      <c r="C9034"/>
    </row>
    <row r="9035" spans="1:3">
      <c r="A9035"/>
      <c r="B9035"/>
      <c r="C9035"/>
    </row>
    <row r="9036" spans="1:3">
      <c r="A9036"/>
      <c r="B9036"/>
      <c r="C9036"/>
    </row>
    <row r="9037" spans="1:3">
      <c r="A9037"/>
      <c r="B9037"/>
      <c r="C9037"/>
    </row>
    <row r="9038" spans="1:3">
      <c r="A9038"/>
      <c r="B9038"/>
      <c r="C9038"/>
    </row>
    <row r="9039" spans="1:3">
      <c r="A9039"/>
      <c r="B9039"/>
      <c r="C9039"/>
    </row>
    <row r="9040" spans="1:3">
      <c r="A9040"/>
      <c r="B9040"/>
      <c r="C9040"/>
    </row>
    <row r="9041" spans="1:3">
      <c r="A9041"/>
      <c r="B9041"/>
      <c r="C9041"/>
    </row>
    <row r="9042" spans="1:3">
      <c r="A9042"/>
      <c r="B9042"/>
      <c r="C9042"/>
    </row>
    <row r="9043" spans="1:3">
      <c r="A9043"/>
      <c r="B9043"/>
      <c r="C9043"/>
    </row>
    <row r="9044" spans="1:3">
      <c r="A9044"/>
      <c r="B9044"/>
      <c r="C9044"/>
    </row>
    <row r="9045" spans="1:3">
      <c r="A9045"/>
      <c r="B9045"/>
      <c r="C9045"/>
    </row>
    <row r="9046" spans="1:3">
      <c r="A9046"/>
      <c r="B9046"/>
      <c r="C9046"/>
    </row>
    <row r="9047" spans="1:3">
      <c r="A9047"/>
      <c r="B9047"/>
      <c r="C9047"/>
    </row>
    <row r="9048" spans="1:3">
      <c r="A9048"/>
      <c r="B9048"/>
      <c r="C9048"/>
    </row>
    <row r="9049" spans="1:3">
      <c r="A9049"/>
      <c r="B9049"/>
      <c r="C9049"/>
    </row>
    <row r="9050" spans="1:3">
      <c r="A9050"/>
      <c r="B9050"/>
      <c r="C9050"/>
    </row>
    <row r="9051" spans="1:3">
      <c r="A9051"/>
      <c r="B9051"/>
      <c r="C9051"/>
    </row>
    <row r="9052" spans="1:3">
      <c r="A9052"/>
      <c r="B9052"/>
      <c r="C9052"/>
    </row>
    <row r="9053" spans="1:3">
      <c r="A9053"/>
      <c r="B9053"/>
      <c r="C9053"/>
    </row>
    <row r="9054" spans="1:3">
      <c r="A9054"/>
      <c r="B9054"/>
      <c r="C9054"/>
    </row>
    <row r="9055" spans="1:3">
      <c r="A9055"/>
      <c r="B9055"/>
      <c r="C9055"/>
    </row>
    <row r="9056" spans="1:3">
      <c r="A9056"/>
      <c r="B9056"/>
      <c r="C9056"/>
    </row>
    <row r="9057" spans="1:3">
      <c r="A9057"/>
      <c r="B9057"/>
      <c r="C9057"/>
    </row>
    <row r="9058" spans="1:3">
      <c r="A9058"/>
      <c r="B9058"/>
      <c r="C9058"/>
    </row>
    <row r="9059" spans="1:3">
      <c r="A9059"/>
      <c r="B9059"/>
      <c r="C9059"/>
    </row>
    <row r="9060" spans="1:3">
      <c r="A9060"/>
      <c r="B9060"/>
      <c r="C9060"/>
    </row>
    <row r="9061" spans="1:3">
      <c r="A9061"/>
      <c r="B9061"/>
      <c r="C9061"/>
    </row>
    <row r="9062" spans="1:3">
      <c r="A9062"/>
      <c r="B9062"/>
      <c r="C9062"/>
    </row>
    <row r="9063" spans="1:3">
      <c r="A9063"/>
      <c r="B9063"/>
      <c r="C9063"/>
    </row>
    <row r="9064" spans="1:3">
      <c r="A9064"/>
      <c r="B9064"/>
      <c r="C9064"/>
    </row>
    <row r="9065" spans="1:3">
      <c r="A9065"/>
      <c r="B9065"/>
      <c r="C9065"/>
    </row>
    <row r="9066" spans="1:3">
      <c r="A9066"/>
      <c r="B9066"/>
      <c r="C9066"/>
    </row>
    <row r="9067" spans="1:3">
      <c r="A9067"/>
      <c r="B9067"/>
      <c r="C9067"/>
    </row>
    <row r="9068" spans="1:3">
      <c r="A9068"/>
      <c r="B9068"/>
      <c r="C9068"/>
    </row>
    <row r="9069" spans="1:3">
      <c r="A9069"/>
      <c r="B9069"/>
      <c r="C9069"/>
    </row>
    <row r="9070" spans="1:3">
      <c r="A9070"/>
      <c r="B9070"/>
      <c r="C9070"/>
    </row>
    <row r="9071" spans="1:3">
      <c r="A9071"/>
      <c r="B9071"/>
      <c r="C9071"/>
    </row>
    <row r="9072" spans="1:3">
      <c r="A9072"/>
      <c r="B9072"/>
      <c r="C9072"/>
    </row>
    <row r="9073" spans="1:3">
      <c r="A9073"/>
      <c r="B9073"/>
      <c r="C9073"/>
    </row>
    <row r="9074" spans="1:3">
      <c r="A9074"/>
      <c r="B9074"/>
      <c r="C9074"/>
    </row>
    <row r="9075" spans="1:3">
      <c r="A9075"/>
      <c r="B9075"/>
      <c r="C9075"/>
    </row>
    <row r="9076" spans="1:3">
      <c r="A9076"/>
      <c r="B9076"/>
      <c r="C9076"/>
    </row>
    <row r="9077" spans="1:3">
      <c r="A9077"/>
      <c r="B9077"/>
      <c r="C9077"/>
    </row>
    <row r="9078" spans="1:3">
      <c r="A9078"/>
      <c r="B9078"/>
      <c r="C9078"/>
    </row>
    <row r="9079" spans="1:3">
      <c r="A9079"/>
      <c r="B9079"/>
      <c r="C9079"/>
    </row>
    <row r="9080" spans="1:3">
      <c r="A9080"/>
      <c r="B9080"/>
      <c r="C9080"/>
    </row>
    <row r="9081" spans="1:3">
      <c r="A9081"/>
      <c r="B9081"/>
      <c r="C9081"/>
    </row>
    <row r="9082" spans="1:3">
      <c r="A9082"/>
      <c r="B9082"/>
      <c r="C9082"/>
    </row>
    <row r="9083" spans="1:3">
      <c r="A9083"/>
      <c r="B9083"/>
      <c r="C9083"/>
    </row>
    <row r="9084" spans="1:3">
      <c r="A9084"/>
      <c r="B9084"/>
      <c r="C9084"/>
    </row>
    <row r="9085" spans="1:3">
      <c r="A9085"/>
      <c r="B9085"/>
      <c r="C9085"/>
    </row>
    <row r="9086" spans="1:3">
      <c r="A9086"/>
      <c r="B9086"/>
      <c r="C9086"/>
    </row>
    <row r="9087" spans="1:3">
      <c r="A9087"/>
      <c r="B9087"/>
      <c r="C9087"/>
    </row>
    <row r="9088" spans="1:3">
      <c r="A9088"/>
      <c r="B9088"/>
      <c r="C9088"/>
    </row>
    <row r="9089" spans="1:3">
      <c r="A9089"/>
      <c r="B9089"/>
      <c r="C9089"/>
    </row>
    <row r="9090" spans="1:3">
      <c r="A9090"/>
      <c r="B9090"/>
      <c r="C9090"/>
    </row>
    <row r="9091" spans="1:3">
      <c r="A9091"/>
      <c r="B9091"/>
      <c r="C9091"/>
    </row>
    <row r="9092" spans="1:3">
      <c r="A9092"/>
      <c r="B9092"/>
      <c r="C9092"/>
    </row>
    <row r="9093" spans="1:3">
      <c r="A9093"/>
      <c r="B9093"/>
      <c r="C9093"/>
    </row>
    <row r="9094" spans="1:3">
      <c r="A9094"/>
      <c r="B9094"/>
      <c r="C9094"/>
    </row>
    <row r="9095" spans="1:3">
      <c r="A9095"/>
      <c r="B9095"/>
      <c r="C9095"/>
    </row>
    <row r="9096" spans="1:3">
      <c r="A9096"/>
      <c r="B9096"/>
      <c r="C9096"/>
    </row>
    <row r="9097" spans="1:3">
      <c r="A9097"/>
      <c r="B9097"/>
      <c r="C9097"/>
    </row>
    <row r="9098" spans="1:3">
      <c r="A9098"/>
      <c r="B9098"/>
      <c r="C9098"/>
    </row>
    <row r="9099" spans="1:3">
      <c r="A9099"/>
      <c r="B9099"/>
      <c r="C9099"/>
    </row>
    <row r="9100" spans="1:3">
      <c r="A9100"/>
      <c r="B9100"/>
      <c r="C9100"/>
    </row>
    <row r="9101" spans="1:3">
      <c r="A9101"/>
      <c r="B9101"/>
      <c r="C9101"/>
    </row>
    <row r="9102" spans="1:3">
      <c r="A9102"/>
      <c r="B9102"/>
      <c r="C9102"/>
    </row>
    <row r="9103" spans="1:3">
      <c r="A9103"/>
      <c r="B9103"/>
      <c r="C9103"/>
    </row>
    <row r="9104" spans="1:3">
      <c r="A9104"/>
      <c r="B9104"/>
      <c r="C9104"/>
    </row>
    <row r="9105" spans="1:3">
      <c r="A9105"/>
      <c r="B9105"/>
      <c r="C9105"/>
    </row>
    <row r="9106" spans="1:3">
      <c r="A9106"/>
      <c r="B9106"/>
      <c r="C9106"/>
    </row>
    <row r="9107" spans="1:3">
      <c r="A9107"/>
      <c r="B9107"/>
      <c r="C9107"/>
    </row>
    <row r="9108" spans="1:3">
      <c r="A9108"/>
      <c r="B9108"/>
      <c r="C9108"/>
    </row>
    <row r="9109" spans="1:3">
      <c r="A9109"/>
      <c r="B9109"/>
      <c r="C9109"/>
    </row>
    <row r="9110" spans="1:3">
      <c r="A9110"/>
      <c r="B9110"/>
      <c r="C9110"/>
    </row>
    <row r="9111" spans="1:3">
      <c r="A9111"/>
      <c r="B9111"/>
      <c r="C9111"/>
    </row>
    <row r="9112" spans="1:3">
      <c r="A9112"/>
      <c r="B9112"/>
      <c r="C9112"/>
    </row>
    <row r="9113" spans="1:3">
      <c r="A9113"/>
      <c r="B9113"/>
      <c r="C9113"/>
    </row>
    <row r="9114" spans="1:3">
      <c r="A9114"/>
      <c r="B9114"/>
      <c r="C9114"/>
    </row>
    <row r="9115" spans="1:3">
      <c r="A9115"/>
      <c r="B9115"/>
      <c r="C9115"/>
    </row>
    <row r="9116" spans="1:3">
      <c r="A9116"/>
      <c r="B9116"/>
      <c r="C9116"/>
    </row>
    <row r="9117" spans="1:3">
      <c r="A9117"/>
      <c r="B9117"/>
      <c r="C9117"/>
    </row>
    <row r="9118" spans="1:3">
      <c r="A9118"/>
      <c r="B9118"/>
      <c r="C9118"/>
    </row>
    <row r="9119" spans="1:3">
      <c r="A9119"/>
      <c r="B9119"/>
      <c r="C9119"/>
    </row>
    <row r="9120" spans="1:3">
      <c r="A9120"/>
      <c r="B9120"/>
      <c r="C9120"/>
    </row>
    <row r="9121" spans="1:3">
      <c r="A9121"/>
      <c r="B9121"/>
      <c r="C9121"/>
    </row>
    <row r="9122" spans="1:3">
      <c r="A9122"/>
      <c r="B9122"/>
      <c r="C9122"/>
    </row>
    <row r="9123" spans="1:3">
      <c r="A9123"/>
      <c r="B9123"/>
      <c r="C9123"/>
    </row>
    <row r="9124" spans="1:3">
      <c r="A9124"/>
      <c r="B9124"/>
      <c r="C9124"/>
    </row>
    <row r="9125" spans="1:3">
      <c r="A9125"/>
      <c r="B9125"/>
      <c r="C9125"/>
    </row>
    <row r="9126" spans="1:3">
      <c r="A9126"/>
      <c r="B9126"/>
      <c r="C9126"/>
    </row>
    <row r="9127" spans="1:3">
      <c r="A9127"/>
      <c r="B9127"/>
      <c r="C9127"/>
    </row>
    <row r="9128" spans="1:3">
      <c r="A9128"/>
      <c r="B9128"/>
      <c r="C9128"/>
    </row>
    <row r="9129" spans="1:3">
      <c r="A9129"/>
      <c r="B9129"/>
      <c r="C9129"/>
    </row>
    <row r="9130" spans="1:3">
      <c r="A9130"/>
      <c r="B9130"/>
      <c r="C9130"/>
    </row>
    <row r="9131" spans="1:3">
      <c r="A9131"/>
      <c r="B9131"/>
      <c r="C9131"/>
    </row>
    <row r="9132" spans="1:3">
      <c r="A9132"/>
      <c r="B9132"/>
      <c r="C9132"/>
    </row>
    <row r="9133" spans="1:3">
      <c r="A9133"/>
      <c r="B9133"/>
      <c r="C9133"/>
    </row>
    <row r="9134" spans="1:3">
      <c r="A9134"/>
      <c r="B9134"/>
      <c r="C9134"/>
    </row>
    <row r="9135" spans="1:3">
      <c r="A9135"/>
      <c r="B9135"/>
      <c r="C9135"/>
    </row>
    <row r="9136" spans="1:3">
      <c r="A9136"/>
      <c r="B9136"/>
      <c r="C9136"/>
    </row>
    <row r="9137" spans="1:3">
      <c r="A9137"/>
      <c r="B9137"/>
      <c r="C9137"/>
    </row>
    <row r="9138" spans="1:3">
      <c r="A9138"/>
      <c r="B9138"/>
      <c r="C9138"/>
    </row>
    <row r="9139" spans="1:3">
      <c r="A9139"/>
      <c r="B9139"/>
      <c r="C9139"/>
    </row>
    <row r="9140" spans="1:3">
      <c r="A9140"/>
      <c r="B9140"/>
      <c r="C9140"/>
    </row>
    <row r="9141" spans="1:3">
      <c r="A9141"/>
      <c r="B9141"/>
      <c r="C9141"/>
    </row>
    <row r="9142" spans="1:3">
      <c r="A9142"/>
      <c r="B9142"/>
      <c r="C9142"/>
    </row>
    <row r="9143" spans="1:3">
      <c r="A9143"/>
      <c r="B9143"/>
      <c r="C9143"/>
    </row>
    <row r="9144" spans="1:3">
      <c r="A9144"/>
      <c r="B9144"/>
      <c r="C9144"/>
    </row>
    <row r="9145" spans="1:3">
      <c r="A9145"/>
      <c r="B9145"/>
      <c r="C9145"/>
    </row>
    <row r="9146" spans="1:3">
      <c r="A9146"/>
      <c r="B9146"/>
      <c r="C9146"/>
    </row>
    <row r="9147" spans="1:3">
      <c r="A9147"/>
      <c r="B9147"/>
      <c r="C9147"/>
    </row>
    <row r="9148" spans="1:3">
      <c r="A9148"/>
      <c r="B9148"/>
      <c r="C9148"/>
    </row>
    <row r="9149" spans="1:3">
      <c r="A9149"/>
      <c r="B9149"/>
      <c r="C9149"/>
    </row>
    <row r="9150" spans="1:3">
      <c r="A9150"/>
      <c r="B9150"/>
      <c r="C9150"/>
    </row>
    <row r="9151" spans="1:3">
      <c r="A9151"/>
      <c r="B9151"/>
      <c r="C9151"/>
    </row>
    <row r="9152" spans="1:3">
      <c r="A9152"/>
      <c r="B9152"/>
      <c r="C9152"/>
    </row>
    <row r="9153" spans="1:3">
      <c r="A9153"/>
      <c r="B9153"/>
      <c r="C9153"/>
    </row>
    <row r="9154" spans="1:3">
      <c r="A9154"/>
      <c r="B9154"/>
      <c r="C9154"/>
    </row>
    <row r="9155" spans="1:3">
      <c r="A9155"/>
      <c r="B9155"/>
      <c r="C9155"/>
    </row>
    <row r="9156" spans="1:3">
      <c r="A9156"/>
      <c r="B9156"/>
      <c r="C9156"/>
    </row>
    <row r="9157" spans="1:3">
      <c r="A9157"/>
      <c r="B9157"/>
      <c r="C9157"/>
    </row>
    <row r="9158" spans="1:3">
      <c r="A9158"/>
      <c r="B9158"/>
      <c r="C9158"/>
    </row>
    <row r="9159" spans="1:3">
      <c r="A9159"/>
      <c r="B9159"/>
      <c r="C9159"/>
    </row>
    <row r="9160" spans="1:3">
      <c r="A9160"/>
      <c r="B9160"/>
      <c r="C9160"/>
    </row>
    <row r="9161" spans="1:3">
      <c r="A9161"/>
      <c r="B9161"/>
      <c r="C9161"/>
    </row>
    <row r="9162" spans="1:3">
      <c r="A9162"/>
      <c r="B9162"/>
      <c r="C9162"/>
    </row>
    <row r="9163" spans="1:3">
      <c r="A9163"/>
      <c r="B9163"/>
      <c r="C9163"/>
    </row>
    <row r="9164" spans="1:3">
      <c r="A9164"/>
      <c r="B9164"/>
      <c r="C9164"/>
    </row>
    <row r="9165" spans="1:3">
      <c r="A9165"/>
      <c r="B9165"/>
      <c r="C9165"/>
    </row>
    <row r="9166" spans="1:3">
      <c r="A9166"/>
      <c r="B9166"/>
      <c r="C9166"/>
    </row>
    <row r="9167" spans="1:3">
      <c r="A9167"/>
      <c r="B9167"/>
      <c r="C9167"/>
    </row>
    <row r="9168" spans="1:3">
      <c r="A9168"/>
      <c r="B9168"/>
      <c r="C9168"/>
    </row>
    <row r="9169" spans="1:3">
      <c r="A9169"/>
      <c r="B9169"/>
      <c r="C9169"/>
    </row>
    <row r="9170" spans="1:3">
      <c r="A9170"/>
      <c r="B9170"/>
      <c r="C9170"/>
    </row>
    <row r="9171" spans="1:3">
      <c r="A9171"/>
      <c r="B9171"/>
      <c r="C9171"/>
    </row>
    <row r="9172" spans="1:3">
      <c r="A9172"/>
      <c r="B9172"/>
      <c r="C9172"/>
    </row>
    <row r="9173" spans="1:3">
      <c r="A9173"/>
      <c r="B9173"/>
      <c r="C9173"/>
    </row>
    <row r="9174" spans="1:3">
      <c r="A9174"/>
      <c r="B9174"/>
      <c r="C9174"/>
    </row>
    <row r="9175" spans="1:3">
      <c r="A9175"/>
      <c r="B9175"/>
      <c r="C9175"/>
    </row>
    <row r="9176" spans="1:3">
      <c r="A9176"/>
      <c r="B9176"/>
      <c r="C9176"/>
    </row>
    <row r="9177" spans="1:3">
      <c r="A9177"/>
      <c r="B9177"/>
      <c r="C9177"/>
    </row>
    <row r="9178" spans="1:3">
      <c r="A9178"/>
      <c r="B9178"/>
      <c r="C9178"/>
    </row>
    <row r="9179" spans="1:3">
      <c r="A9179"/>
      <c r="B9179"/>
      <c r="C9179"/>
    </row>
    <row r="9180" spans="1:3">
      <c r="A9180"/>
      <c r="B9180"/>
      <c r="C9180"/>
    </row>
    <row r="9181" spans="1:3">
      <c r="A9181"/>
      <c r="B9181"/>
      <c r="C9181"/>
    </row>
    <row r="9182" spans="1:3">
      <c r="A9182"/>
      <c r="B9182"/>
      <c r="C9182"/>
    </row>
    <row r="9183" spans="1:3">
      <c r="A9183"/>
      <c r="B9183"/>
      <c r="C9183"/>
    </row>
    <row r="9184" spans="1:3">
      <c r="A9184"/>
      <c r="B9184"/>
      <c r="C9184"/>
    </row>
    <row r="9185" spans="1:3">
      <c r="A9185"/>
      <c r="B9185"/>
      <c r="C9185"/>
    </row>
    <row r="9186" spans="1:3">
      <c r="A9186"/>
      <c r="B9186"/>
      <c r="C9186"/>
    </row>
    <row r="9187" spans="1:3">
      <c r="A9187"/>
      <c r="B9187"/>
      <c r="C9187"/>
    </row>
    <row r="9188" spans="1:3">
      <c r="A9188"/>
      <c r="B9188"/>
      <c r="C9188"/>
    </row>
    <row r="9189" spans="1:3">
      <c r="A9189"/>
      <c r="B9189"/>
      <c r="C9189"/>
    </row>
    <row r="9190" spans="1:3">
      <c r="A9190"/>
      <c r="B9190"/>
      <c r="C9190"/>
    </row>
    <row r="9191" spans="1:3">
      <c r="A9191"/>
      <c r="B9191"/>
      <c r="C9191"/>
    </row>
    <row r="9192" spans="1:3">
      <c r="A9192"/>
      <c r="B9192"/>
      <c r="C9192"/>
    </row>
    <row r="9193" spans="1:3">
      <c r="A9193"/>
      <c r="B9193"/>
      <c r="C9193"/>
    </row>
    <row r="9194" spans="1:3">
      <c r="A9194"/>
      <c r="B9194"/>
      <c r="C9194"/>
    </row>
    <row r="9195" spans="1:3">
      <c r="A9195"/>
      <c r="B9195"/>
      <c r="C9195"/>
    </row>
    <row r="9196" spans="1:3">
      <c r="A9196"/>
      <c r="B9196"/>
      <c r="C9196"/>
    </row>
    <row r="9197" spans="1:3">
      <c r="A9197"/>
      <c r="B9197"/>
      <c r="C9197"/>
    </row>
    <row r="9198" spans="1:3">
      <c r="A9198"/>
      <c r="B9198"/>
      <c r="C9198"/>
    </row>
    <row r="9199" spans="1:3">
      <c r="A9199"/>
      <c r="B9199"/>
      <c r="C9199"/>
    </row>
    <row r="9200" spans="1:3">
      <c r="A9200"/>
      <c r="B9200"/>
      <c r="C9200"/>
    </row>
    <row r="9201" spans="1:3">
      <c r="A9201"/>
      <c r="B9201"/>
      <c r="C9201"/>
    </row>
    <row r="9202" spans="1:3">
      <c r="A9202"/>
      <c r="B9202"/>
      <c r="C9202"/>
    </row>
    <row r="9203" spans="1:3">
      <c r="A9203"/>
      <c r="B9203"/>
      <c r="C9203"/>
    </row>
    <row r="9204" spans="1:3">
      <c r="A9204"/>
      <c r="B9204"/>
      <c r="C9204"/>
    </row>
    <row r="9205" spans="1:3">
      <c r="A9205"/>
      <c r="B9205"/>
      <c r="C9205"/>
    </row>
    <row r="9206" spans="1:3">
      <c r="A9206"/>
      <c r="B9206"/>
      <c r="C9206"/>
    </row>
    <row r="9207" spans="1:3">
      <c r="A9207"/>
      <c r="B9207"/>
      <c r="C9207"/>
    </row>
    <row r="9208" spans="1:3">
      <c r="A9208"/>
      <c r="B9208"/>
      <c r="C9208"/>
    </row>
    <row r="9209" spans="1:3">
      <c r="A9209"/>
      <c r="B9209"/>
      <c r="C9209"/>
    </row>
    <row r="9210" spans="1:3">
      <c r="A9210"/>
      <c r="B9210"/>
      <c r="C9210"/>
    </row>
    <row r="9211" spans="1:3">
      <c r="A9211"/>
      <c r="B9211"/>
      <c r="C9211"/>
    </row>
    <row r="9212" spans="1:3">
      <c r="A9212"/>
      <c r="B9212"/>
      <c r="C9212"/>
    </row>
    <row r="9213" spans="1:3">
      <c r="A9213"/>
      <c r="B9213"/>
      <c r="C9213"/>
    </row>
    <row r="9214" spans="1:3">
      <c r="A9214"/>
      <c r="B9214"/>
      <c r="C9214"/>
    </row>
    <row r="9215" spans="1:3">
      <c r="A9215"/>
      <c r="B9215"/>
      <c r="C9215"/>
    </row>
    <row r="9216" spans="1:3">
      <c r="A9216"/>
      <c r="B9216"/>
      <c r="C9216"/>
    </row>
    <row r="9217" spans="1:3">
      <c r="A9217"/>
      <c r="B9217"/>
      <c r="C9217"/>
    </row>
    <row r="9218" spans="1:3">
      <c r="A9218"/>
      <c r="B9218"/>
      <c r="C9218"/>
    </row>
    <row r="9219" spans="1:3">
      <c r="A9219"/>
      <c r="B9219"/>
      <c r="C9219"/>
    </row>
    <row r="9220" spans="1:3">
      <c r="A9220"/>
      <c r="B9220"/>
      <c r="C9220"/>
    </row>
    <row r="9221" spans="1:3">
      <c r="A9221"/>
      <c r="B9221"/>
      <c r="C9221"/>
    </row>
    <row r="9222" spans="1:3">
      <c r="A9222"/>
      <c r="B9222"/>
      <c r="C9222"/>
    </row>
    <row r="9223" spans="1:3">
      <c r="A9223"/>
      <c r="B9223"/>
      <c r="C9223"/>
    </row>
    <row r="9224" spans="1:3">
      <c r="A9224"/>
      <c r="B9224"/>
      <c r="C9224"/>
    </row>
    <row r="9225" spans="1:3">
      <c r="A9225"/>
      <c r="B9225"/>
      <c r="C9225"/>
    </row>
    <row r="9226" spans="1:3">
      <c r="A9226"/>
      <c r="B9226"/>
      <c r="C9226"/>
    </row>
    <row r="9227" spans="1:3">
      <c r="A9227"/>
      <c r="B9227"/>
      <c r="C9227"/>
    </row>
    <row r="9228" spans="1:3">
      <c r="A9228"/>
      <c r="B9228"/>
      <c r="C9228"/>
    </row>
    <row r="9229" spans="1:3">
      <c r="A9229"/>
      <c r="B9229"/>
      <c r="C9229"/>
    </row>
    <row r="9230" spans="1:3">
      <c r="A9230"/>
      <c r="B9230"/>
      <c r="C9230"/>
    </row>
    <row r="9231" spans="1:3">
      <c r="A9231"/>
      <c r="B9231"/>
      <c r="C9231"/>
    </row>
    <row r="9232" spans="1:3">
      <c r="A9232"/>
      <c r="B9232"/>
      <c r="C9232"/>
    </row>
    <row r="9233" spans="1:3">
      <c r="A9233"/>
      <c r="B9233"/>
      <c r="C9233"/>
    </row>
    <row r="9234" spans="1:3">
      <c r="A9234"/>
      <c r="B9234"/>
      <c r="C9234"/>
    </row>
    <row r="9235" spans="1:3">
      <c r="A9235"/>
      <c r="B9235"/>
      <c r="C9235"/>
    </row>
    <row r="9236" spans="1:3">
      <c r="A9236"/>
      <c r="B9236"/>
      <c r="C9236"/>
    </row>
    <row r="9237" spans="1:3">
      <c r="A9237"/>
      <c r="B9237"/>
      <c r="C9237"/>
    </row>
    <row r="9238" spans="1:3">
      <c r="A9238"/>
      <c r="B9238"/>
      <c r="C9238"/>
    </row>
    <row r="9239" spans="1:3">
      <c r="A9239"/>
      <c r="B9239"/>
      <c r="C9239"/>
    </row>
    <row r="9240" spans="1:3">
      <c r="A9240"/>
      <c r="B9240"/>
      <c r="C9240"/>
    </row>
    <row r="9241" spans="1:3">
      <c r="A9241"/>
      <c r="B9241"/>
      <c r="C9241"/>
    </row>
    <row r="9242" spans="1:3">
      <c r="A9242"/>
      <c r="B9242"/>
      <c r="C9242"/>
    </row>
    <row r="9243" spans="1:3">
      <c r="A9243"/>
      <c r="B9243"/>
      <c r="C9243"/>
    </row>
    <row r="9244" spans="1:3">
      <c r="A9244"/>
      <c r="B9244"/>
      <c r="C9244"/>
    </row>
    <row r="9245" spans="1:3">
      <c r="A9245"/>
      <c r="B9245"/>
      <c r="C9245"/>
    </row>
    <row r="9246" spans="1:3">
      <c r="A9246"/>
      <c r="B9246"/>
      <c r="C9246"/>
    </row>
    <row r="9247" spans="1:3">
      <c r="A9247"/>
      <c r="B9247"/>
      <c r="C9247"/>
    </row>
    <row r="9248" spans="1:3">
      <c r="A9248"/>
      <c r="B9248"/>
      <c r="C9248"/>
    </row>
    <row r="9249" spans="1:3">
      <c r="A9249"/>
      <c r="B9249"/>
      <c r="C9249"/>
    </row>
    <row r="9250" spans="1:3">
      <c r="A9250"/>
      <c r="B9250"/>
      <c r="C9250"/>
    </row>
    <row r="9251" spans="1:3">
      <c r="A9251"/>
      <c r="B9251"/>
      <c r="C9251"/>
    </row>
    <row r="9252" spans="1:3">
      <c r="A9252"/>
      <c r="B9252"/>
      <c r="C9252"/>
    </row>
    <row r="9253" spans="1:3">
      <c r="A9253"/>
      <c r="B9253"/>
      <c r="C9253"/>
    </row>
    <row r="9254" spans="1:3">
      <c r="A9254"/>
      <c r="B9254"/>
      <c r="C9254"/>
    </row>
    <row r="9255" spans="1:3">
      <c r="A9255"/>
      <c r="B9255"/>
      <c r="C9255"/>
    </row>
    <row r="9256" spans="1:3">
      <c r="A9256"/>
      <c r="B9256"/>
      <c r="C9256"/>
    </row>
    <row r="9257" spans="1:3">
      <c r="A9257"/>
      <c r="B9257"/>
      <c r="C9257"/>
    </row>
    <row r="9258" spans="1:3">
      <c r="A9258"/>
      <c r="B9258"/>
      <c r="C9258"/>
    </row>
    <row r="9259" spans="1:3">
      <c r="A9259"/>
      <c r="B9259"/>
      <c r="C9259"/>
    </row>
    <row r="9260" spans="1:3">
      <c r="A9260"/>
      <c r="B9260"/>
      <c r="C9260"/>
    </row>
    <row r="9261" spans="1:3">
      <c r="A9261"/>
      <c r="B9261"/>
      <c r="C9261"/>
    </row>
    <row r="9262" spans="1:3">
      <c r="A9262"/>
      <c r="B9262"/>
      <c r="C9262"/>
    </row>
    <row r="9263" spans="1:3">
      <c r="A9263"/>
      <c r="B9263"/>
      <c r="C9263"/>
    </row>
    <row r="9264" spans="1:3">
      <c r="A9264"/>
      <c r="B9264"/>
      <c r="C9264"/>
    </row>
    <row r="9265" spans="1:3">
      <c r="A9265"/>
      <c r="B9265"/>
      <c r="C9265"/>
    </row>
    <row r="9266" spans="1:3">
      <c r="A9266"/>
      <c r="B9266"/>
      <c r="C9266"/>
    </row>
    <row r="9267" spans="1:3">
      <c r="A9267"/>
      <c r="B9267"/>
      <c r="C9267"/>
    </row>
    <row r="9268" spans="1:3">
      <c r="A9268"/>
      <c r="B9268"/>
      <c r="C9268"/>
    </row>
    <row r="9269" spans="1:3">
      <c r="A9269"/>
      <c r="B9269"/>
      <c r="C9269"/>
    </row>
    <row r="9270" spans="1:3">
      <c r="A9270"/>
      <c r="B9270"/>
      <c r="C9270"/>
    </row>
    <row r="9271" spans="1:3">
      <c r="A9271"/>
      <c r="B9271"/>
      <c r="C9271"/>
    </row>
    <row r="9272" spans="1:3">
      <c r="A9272"/>
      <c r="B9272"/>
      <c r="C9272"/>
    </row>
    <row r="9273" spans="1:3">
      <c r="A9273"/>
      <c r="B9273"/>
      <c r="C9273"/>
    </row>
    <row r="9274" spans="1:3">
      <c r="A9274"/>
      <c r="B9274"/>
      <c r="C9274"/>
    </row>
    <row r="9275" spans="1:3">
      <c r="A9275"/>
      <c r="B9275"/>
      <c r="C9275"/>
    </row>
    <row r="9276" spans="1:3">
      <c r="A9276"/>
      <c r="B9276"/>
      <c r="C9276"/>
    </row>
    <row r="9277" spans="1:3">
      <c r="A9277"/>
      <c r="B9277"/>
      <c r="C9277"/>
    </row>
    <row r="9278" spans="1:3">
      <c r="A9278"/>
      <c r="B9278"/>
      <c r="C9278"/>
    </row>
    <row r="9279" spans="1:3">
      <c r="A9279"/>
      <c r="B9279"/>
      <c r="C9279"/>
    </row>
    <row r="9280" spans="1:3">
      <c r="A9280"/>
      <c r="B9280"/>
      <c r="C9280"/>
    </row>
    <row r="9281" spans="1:3">
      <c r="A9281"/>
      <c r="B9281"/>
      <c r="C9281"/>
    </row>
    <row r="9282" spans="1:3">
      <c r="A9282"/>
      <c r="B9282"/>
      <c r="C9282"/>
    </row>
    <row r="9283" spans="1:3">
      <c r="A9283"/>
      <c r="B9283"/>
      <c r="C9283"/>
    </row>
    <row r="9284" spans="1:3">
      <c r="A9284"/>
      <c r="B9284"/>
      <c r="C9284"/>
    </row>
    <row r="9285" spans="1:3">
      <c r="A9285"/>
      <c r="B9285"/>
      <c r="C9285"/>
    </row>
    <row r="9286" spans="1:3">
      <c r="A9286"/>
      <c r="B9286"/>
      <c r="C9286"/>
    </row>
    <row r="9287" spans="1:3">
      <c r="A9287"/>
      <c r="B9287"/>
      <c r="C9287"/>
    </row>
    <row r="9288" spans="1:3">
      <c r="A9288"/>
      <c r="B9288"/>
      <c r="C9288"/>
    </row>
    <row r="9289" spans="1:3">
      <c r="A9289"/>
      <c r="B9289"/>
      <c r="C9289"/>
    </row>
    <row r="9290" spans="1:3">
      <c r="A9290"/>
      <c r="B9290"/>
      <c r="C9290"/>
    </row>
    <row r="9291" spans="1:3">
      <c r="A9291"/>
      <c r="B9291"/>
      <c r="C9291"/>
    </row>
    <row r="9292" spans="1:3">
      <c r="A9292"/>
      <c r="B9292"/>
      <c r="C9292"/>
    </row>
    <row r="9293" spans="1:3">
      <c r="A9293"/>
      <c r="B9293"/>
      <c r="C9293"/>
    </row>
    <row r="9294" spans="1:3">
      <c r="A9294"/>
      <c r="B9294"/>
      <c r="C9294"/>
    </row>
    <row r="9295" spans="1:3">
      <c r="A9295"/>
      <c r="B9295"/>
      <c r="C9295"/>
    </row>
    <row r="9296" spans="1:3">
      <c r="A9296"/>
      <c r="B9296"/>
      <c r="C9296"/>
    </row>
    <row r="9297" spans="1:3">
      <c r="A9297"/>
      <c r="B9297"/>
      <c r="C9297"/>
    </row>
    <row r="9298" spans="1:3">
      <c r="A9298"/>
      <c r="B9298"/>
      <c r="C9298"/>
    </row>
    <row r="9299" spans="1:3">
      <c r="A9299"/>
      <c r="B9299"/>
      <c r="C9299"/>
    </row>
    <row r="9300" spans="1:3">
      <c r="A9300"/>
      <c r="B9300"/>
      <c r="C9300"/>
    </row>
    <row r="9301" spans="1:3">
      <c r="A9301"/>
      <c r="B9301"/>
      <c r="C9301"/>
    </row>
    <row r="9302" spans="1:3">
      <c r="A9302"/>
      <c r="B9302"/>
      <c r="C9302"/>
    </row>
    <row r="9303" spans="1:3">
      <c r="A9303"/>
      <c r="B9303"/>
      <c r="C9303"/>
    </row>
    <row r="9304" spans="1:3">
      <c r="A9304"/>
      <c r="B9304"/>
      <c r="C9304"/>
    </row>
    <row r="9305" spans="1:3">
      <c r="A9305"/>
      <c r="B9305"/>
      <c r="C9305"/>
    </row>
    <row r="9306" spans="1:3">
      <c r="A9306"/>
      <c r="B9306"/>
      <c r="C9306"/>
    </row>
    <row r="9307" spans="1:3">
      <c r="A9307"/>
      <c r="B9307"/>
      <c r="C9307"/>
    </row>
    <row r="9308" spans="1:3">
      <c r="A9308"/>
      <c r="B9308"/>
      <c r="C9308"/>
    </row>
    <row r="9309" spans="1:3">
      <c r="A9309"/>
      <c r="B9309"/>
      <c r="C9309"/>
    </row>
    <row r="9310" spans="1:3">
      <c r="A9310"/>
      <c r="B9310"/>
      <c r="C9310"/>
    </row>
    <row r="9311" spans="1:3">
      <c r="A9311"/>
      <c r="B9311"/>
      <c r="C9311"/>
    </row>
    <row r="9312" spans="1:3">
      <c r="A9312"/>
      <c r="B9312"/>
      <c r="C9312"/>
    </row>
    <row r="9313" spans="1:3">
      <c r="A9313"/>
      <c r="B9313"/>
      <c r="C9313"/>
    </row>
    <row r="9314" spans="1:3">
      <c r="A9314"/>
      <c r="B9314"/>
      <c r="C9314"/>
    </row>
    <row r="9315" spans="1:3">
      <c r="A9315"/>
      <c r="B9315"/>
      <c r="C9315"/>
    </row>
    <row r="9316" spans="1:3">
      <c r="A9316"/>
      <c r="B9316"/>
      <c r="C9316"/>
    </row>
    <row r="9317" spans="1:3">
      <c r="A9317"/>
      <c r="B9317"/>
      <c r="C9317"/>
    </row>
    <row r="9318" spans="1:3">
      <c r="A9318"/>
      <c r="B9318"/>
      <c r="C9318"/>
    </row>
    <row r="9319" spans="1:3">
      <c r="A9319"/>
      <c r="B9319"/>
      <c r="C9319"/>
    </row>
    <row r="9320" spans="1:3">
      <c r="A9320"/>
      <c r="B9320"/>
      <c r="C9320"/>
    </row>
    <row r="9321" spans="1:3">
      <c r="A9321"/>
      <c r="B9321"/>
      <c r="C9321"/>
    </row>
    <row r="9322" spans="1:3">
      <c r="A9322"/>
      <c r="B9322"/>
      <c r="C9322"/>
    </row>
    <row r="9323" spans="1:3">
      <c r="A9323"/>
      <c r="B9323"/>
      <c r="C9323"/>
    </row>
    <row r="9324" spans="1:3">
      <c r="A9324"/>
      <c r="B9324"/>
      <c r="C9324"/>
    </row>
    <row r="9325" spans="1:3">
      <c r="A9325"/>
      <c r="B9325"/>
      <c r="C9325"/>
    </row>
    <row r="9326" spans="1:3">
      <c r="A9326"/>
      <c r="B9326"/>
      <c r="C9326"/>
    </row>
    <row r="9327" spans="1:3">
      <c r="A9327"/>
      <c r="B9327"/>
      <c r="C9327"/>
    </row>
    <row r="9328" spans="1:3">
      <c r="A9328"/>
      <c r="B9328"/>
      <c r="C9328"/>
    </row>
    <row r="9329" spans="1:3">
      <c r="A9329"/>
      <c r="B9329"/>
      <c r="C9329"/>
    </row>
    <row r="9330" spans="1:3">
      <c r="A9330"/>
      <c r="B9330"/>
      <c r="C9330"/>
    </row>
    <row r="9331" spans="1:3">
      <c r="A9331"/>
      <c r="B9331"/>
      <c r="C9331"/>
    </row>
    <row r="9332" spans="1:3">
      <c r="A9332"/>
      <c r="B9332"/>
      <c r="C9332"/>
    </row>
    <row r="9333" spans="1:3">
      <c r="A9333"/>
      <c r="B9333"/>
      <c r="C9333"/>
    </row>
    <row r="9334" spans="1:3">
      <c r="A9334"/>
      <c r="B9334"/>
      <c r="C9334"/>
    </row>
    <row r="9335" spans="1:3">
      <c r="A9335"/>
      <c r="B9335"/>
      <c r="C9335"/>
    </row>
    <row r="9336" spans="1:3">
      <c r="A9336"/>
      <c r="B9336"/>
      <c r="C9336"/>
    </row>
    <row r="9337" spans="1:3">
      <c r="A9337"/>
      <c r="B9337"/>
      <c r="C9337"/>
    </row>
    <row r="9338" spans="1:3">
      <c r="A9338"/>
      <c r="B9338"/>
      <c r="C9338"/>
    </row>
    <row r="9339" spans="1:3">
      <c r="A9339"/>
      <c r="B9339"/>
      <c r="C9339"/>
    </row>
    <row r="9340" spans="1:3">
      <c r="A9340"/>
      <c r="B9340"/>
      <c r="C9340"/>
    </row>
    <row r="9341" spans="1:3">
      <c r="A9341"/>
      <c r="B9341"/>
      <c r="C9341"/>
    </row>
    <row r="9342" spans="1:3">
      <c r="A9342"/>
      <c r="B9342"/>
      <c r="C9342"/>
    </row>
    <row r="9343" spans="1:3">
      <c r="A9343"/>
      <c r="B9343"/>
      <c r="C9343"/>
    </row>
    <row r="9344" spans="1:3">
      <c r="A9344"/>
      <c r="B9344"/>
      <c r="C9344"/>
    </row>
    <row r="9345" spans="1:3">
      <c r="A9345"/>
      <c r="B9345"/>
      <c r="C9345"/>
    </row>
    <row r="9346" spans="1:3">
      <c r="A9346"/>
      <c r="B9346"/>
      <c r="C9346"/>
    </row>
    <row r="9347" spans="1:3">
      <c r="A9347"/>
      <c r="B9347"/>
      <c r="C9347"/>
    </row>
    <row r="9348" spans="1:3">
      <c r="A9348"/>
      <c r="B9348"/>
      <c r="C9348"/>
    </row>
    <row r="9349" spans="1:3">
      <c r="A9349"/>
      <c r="B9349"/>
      <c r="C9349"/>
    </row>
    <row r="9350" spans="1:3">
      <c r="A9350"/>
      <c r="B9350"/>
      <c r="C9350"/>
    </row>
    <row r="9351" spans="1:3">
      <c r="A9351"/>
      <c r="B9351"/>
      <c r="C9351"/>
    </row>
    <row r="9352" spans="1:3">
      <c r="A9352"/>
      <c r="B9352"/>
      <c r="C9352"/>
    </row>
    <row r="9353" spans="1:3">
      <c r="A9353"/>
      <c r="B9353"/>
      <c r="C9353"/>
    </row>
    <row r="9354" spans="1:3">
      <c r="A9354"/>
      <c r="B9354"/>
      <c r="C9354"/>
    </row>
    <row r="9355" spans="1:3">
      <c r="A9355"/>
      <c r="B9355"/>
      <c r="C9355"/>
    </row>
    <row r="9356" spans="1:3">
      <c r="A9356"/>
      <c r="B9356"/>
      <c r="C9356"/>
    </row>
    <row r="9357" spans="1:3">
      <c r="A9357"/>
      <c r="B9357"/>
      <c r="C9357"/>
    </row>
    <row r="9358" spans="1:3">
      <c r="A9358"/>
      <c r="B9358"/>
      <c r="C9358"/>
    </row>
    <row r="9359" spans="1:3">
      <c r="A9359"/>
      <c r="B9359"/>
      <c r="C9359"/>
    </row>
    <row r="9360" spans="1:3">
      <c r="A9360"/>
      <c r="B9360"/>
      <c r="C9360"/>
    </row>
    <row r="9361" spans="1:3">
      <c r="A9361"/>
      <c r="B9361"/>
      <c r="C9361"/>
    </row>
    <row r="9362" spans="1:3">
      <c r="A9362"/>
      <c r="B9362"/>
      <c r="C9362"/>
    </row>
    <row r="9363" spans="1:3">
      <c r="A9363"/>
      <c r="B9363"/>
      <c r="C9363"/>
    </row>
    <row r="9364" spans="1:3">
      <c r="A9364"/>
      <c r="B9364"/>
      <c r="C9364"/>
    </row>
    <row r="9365" spans="1:3">
      <c r="A9365"/>
      <c r="B9365"/>
      <c r="C9365"/>
    </row>
    <row r="9366" spans="1:3">
      <c r="A9366"/>
      <c r="B9366"/>
      <c r="C9366"/>
    </row>
    <row r="9367" spans="1:3">
      <c r="A9367"/>
      <c r="B9367"/>
      <c r="C9367"/>
    </row>
    <row r="9368" spans="1:3">
      <c r="A9368"/>
      <c r="B9368"/>
      <c r="C9368"/>
    </row>
    <row r="9369" spans="1:3">
      <c r="A9369"/>
      <c r="B9369"/>
      <c r="C9369"/>
    </row>
    <row r="9370" spans="1:3">
      <c r="A9370"/>
      <c r="B9370"/>
      <c r="C9370"/>
    </row>
    <row r="9371" spans="1:3">
      <c r="A9371"/>
      <c r="B9371"/>
      <c r="C9371"/>
    </row>
    <row r="9372" spans="1:3">
      <c r="A9372"/>
      <c r="B9372"/>
      <c r="C9372"/>
    </row>
    <row r="9373" spans="1:3">
      <c r="A9373"/>
      <c r="B9373"/>
      <c r="C9373"/>
    </row>
    <row r="9374" spans="1:3">
      <c r="A9374"/>
      <c r="B9374"/>
      <c r="C9374"/>
    </row>
    <row r="9375" spans="1:3">
      <c r="A9375"/>
      <c r="B9375"/>
      <c r="C9375"/>
    </row>
    <row r="9376" spans="1:3">
      <c r="A9376"/>
      <c r="B9376"/>
      <c r="C9376"/>
    </row>
    <row r="9377" spans="1:3">
      <c r="A9377"/>
      <c r="B9377"/>
      <c r="C9377"/>
    </row>
    <row r="9378" spans="1:3">
      <c r="A9378"/>
      <c r="B9378"/>
      <c r="C9378"/>
    </row>
    <row r="9379" spans="1:3">
      <c r="A9379"/>
      <c r="B9379"/>
      <c r="C9379"/>
    </row>
    <row r="9380" spans="1:3">
      <c r="A9380"/>
      <c r="B9380"/>
      <c r="C9380"/>
    </row>
    <row r="9381" spans="1:3">
      <c r="A9381"/>
      <c r="B9381"/>
      <c r="C9381"/>
    </row>
    <row r="9382" spans="1:3">
      <c r="A9382"/>
      <c r="B9382"/>
      <c r="C9382"/>
    </row>
    <row r="9383" spans="1:3">
      <c r="A9383"/>
      <c r="B9383"/>
      <c r="C9383"/>
    </row>
    <row r="9384" spans="1:3">
      <c r="A9384"/>
      <c r="B9384"/>
      <c r="C9384"/>
    </row>
    <row r="9385" spans="1:3">
      <c r="A9385"/>
      <c r="B9385"/>
      <c r="C9385"/>
    </row>
    <row r="9386" spans="1:3">
      <c r="A9386"/>
      <c r="B9386"/>
      <c r="C9386"/>
    </row>
    <row r="9387" spans="1:3">
      <c r="A9387"/>
      <c r="B9387"/>
      <c r="C9387"/>
    </row>
    <row r="9388" spans="1:3">
      <c r="A9388"/>
      <c r="B9388"/>
      <c r="C9388"/>
    </row>
    <row r="9389" spans="1:3">
      <c r="A9389"/>
      <c r="B9389"/>
      <c r="C9389"/>
    </row>
    <row r="9390" spans="1:3">
      <c r="A9390"/>
      <c r="B9390"/>
      <c r="C9390"/>
    </row>
    <row r="9391" spans="1:3">
      <c r="A9391"/>
      <c r="B9391"/>
      <c r="C9391"/>
    </row>
    <row r="9392" spans="1:3">
      <c r="A9392"/>
      <c r="B9392"/>
      <c r="C9392"/>
    </row>
    <row r="9393" spans="1:3">
      <c r="A9393"/>
      <c r="B9393"/>
      <c r="C9393"/>
    </row>
    <row r="9394" spans="1:3">
      <c r="A9394"/>
      <c r="B9394"/>
      <c r="C9394"/>
    </row>
    <row r="9395" spans="1:3">
      <c r="A9395"/>
      <c r="B9395"/>
      <c r="C9395"/>
    </row>
    <row r="9396" spans="1:3">
      <c r="A9396"/>
      <c r="B9396"/>
      <c r="C9396"/>
    </row>
    <row r="9397" spans="1:3">
      <c r="A9397"/>
      <c r="B9397"/>
      <c r="C9397"/>
    </row>
    <row r="9398" spans="1:3">
      <c r="A9398"/>
      <c r="B9398"/>
      <c r="C9398"/>
    </row>
    <row r="9399" spans="1:3">
      <c r="A9399"/>
      <c r="B9399"/>
      <c r="C9399"/>
    </row>
    <row r="9400" spans="1:3">
      <c r="A9400"/>
      <c r="B9400"/>
      <c r="C9400"/>
    </row>
    <row r="9401" spans="1:3">
      <c r="A9401"/>
      <c r="B9401"/>
      <c r="C9401"/>
    </row>
    <row r="9402" spans="1:3">
      <c r="A9402"/>
      <c r="B9402"/>
      <c r="C9402"/>
    </row>
    <row r="9403" spans="1:3">
      <c r="A9403"/>
      <c r="B9403"/>
      <c r="C9403"/>
    </row>
    <row r="9404" spans="1:3">
      <c r="A9404"/>
      <c r="B9404"/>
      <c r="C9404"/>
    </row>
    <row r="9405" spans="1:3">
      <c r="A9405"/>
      <c r="B9405"/>
      <c r="C9405"/>
    </row>
    <row r="9406" spans="1:3">
      <c r="A9406"/>
      <c r="B9406"/>
      <c r="C9406"/>
    </row>
    <row r="9407" spans="1:3">
      <c r="A9407"/>
      <c r="B9407"/>
      <c r="C9407"/>
    </row>
    <row r="9408" spans="1:3">
      <c r="A9408"/>
      <c r="B9408"/>
      <c r="C9408"/>
    </row>
    <row r="9409" spans="1:3">
      <c r="A9409"/>
      <c r="B9409"/>
      <c r="C9409"/>
    </row>
    <row r="9410" spans="1:3">
      <c r="A9410"/>
      <c r="B9410"/>
      <c r="C9410"/>
    </row>
    <row r="9411" spans="1:3">
      <c r="A9411"/>
      <c r="B9411"/>
      <c r="C9411"/>
    </row>
    <row r="9412" spans="1:3">
      <c r="A9412"/>
      <c r="B9412"/>
      <c r="C9412"/>
    </row>
    <row r="9413" spans="1:3">
      <c r="A9413"/>
      <c r="B9413"/>
      <c r="C9413"/>
    </row>
    <row r="9414" spans="1:3">
      <c r="A9414"/>
      <c r="B9414"/>
      <c r="C9414"/>
    </row>
    <row r="9415" spans="1:3">
      <c r="A9415"/>
      <c r="B9415"/>
      <c r="C9415"/>
    </row>
    <row r="9416" spans="1:3">
      <c r="A9416"/>
      <c r="B9416"/>
      <c r="C9416"/>
    </row>
    <row r="9417" spans="1:3">
      <c r="A9417"/>
      <c r="B9417"/>
      <c r="C9417"/>
    </row>
    <row r="9418" spans="1:3">
      <c r="A9418"/>
      <c r="B9418"/>
      <c r="C9418"/>
    </row>
    <row r="9419" spans="1:3">
      <c r="A9419"/>
      <c r="B9419"/>
      <c r="C9419"/>
    </row>
    <row r="9420" spans="1:3">
      <c r="A9420"/>
      <c r="B9420"/>
      <c r="C9420"/>
    </row>
    <row r="9421" spans="1:3">
      <c r="A9421"/>
      <c r="B9421"/>
      <c r="C9421"/>
    </row>
    <row r="9422" spans="1:3">
      <c r="A9422"/>
      <c r="B9422"/>
      <c r="C9422"/>
    </row>
    <row r="9423" spans="1:3">
      <c r="A9423"/>
      <c r="B9423"/>
      <c r="C9423"/>
    </row>
    <row r="9424" spans="1:3">
      <c r="A9424"/>
      <c r="B9424"/>
      <c r="C9424"/>
    </row>
    <row r="9425" spans="1:3">
      <c r="A9425"/>
      <c r="B9425"/>
      <c r="C9425"/>
    </row>
    <row r="9426" spans="1:3">
      <c r="A9426"/>
      <c r="B9426"/>
      <c r="C9426"/>
    </row>
    <row r="9427" spans="1:3">
      <c r="A9427"/>
      <c r="B9427"/>
      <c r="C9427"/>
    </row>
    <row r="9428" spans="1:3">
      <c r="A9428"/>
      <c r="B9428"/>
      <c r="C9428"/>
    </row>
    <row r="9429" spans="1:3">
      <c r="A9429"/>
      <c r="B9429"/>
      <c r="C9429"/>
    </row>
    <row r="9430" spans="1:3">
      <c r="A9430"/>
      <c r="B9430"/>
      <c r="C9430"/>
    </row>
    <row r="9431" spans="1:3">
      <c r="A9431"/>
      <c r="B9431"/>
      <c r="C9431"/>
    </row>
    <row r="9432" spans="1:3">
      <c r="A9432"/>
      <c r="B9432"/>
      <c r="C9432"/>
    </row>
    <row r="9433" spans="1:3">
      <c r="A9433"/>
      <c r="B9433"/>
      <c r="C9433"/>
    </row>
    <row r="9434" spans="1:3">
      <c r="A9434"/>
      <c r="B9434"/>
      <c r="C9434"/>
    </row>
    <row r="9435" spans="1:3">
      <c r="A9435"/>
      <c r="B9435"/>
      <c r="C9435"/>
    </row>
    <row r="9436" spans="1:3">
      <c r="A9436"/>
      <c r="B9436"/>
      <c r="C9436"/>
    </row>
    <row r="9437" spans="1:3">
      <c r="A9437"/>
      <c r="B9437"/>
      <c r="C9437"/>
    </row>
    <row r="9438" spans="1:3">
      <c r="A9438"/>
      <c r="B9438"/>
      <c r="C9438"/>
    </row>
    <row r="9439" spans="1:3">
      <c r="A9439"/>
      <c r="B9439"/>
      <c r="C9439"/>
    </row>
    <row r="9440" spans="1:3">
      <c r="A9440"/>
      <c r="B9440"/>
      <c r="C9440"/>
    </row>
    <row r="9441" spans="1:3">
      <c r="A9441"/>
      <c r="B9441"/>
      <c r="C9441"/>
    </row>
    <row r="9442" spans="1:3">
      <c r="A9442"/>
      <c r="B9442"/>
      <c r="C9442"/>
    </row>
    <row r="9443" spans="1:3">
      <c r="A9443"/>
      <c r="B9443"/>
      <c r="C9443"/>
    </row>
    <row r="9444" spans="1:3">
      <c r="A9444"/>
      <c r="B9444"/>
      <c r="C9444"/>
    </row>
    <row r="9445" spans="1:3">
      <c r="A9445"/>
      <c r="B9445"/>
      <c r="C9445"/>
    </row>
    <row r="9446" spans="1:3">
      <c r="A9446"/>
      <c r="B9446"/>
      <c r="C9446"/>
    </row>
    <row r="9447" spans="1:3">
      <c r="A9447"/>
      <c r="B9447"/>
      <c r="C9447"/>
    </row>
    <row r="9448" spans="1:3">
      <c r="A9448"/>
      <c r="B9448"/>
      <c r="C9448"/>
    </row>
    <row r="9449" spans="1:3">
      <c r="A9449"/>
      <c r="B9449"/>
      <c r="C9449"/>
    </row>
    <row r="9450" spans="1:3">
      <c r="A9450"/>
      <c r="B9450"/>
      <c r="C9450"/>
    </row>
    <row r="9451" spans="1:3">
      <c r="A9451"/>
      <c r="B9451"/>
      <c r="C9451"/>
    </row>
    <row r="9452" spans="1:3">
      <c r="A9452"/>
      <c r="B9452"/>
      <c r="C9452"/>
    </row>
    <row r="9453" spans="1:3">
      <c r="A9453"/>
      <c r="B9453"/>
      <c r="C9453"/>
    </row>
    <row r="9454" spans="1:3">
      <c r="A9454"/>
      <c r="B9454"/>
      <c r="C9454"/>
    </row>
    <row r="9455" spans="1:3">
      <c r="A9455"/>
      <c r="B9455"/>
      <c r="C9455"/>
    </row>
    <row r="9456" spans="1:3">
      <c r="A9456"/>
      <c r="B9456"/>
      <c r="C9456"/>
    </row>
    <row r="9457" spans="1:3">
      <c r="A9457"/>
      <c r="B9457"/>
      <c r="C9457"/>
    </row>
    <row r="9458" spans="1:3">
      <c r="A9458"/>
      <c r="B9458"/>
      <c r="C9458"/>
    </row>
    <row r="9459" spans="1:3">
      <c r="A9459"/>
      <c r="B9459"/>
      <c r="C9459"/>
    </row>
    <row r="9460" spans="1:3">
      <c r="A9460"/>
      <c r="B9460"/>
      <c r="C9460"/>
    </row>
    <row r="9461" spans="1:3">
      <c r="A9461"/>
      <c r="B9461"/>
      <c r="C9461"/>
    </row>
    <row r="9462" spans="1:3">
      <c r="A9462"/>
      <c r="B9462"/>
      <c r="C9462"/>
    </row>
    <row r="9463" spans="1:3">
      <c r="A9463"/>
      <c r="B9463"/>
      <c r="C9463"/>
    </row>
    <row r="9464" spans="1:3">
      <c r="A9464"/>
      <c r="B9464"/>
      <c r="C9464"/>
    </row>
    <row r="9465" spans="1:3">
      <c r="A9465"/>
      <c r="B9465"/>
      <c r="C9465"/>
    </row>
    <row r="9466" spans="1:3">
      <c r="A9466"/>
      <c r="B9466"/>
      <c r="C9466"/>
    </row>
    <row r="9467" spans="1:3">
      <c r="A9467"/>
      <c r="B9467"/>
      <c r="C9467"/>
    </row>
    <row r="9468" spans="1:3">
      <c r="A9468"/>
      <c r="B9468"/>
      <c r="C9468"/>
    </row>
    <row r="9469" spans="1:3">
      <c r="A9469"/>
      <c r="B9469"/>
      <c r="C9469"/>
    </row>
    <row r="9470" spans="1:3">
      <c r="A9470"/>
      <c r="B9470"/>
      <c r="C9470"/>
    </row>
    <row r="9471" spans="1:3">
      <c r="A9471"/>
      <c r="B9471"/>
      <c r="C9471"/>
    </row>
    <row r="9472" spans="1:3">
      <c r="A9472"/>
      <c r="B9472"/>
      <c r="C9472"/>
    </row>
    <row r="9473" spans="1:3">
      <c r="A9473"/>
      <c r="B9473"/>
      <c r="C9473"/>
    </row>
    <row r="9474" spans="1:3">
      <c r="A9474"/>
      <c r="B9474"/>
      <c r="C9474"/>
    </row>
    <row r="9475" spans="1:3">
      <c r="A9475"/>
      <c r="B9475"/>
      <c r="C9475"/>
    </row>
    <row r="9476" spans="1:3">
      <c r="A9476"/>
      <c r="B9476"/>
      <c r="C9476"/>
    </row>
    <row r="9477" spans="1:3">
      <c r="A9477"/>
      <c r="B9477"/>
      <c r="C9477"/>
    </row>
    <row r="9478" spans="1:3">
      <c r="A9478"/>
      <c r="B9478"/>
      <c r="C9478"/>
    </row>
    <row r="9479" spans="1:3">
      <c r="A9479"/>
      <c r="B9479"/>
      <c r="C9479"/>
    </row>
    <row r="9480" spans="1:3">
      <c r="A9480"/>
      <c r="B9480"/>
      <c r="C9480"/>
    </row>
    <row r="9481" spans="1:3">
      <c r="A9481"/>
      <c r="B9481"/>
      <c r="C9481"/>
    </row>
    <row r="9482" spans="1:3">
      <c r="A9482"/>
      <c r="B9482"/>
      <c r="C9482"/>
    </row>
    <row r="9483" spans="1:3">
      <c r="A9483"/>
      <c r="B9483"/>
      <c r="C9483"/>
    </row>
    <row r="9484" spans="1:3">
      <c r="A9484"/>
      <c r="B9484"/>
      <c r="C9484"/>
    </row>
    <row r="9485" spans="1:3">
      <c r="A9485"/>
      <c r="B9485"/>
      <c r="C9485"/>
    </row>
    <row r="9486" spans="1:3">
      <c r="A9486"/>
      <c r="B9486"/>
      <c r="C9486"/>
    </row>
    <row r="9487" spans="1:3">
      <c r="A9487"/>
      <c r="B9487"/>
      <c r="C9487"/>
    </row>
    <row r="9488" spans="1:3">
      <c r="A9488"/>
      <c r="B9488"/>
      <c r="C9488"/>
    </row>
    <row r="9489" spans="1:3">
      <c r="A9489"/>
      <c r="B9489"/>
      <c r="C9489"/>
    </row>
    <row r="9490" spans="1:3">
      <c r="A9490"/>
      <c r="B9490"/>
      <c r="C9490"/>
    </row>
    <row r="9491" spans="1:3">
      <c r="A9491"/>
      <c r="B9491"/>
      <c r="C9491"/>
    </row>
    <row r="9492" spans="1:3">
      <c r="A9492"/>
      <c r="B9492"/>
      <c r="C9492"/>
    </row>
    <row r="9493" spans="1:3">
      <c r="A9493"/>
      <c r="B9493"/>
      <c r="C9493"/>
    </row>
    <row r="9494" spans="1:3">
      <c r="A9494"/>
      <c r="B9494"/>
      <c r="C9494"/>
    </row>
    <row r="9495" spans="1:3">
      <c r="A9495"/>
      <c r="B9495"/>
      <c r="C9495"/>
    </row>
    <row r="9496" spans="1:3">
      <c r="A9496"/>
      <c r="B9496"/>
      <c r="C9496"/>
    </row>
    <row r="9497" spans="1:3">
      <c r="A9497"/>
      <c r="B9497"/>
      <c r="C9497"/>
    </row>
    <row r="9498" spans="1:3">
      <c r="A9498"/>
      <c r="B9498"/>
      <c r="C9498"/>
    </row>
    <row r="9499" spans="1:3">
      <c r="A9499"/>
      <c r="B9499"/>
      <c r="C9499"/>
    </row>
    <row r="9500" spans="1:3">
      <c r="A9500"/>
      <c r="B9500"/>
      <c r="C9500"/>
    </row>
    <row r="9501" spans="1:3">
      <c r="A9501"/>
      <c r="B9501"/>
      <c r="C9501"/>
    </row>
    <row r="9502" spans="1:3">
      <c r="A9502"/>
      <c r="B9502"/>
      <c r="C9502"/>
    </row>
    <row r="9503" spans="1:3">
      <c r="A9503"/>
      <c r="B9503"/>
      <c r="C9503"/>
    </row>
    <row r="9504" spans="1:3">
      <c r="A9504"/>
      <c r="B9504"/>
      <c r="C9504"/>
    </row>
    <row r="9505" spans="1:3">
      <c r="A9505"/>
      <c r="B9505"/>
      <c r="C9505"/>
    </row>
    <row r="9506" spans="1:3">
      <c r="A9506"/>
      <c r="B9506"/>
      <c r="C9506"/>
    </row>
    <row r="9507" spans="1:3">
      <c r="A9507"/>
      <c r="B9507"/>
      <c r="C9507"/>
    </row>
    <row r="9508" spans="1:3">
      <c r="A9508"/>
      <c r="B9508"/>
      <c r="C9508"/>
    </row>
    <row r="9509" spans="1:3">
      <c r="A9509"/>
      <c r="B9509"/>
      <c r="C9509"/>
    </row>
    <row r="9510" spans="1:3">
      <c r="A9510"/>
      <c r="B9510"/>
      <c r="C9510"/>
    </row>
    <row r="9511" spans="1:3">
      <c r="A9511"/>
      <c r="B9511"/>
      <c r="C9511"/>
    </row>
    <row r="9512" spans="1:3">
      <c r="A9512"/>
      <c r="B9512"/>
      <c r="C9512"/>
    </row>
    <row r="9513" spans="1:3">
      <c r="A9513"/>
      <c r="B9513"/>
      <c r="C9513"/>
    </row>
    <row r="9514" spans="1:3">
      <c r="A9514"/>
      <c r="B9514"/>
      <c r="C9514"/>
    </row>
    <row r="9515" spans="1:3">
      <c r="A9515"/>
      <c r="B9515"/>
      <c r="C9515"/>
    </row>
    <row r="9516" spans="1:3">
      <c r="A9516"/>
      <c r="B9516"/>
      <c r="C9516"/>
    </row>
    <row r="9517" spans="1:3">
      <c r="A9517"/>
      <c r="B9517"/>
      <c r="C9517"/>
    </row>
    <row r="9518" spans="1:3">
      <c r="A9518"/>
      <c r="B9518"/>
      <c r="C9518"/>
    </row>
    <row r="9519" spans="1:3">
      <c r="A9519"/>
      <c r="B9519"/>
      <c r="C9519"/>
    </row>
    <row r="9520" spans="1:3">
      <c r="A9520"/>
      <c r="B9520"/>
      <c r="C9520"/>
    </row>
    <row r="9521" spans="1:3">
      <c r="A9521"/>
      <c r="B9521"/>
      <c r="C9521"/>
    </row>
    <row r="9522" spans="1:3">
      <c r="A9522"/>
      <c r="B9522"/>
      <c r="C9522"/>
    </row>
    <row r="9523" spans="1:3">
      <c r="A9523"/>
      <c r="B9523"/>
      <c r="C9523"/>
    </row>
    <row r="9524" spans="1:3">
      <c r="A9524"/>
      <c r="B9524"/>
      <c r="C9524"/>
    </row>
    <row r="9525" spans="1:3">
      <c r="A9525"/>
      <c r="B9525"/>
      <c r="C9525"/>
    </row>
    <row r="9526" spans="1:3">
      <c r="A9526"/>
      <c r="B9526"/>
      <c r="C9526"/>
    </row>
    <row r="9527" spans="1:3">
      <c r="A9527"/>
      <c r="B9527"/>
      <c r="C9527"/>
    </row>
    <row r="9528" spans="1:3">
      <c r="A9528"/>
      <c r="B9528"/>
      <c r="C9528"/>
    </row>
    <row r="9529" spans="1:3">
      <c r="A9529"/>
      <c r="B9529"/>
      <c r="C9529"/>
    </row>
    <row r="9530" spans="1:3">
      <c r="A9530"/>
      <c r="B9530"/>
      <c r="C9530"/>
    </row>
    <row r="9531" spans="1:3">
      <c r="A9531"/>
      <c r="B9531"/>
      <c r="C9531"/>
    </row>
    <row r="9532" spans="1:3">
      <c r="A9532"/>
      <c r="B9532"/>
      <c r="C9532"/>
    </row>
    <row r="9533" spans="1:3">
      <c r="A9533"/>
      <c r="B9533"/>
      <c r="C9533"/>
    </row>
    <row r="9534" spans="1:3">
      <c r="A9534"/>
      <c r="B9534"/>
      <c r="C9534"/>
    </row>
    <row r="9535" spans="1:3">
      <c r="A9535"/>
      <c r="B9535"/>
      <c r="C9535"/>
    </row>
    <row r="9536" spans="1:3">
      <c r="A9536"/>
      <c r="B9536"/>
      <c r="C9536"/>
    </row>
    <row r="9537" spans="1:3">
      <c r="A9537"/>
      <c r="B9537"/>
      <c r="C9537"/>
    </row>
    <row r="9538" spans="1:3">
      <c r="A9538"/>
      <c r="B9538"/>
      <c r="C9538"/>
    </row>
    <row r="9539" spans="1:3">
      <c r="A9539"/>
      <c r="B9539"/>
      <c r="C9539"/>
    </row>
    <row r="9540" spans="1:3">
      <c r="A9540"/>
      <c r="B9540"/>
      <c r="C9540"/>
    </row>
    <row r="9541" spans="1:3">
      <c r="A9541"/>
      <c r="B9541"/>
      <c r="C9541"/>
    </row>
    <row r="9542" spans="1:3">
      <c r="A9542"/>
      <c r="B9542"/>
      <c r="C9542"/>
    </row>
    <row r="9543" spans="1:3">
      <c r="A9543"/>
      <c r="B9543"/>
      <c r="C9543"/>
    </row>
    <row r="9544" spans="1:3">
      <c r="A9544"/>
      <c r="B9544"/>
      <c r="C9544"/>
    </row>
    <row r="9545" spans="1:3">
      <c r="A9545"/>
      <c r="B9545"/>
      <c r="C9545"/>
    </row>
    <row r="9546" spans="1:3">
      <c r="A9546"/>
      <c r="B9546"/>
      <c r="C9546"/>
    </row>
    <row r="9547" spans="1:3">
      <c r="A9547"/>
      <c r="B9547"/>
      <c r="C9547"/>
    </row>
    <row r="9548" spans="1:3">
      <c r="A9548"/>
      <c r="B9548"/>
      <c r="C9548"/>
    </row>
    <row r="9549" spans="1:3">
      <c r="A9549"/>
      <c r="B9549"/>
      <c r="C9549"/>
    </row>
    <row r="9550" spans="1:3">
      <c r="A9550"/>
      <c r="B9550"/>
      <c r="C9550"/>
    </row>
    <row r="9551" spans="1:3">
      <c r="A9551"/>
      <c r="B9551"/>
      <c r="C9551"/>
    </row>
    <row r="9552" spans="1:3">
      <c r="A9552"/>
      <c r="B9552"/>
      <c r="C9552"/>
    </row>
    <row r="9553" spans="1:3">
      <c r="A9553"/>
      <c r="B9553"/>
      <c r="C9553"/>
    </row>
    <row r="9554" spans="1:3">
      <c r="A9554"/>
      <c r="B9554"/>
      <c r="C9554"/>
    </row>
    <row r="9555" spans="1:3">
      <c r="A9555"/>
      <c r="B9555"/>
      <c r="C9555"/>
    </row>
    <row r="9556" spans="1:3">
      <c r="A9556"/>
      <c r="B9556"/>
      <c r="C9556"/>
    </row>
    <row r="9557" spans="1:3">
      <c r="A9557"/>
      <c r="B9557"/>
      <c r="C9557"/>
    </row>
    <row r="9558" spans="1:3">
      <c r="A9558"/>
      <c r="B9558"/>
      <c r="C9558"/>
    </row>
    <row r="9559" spans="1:3">
      <c r="A9559"/>
      <c r="B9559"/>
      <c r="C9559"/>
    </row>
    <row r="9560" spans="1:3">
      <c r="A9560"/>
      <c r="B9560"/>
      <c r="C9560"/>
    </row>
    <row r="9561" spans="1:3">
      <c r="A9561"/>
      <c r="B9561"/>
      <c r="C9561"/>
    </row>
    <row r="9562" spans="1:3">
      <c r="A9562"/>
      <c r="B9562"/>
      <c r="C9562"/>
    </row>
    <row r="9563" spans="1:3">
      <c r="A9563"/>
      <c r="B9563"/>
      <c r="C9563"/>
    </row>
    <row r="9564" spans="1:3">
      <c r="A9564"/>
      <c r="B9564"/>
      <c r="C9564"/>
    </row>
    <row r="9565" spans="1:3">
      <c r="A9565"/>
      <c r="B9565"/>
      <c r="C9565"/>
    </row>
    <row r="9566" spans="1:3">
      <c r="A9566"/>
      <c r="B9566"/>
      <c r="C9566"/>
    </row>
    <row r="9567" spans="1:3">
      <c r="A9567"/>
      <c r="B9567"/>
      <c r="C9567"/>
    </row>
    <row r="9568" spans="1:3">
      <c r="A9568"/>
      <c r="B9568"/>
      <c r="C9568"/>
    </row>
    <row r="9569" spans="1:3">
      <c r="A9569"/>
      <c r="B9569"/>
      <c r="C9569"/>
    </row>
    <row r="9570" spans="1:3">
      <c r="A9570"/>
      <c r="B9570"/>
      <c r="C9570"/>
    </row>
    <row r="9571" spans="1:3">
      <c r="A9571"/>
      <c r="B9571"/>
      <c r="C9571"/>
    </row>
    <row r="9572" spans="1:3">
      <c r="A9572"/>
      <c r="B9572"/>
      <c r="C9572"/>
    </row>
    <row r="9573" spans="1:3">
      <c r="A9573"/>
      <c r="B9573"/>
      <c r="C9573"/>
    </row>
    <row r="9574" spans="1:3">
      <c r="A9574"/>
      <c r="B9574"/>
      <c r="C9574"/>
    </row>
    <row r="9575" spans="1:3">
      <c r="A9575"/>
      <c r="B9575"/>
      <c r="C9575"/>
    </row>
    <row r="9576" spans="1:3">
      <c r="A9576"/>
      <c r="B9576"/>
      <c r="C9576"/>
    </row>
    <row r="9577" spans="1:3">
      <c r="A9577"/>
      <c r="B9577"/>
      <c r="C9577"/>
    </row>
    <row r="9578" spans="1:3">
      <c r="A9578"/>
      <c r="B9578"/>
      <c r="C9578"/>
    </row>
    <row r="9579" spans="1:3">
      <c r="A9579"/>
      <c r="B9579"/>
      <c r="C9579"/>
    </row>
    <row r="9580" spans="1:3">
      <c r="A9580"/>
      <c r="B9580"/>
      <c r="C9580"/>
    </row>
    <row r="9581" spans="1:3">
      <c r="A9581"/>
      <c r="B9581"/>
      <c r="C9581"/>
    </row>
    <row r="9582" spans="1:3">
      <c r="A9582"/>
      <c r="B9582"/>
      <c r="C9582"/>
    </row>
    <row r="9583" spans="1:3">
      <c r="A9583"/>
      <c r="B9583"/>
      <c r="C9583"/>
    </row>
    <row r="9584" spans="1:3">
      <c r="A9584"/>
      <c r="B9584"/>
      <c r="C9584"/>
    </row>
    <row r="9585" spans="1:3">
      <c r="A9585"/>
      <c r="B9585"/>
      <c r="C9585"/>
    </row>
    <row r="9586" spans="1:3">
      <c r="A9586"/>
      <c r="B9586"/>
      <c r="C9586"/>
    </row>
    <row r="9587" spans="1:3">
      <c r="A9587"/>
      <c r="B9587"/>
      <c r="C9587"/>
    </row>
    <row r="9588" spans="1:3">
      <c r="A9588"/>
      <c r="B9588"/>
      <c r="C9588"/>
    </row>
    <row r="9589" spans="1:3">
      <c r="A9589"/>
      <c r="B9589"/>
      <c r="C9589"/>
    </row>
    <row r="9590" spans="1:3">
      <c r="A9590"/>
      <c r="B9590"/>
      <c r="C9590"/>
    </row>
    <row r="9591" spans="1:3">
      <c r="A9591"/>
      <c r="B9591"/>
      <c r="C9591"/>
    </row>
    <row r="9592" spans="1:3">
      <c r="A9592"/>
      <c r="B9592"/>
      <c r="C9592"/>
    </row>
    <row r="9593" spans="1:3">
      <c r="A9593"/>
      <c r="B9593"/>
      <c r="C9593"/>
    </row>
    <row r="9594" spans="1:3">
      <c r="A9594"/>
      <c r="B9594"/>
      <c r="C9594"/>
    </row>
    <row r="9595" spans="1:3">
      <c r="A9595"/>
      <c r="B9595"/>
      <c r="C9595"/>
    </row>
    <row r="9596" spans="1:3">
      <c r="A9596"/>
      <c r="B9596"/>
      <c r="C9596"/>
    </row>
    <row r="9597" spans="1:3">
      <c r="A9597"/>
      <c r="B9597"/>
      <c r="C9597"/>
    </row>
    <row r="9598" spans="1:3">
      <c r="A9598"/>
      <c r="B9598"/>
      <c r="C9598"/>
    </row>
    <row r="9599" spans="1:3">
      <c r="A9599"/>
      <c r="B9599"/>
      <c r="C9599"/>
    </row>
    <row r="9600" spans="1:3">
      <c r="A9600"/>
      <c r="B9600"/>
      <c r="C9600"/>
    </row>
    <row r="9601" spans="1:3">
      <c r="A9601"/>
      <c r="B9601"/>
      <c r="C9601"/>
    </row>
    <row r="9602" spans="1:3">
      <c r="A9602"/>
      <c r="B9602"/>
      <c r="C9602"/>
    </row>
    <row r="9603" spans="1:3">
      <c r="A9603"/>
      <c r="B9603"/>
      <c r="C9603"/>
    </row>
    <row r="9604" spans="1:3">
      <c r="A9604"/>
      <c r="B9604"/>
      <c r="C9604"/>
    </row>
    <row r="9605" spans="1:3">
      <c r="A9605"/>
      <c r="B9605"/>
      <c r="C9605"/>
    </row>
    <row r="9606" spans="1:3">
      <c r="A9606"/>
      <c r="B9606"/>
      <c r="C9606"/>
    </row>
    <row r="9607" spans="1:3">
      <c r="A9607"/>
      <c r="B9607"/>
      <c r="C9607"/>
    </row>
    <row r="9608" spans="1:3">
      <c r="A9608"/>
      <c r="B9608"/>
      <c r="C9608"/>
    </row>
    <row r="9609" spans="1:3">
      <c r="A9609"/>
      <c r="B9609"/>
      <c r="C9609"/>
    </row>
    <row r="9610" spans="1:3">
      <c r="A9610"/>
      <c r="B9610"/>
      <c r="C9610"/>
    </row>
    <row r="9611" spans="1:3">
      <c r="A9611"/>
      <c r="B9611"/>
      <c r="C9611"/>
    </row>
    <row r="9612" spans="1:3">
      <c r="A9612"/>
      <c r="B9612"/>
      <c r="C9612"/>
    </row>
    <row r="9613" spans="1:3">
      <c r="A9613"/>
      <c r="B9613"/>
      <c r="C9613"/>
    </row>
    <row r="9614" spans="1:3">
      <c r="A9614"/>
      <c r="B9614"/>
      <c r="C9614"/>
    </row>
    <row r="9615" spans="1:3">
      <c r="A9615"/>
      <c r="B9615"/>
      <c r="C9615"/>
    </row>
    <row r="9616" spans="1:3">
      <c r="A9616"/>
      <c r="B9616"/>
      <c r="C9616"/>
    </row>
    <row r="9617" spans="1:3">
      <c r="A9617"/>
      <c r="B9617"/>
      <c r="C9617"/>
    </row>
    <row r="9618" spans="1:3">
      <c r="A9618"/>
      <c r="B9618"/>
      <c r="C9618"/>
    </row>
    <row r="9619" spans="1:3">
      <c r="A9619"/>
      <c r="B9619"/>
      <c r="C9619"/>
    </row>
    <row r="9620" spans="1:3">
      <c r="A9620"/>
      <c r="B9620"/>
      <c r="C9620"/>
    </row>
    <row r="9621" spans="1:3">
      <c r="A9621"/>
      <c r="B9621"/>
      <c r="C9621"/>
    </row>
    <row r="9622" spans="1:3">
      <c r="A9622"/>
      <c r="B9622"/>
      <c r="C9622"/>
    </row>
    <row r="9623" spans="1:3">
      <c r="A9623"/>
      <c r="B9623"/>
      <c r="C9623"/>
    </row>
    <row r="9624" spans="1:3">
      <c r="A9624"/>
      <c r="B9624"/>
      <c r="C9624"/>
    </row>
    <row r="9625" spans="1:3">
      <c r="A9625"/>
      <c r="B9625"/>
      <c r="C9625"/>
    </row>
    <row r="9626" spans="1:3">
      <c r="A9626"/>
      <c r="B9626"/>
      <c r="C9626"/>
    </row>
    <row r="9627" spans="1:3">
      <c r="A9627"/>
      <c r="B9627"/>
      <c r="C9627"/>
    </row>
    <row r="9628" spans="1:3">
      <c r="A9628"/>
      <c r="B9628"/>
      <c r="C9628"/>
    </row>
    <row r="9629" spans="1:3">
      <c r="A9629"/>
      <c r="B9629"/>
      <c r="C9629"/>
    </row>
    <row r="9630" spans="1:3">
      <c r="A9630"/>
      <c r="B9630"/>
      <c r="C9630"/>
    </row>
    <row r="9631" spans="1:3">
      <c r="A9631"/>
      <c r="B9631"/>
      <c r="C9631"/>
    </row>
    <row r="9632" spans="1:3">
      <c r="A9632"/>
      <c r="B9632"/>
      <c r="C9632"/>
    </row>
    <row r="9633" spans="1:3">
      <c r="A9633"/>
      <c r="B9633"/>
      <c r="C9633"/>
    </row>
    <row r="9634" spans="1:3">
      <c r="A9634"/>
      <c r="B9634"/>
      <c r="C9634"/>
    </row>
    <row r="9635" spans="1:3">
      <c r="A9635"/>
      <c r="B9635"/>
      <c r="C9635"/>
    </row>
    <row r="9636" spans="1:3">
      <c r="A9636"/>
      <c r="B9636"/>
      <c r="C9636"/>
    </row>
    <row r="9637" spans="1:3">
      <c r="A9637"/>
      <c r="B9637"/>
      <c r="C9637"/>
    </row>
    <row r="9638" spans="1:3">
      <c r="A9638"/>
      <c r="B9638"/>
      <c r="C9638"/>
    </row>
    <row r="9639" spans="1:3">
      <c r="A9639"/>
      <c r="B9639"/>
      <c r="C9639"/>
    </row>
    <row r="9640" spans="1:3">
      <c r="A9640"/>
      <c r="B9640"/>
      <c r="C9640"/>
    </row>
    <row r="9641" spans="1:3">
      <c r="A9641"/>
      <c r="B9641"/>
      <c r="C9641"/>
    </row>
    <row r="9642" spans="1:3">
      <c r="A9642"/>
      <c r="B9642"/>
      <c r="C9642"/>
    </row>
    <row r="9643" spans="1:3">
      <c r="A9643"/>
      <c r="B9643"/>
      <c r="C9643"/>
    </row>
    <row r="9644" spans="1:3">
      <c r="A9644"/>
      <c r="B9644"/>
      <c r="C9644"/>
    </row>
    <row r="9645" spans="1:3">
      <c r="A9645"/>
      <c r="B9645"/>
      <c r="C9645"/>
    </row>
    <row r="9646" spans="1:3">
      <c r="A9646"/>
      <c r="B9646"/>
      <c r="C9646"/>
    </row>
    <row r="9647" spans="1:3">
      <c r="A9647"/>
      <c r="B9647"/>
      <c r="C9647"/>
    </row>
    <row r="9648" spans="1:3">
      <c r="A9648"/>
      <c r="B9648"/>
      <c r="C9648"/>
    </row>
    <row r="9649" spans="1:3">
      <c r="A9649"/>
      <c r="B9649"/>
      <c r="C9649"/>
    </row>
    <row r="9650" spans="1:3">
      <c r="A9650"/>
      <c r="B9650"/>
      <c r="C9650"/>
    </row>
    <row r="9651" spans="1:3">
      <c r="A9651"/>
      <c r="B9651"/>
      <c r="C9651"/>
    </row>
    <row r="9652" spans="1:3">
      <c r="A9652"/>
      <c r="B9652"/>
      <c r="C9652"/>
    </row>
    <row r="9653" spans="1:3">
      <c r="A9653"/>
      <c r="B9653"/>
      <c r="C9653"/>
    </row>
    <row r="9654" spans="1:3">
      <c r="A9654"/>
      <c r="B9654"/>
      <c r="C9654"/>
    </row>
    <row r="9655" spans="1:3">
      <c r="A9655"/>
      <c r="B9655"/>
      <c r="C9655"/>
    </row>
    <row r="9656" spans="1:3">
      <c r="A9656"/>
      <c r="B9656"/>
      <c r="C9656"/>
    </row>
    <row r="9657" spans="1:3">
      <c r="A9657"/>
      <c r="B9657"/>
      <c r="C9657"/>
    </row>
    <row r="9658" spans="1:3">
      <c r="A9658"/>
      <c r="B9658"/>
      <c r="C9658"/>
    </row>
    <row r="9659" spans="1:3">
      <c r="A9659"/>
      <c r="B9659"/>
      <c r="C9659"/>
    </row>
    <row r="9660" spans="1:3">
      <c r="A9660"/>
      <c r="B9660"/>
      <c r="C9660"/>
    </row>
    <row r="9661" spans="1:3">
      <c r="A9661"/>
      <c r="B9661"/>
      <c r="C9661"/>
    </row>
    <row r="9662" spans="1:3">
      <c r="A9662"/>
      <c r="B9662"/>
      <c r="C9662"/>
    </row>
    <row r="9663" spans="1:3">
      <c r="A9663"/>
      <c r="B9663"/>
      <c r="C9663"/>
    </row>
    <row r="9664" spans="1:3">
      <c r="A9664"/>
      <c r="B9664"/>
      <c r="C9664"/>
    </row>
    <row r="9665" spans="1:3">
      <c r="A9665"/>
      <c r="B9665"/>
      <c r="C9665"/>
    </row>
    <row r="9666" spans="1:3">
      <c r="A9666"/>
      <c r="B9666"/>
      <c r="C9666"/>
    </row>
    <row r="9667" spans="1:3">
      <c r="A9667"/>
      <c r="B9667"/>
      <c r="C9667"/>
    </row>
    <row r="9668" spans="1:3">
      <c r="A9668"/>
      <c r="B9668"/>
      <c r="C9668"/>
    </row>
    <row r="9669" spans="1:3">
      <c r="A9669"/>
      <c r="B9669"/>
      <c r="C9669"/>
    </row>
    <row r="9670" spans="1:3">
      <c r="A9670"/>
      <c r="B9670"/>
      <c r="C9670"/>
    </row>
    <row r="9671" spans="1:3">
      <c r="A9671"/>
      <c r="B9671"/>
      <c r="C9671"/>
    </row>
    <row r="9672" spans="1:3">
      <c r="A9672"/>
      <c r="B9672"/>
      <c r="C9672"/>
    </row>
    <row r="9673" spans="1:3">
      <c r="A9673"/>
      <c r="B9673"/>
      <c r="C9673"/>
    </row>
    <row r="9674" spans="1:3">
      <c r="A9674"/>
      <c r="B9674"/>
      <c r="C9674"/>
    </row>
    <row r="9675" spans="1:3">
      <c r="A9675"/>
      <c r="B9675"/>
      <c r="C9675"/>
    </row>
    <row r="9676" spans="1:3">
      <c r="A9676"/>
      <c r="B9676"/>
      <c r="C9676"/>
    </row>
    <row r="9677" spans="1:3">
      <c r="A9677"/>
      <c r="B9677"/>
      <c r="C9677"/>
    </row>
    <row r="9678" spans="1:3">
      <c r="A9678"/>
      <c r="B9678"/>
      <c r="C9678"/>
    </row>
    <row r="9679" spans="1:3">
      <c r="A9679"/>
      <c r="B9679"/>
      <c r="C9679"/>
    </row>
    <row r="9680" spans="1:3">
      <c r="A9680"/>
      <c r="B9680"/>
      <c r="C9680"/>
    </row>
    <row r="9681" spans="1:3">
      <c r="A9681"/>
      <c r="B9681"/>
      <c r="C9681"/>
    </row>
    <row r="9682" spans="1:3">
      <c r="A9682"/>
      <c r="B9682"/>
      <c r="C9682"/>
    </row>
    <row r="9683" spans="1:3">
      <c r="A9683"/>
      <c r="B9683"/>
      <c r="C9683"/>
    </row>
    <row r="9684" spans="1:3">
      <c r="A9684"/>
      <c r="B9684"/>
      <c r="C9684"/>
    </row>
    <row r="9685" spans="1:3">
      <c r="A9685"/>
      <c r="B9685"/>
      <c r="C9685"/>
    </row>
    <row r="9686" spans="1:3">
      <c r="A9686"/>
      <c r="B9686"/>
      <c r="C9686"/>
    </row>
    <row r="9687" spans="1:3">
      <c r="A9687"/>
      <c r="B9687"/>
      <c r="C9687"/>
    </row>
    <row r="9688" spans="1:3">
      <c r="A9688"/>
      <c r="B9688"/>
      <c r="C9688"/>
    </row>
    <row r="9689" spans="1:3">
      <c r="A9689"/>
      <c r="B9689"/>
      <c r="C9689"/>
    </row>
    <row r="9690" spans="1:3">
      <c r="A9690"/>
      <c r="B9690"/>
      <c r="C9690"/>
    </row>
    <row r="9691" spans="1:3">
      <c r="A9691"/>
      <c r="B9691"/>
      <c r="C9691"/>
    </row>
    <row r="9692" spans="1:3">
      <c r="A9692"/>
      <c r="B9692"/>
      <c r="C9692"/>
    </row>
    <row r="9693" spans="1:3">
      <c r="A9693"/>
      <c r="B9693"/>
      <c r="C9693"/>
    </row>
    <row r="9694" spans="1:3">
      <c r="A9694"/>
      <c r="B9694"/>
      <c r="C9694"/>
    </row>
    <row r="9695" spans="1:3">
      <c r="A9695"/>
      <c r="B9695"/>
      <c r="C9695"/>
    </row>
    <row r="9696" spans="1:3">
      <c r="A9696"/>
      <c r="B9696"/>
      <c r="C9696"/>
    </row>
    <row r="9697" spans="1:3">
      <c r="A9697"/>
      <c r="B9697"/>
      <c r="C9697"/>
    </row>
    <row r="9698" spans="1:3">
      <c r="A9698"/>
      <c r="B9698"/>
      <c r="C9698"/>
    </row>
    <row r="9699" spans="1:3">
      <c r="A9699"/>
      <c r="B9699"/>
      <c r="C9699"/>
    </row>
    <row r="9700" spans="1:3">
      <c r="A9700"/>
      <c r="B9700"/>
      <c r="C9700"/>
    </row>
    <row r="9701" spans="1:3">
      <c r="A9701"/>
      <c r="B9701"/>
      <c r="C9701"/>
    </row>
    <row r="9702" spans="1:3">
      <c r="A9702"/>
      <c r="B9702"/>
      <c r="C9702"/>
    </row>
    <row r="9703" spans="1:3">
      <c r="A9703"/>
      <c r="B9703"/>
      <c r="C9703"/>
    </row>
    <row r="9704" spans="1:3">
      <c r="A9704"/>
      <c r="B9704"/>
      <c r="C9704"/>
    </row>
    <row r="9705" spans="1:3">
      <c r="A9705"/>
      <c r="B9705"/>
      <c r="C9705"/>
    </row>
    <row r="9706" spans="1:3">
      <c r="A9706"/>
      <c r="B9706"/>
      <c r="C9706"/>
    </row>
    <row r="9707" spans="1:3">
      <c r="A9707"/>
      <c r="B9707"/>
      <c r="C9707"/>
    </row>
    <row r="9708" spans="1:3">
      <c r="A9708"/>
      <c r="B9708"/>
      <c r="C9708"/>
    </row>
    <row r="9709" spans="1:3">
      <c r="A9709"/>
      <c r="B9709"/>
      <c r="C9709"/>
    </row>
    <row r="9710" spans="1:3">
      <c r="A9710"/>
      <c r="B9710"/>
      <c r="C9710"/>
    </row>
    <row r="9711" spans="1:3">
      <c r="A9711"/>
      <c r="B9711"/>
      <c r="C9711"/>
    </row>
    <row r="9712" spans="1:3">
      <c r="A9712"/>
      <c r="B9712"/>
      <c r="C9712"/>
    </row>
    <row r="9713" spans="1:3">
      <c r="A9713"/>
      <c r="B9713"/>
      <c r="C9713"/>
    </row>
    <row r="9714" spans="1:3">
      <c r="A9714"/>
      <c r="B9714"/>
      <c r="C9714"/>
    </row>
    <row r="9715" spans="1:3">
      <c r="A9715"/>
      <c r="B9715"/>
      <c r="C9715"/>
    </row>
    <row r="9716" spans="1:3">
      <c r="A9716"/>
      <c r="B9716"/>
      <c r="C9716"/>
    </row>
    <row r="9717" spans="1:3">
      <c r="A9717"/>
      <c r="B9717"/>
      <c r="C9717"/>
    </row>
    <row r="9718" spans="1:3">
      <c r="A9718"/>
      <c r="B9718"/>
      <c r="C9718"/>
    </row>
    <row r="9719" spans="1:3">
      <c r="A9719"/>
      <c r="B9719"/>
      <c r="C9719"/>
    </row>
    <row r="9720" spans="1:3">
      <c r="A9720"/>
      <c r="B9720"/>
      <c r="C9720"/>
    </row>
    <row r="9721" spans="1:3">
      <c r="A9721"/>
      <c r="B9721"/>
      <c r="C9721"/>
    </row>
    <row r="9722" spans="1:3">
      <c r="A9722"/>
      <c r="B9722"/>
      <c r="C9722"/>
    </row>
    <row r="9723" spans="1:3">
      <c r="A9723"/>
      <c r="B9723"/>
      <c r="C9723"/>
    </row>
    <row r="9724" spans="1:3">
      <c r="A9724"/>
      <c r="B9724"/>
      <c r="C9724"/>
    </row>
    <row r="9725" spans="1:3">
      <c r="A9725"/>
      <c r="B9725"/>
      <c r="C9725"/>
    </row>
    <row r="9726" spans="1:3">
      <c r="A9726"/>
      <c r="B9726"/>
      <c r="C9726"/>
    </row>
    <row r="9727" spans="1:3">
      <c r="A9727"/>
      <c r="B9727"/>
      <c r="C9727"/>
    </row>
    <row r="9728" spans="1:3">
      <c r="A9728"/>
      <c r="B9728"/>
      <c r="C9728"/>
    </row>
    <row r="9729" spans="1:3">
      <c r="A9729"/>
      <c r="B9729"/>
      <c r="C9729"/>
    </row>
    <row r="9730" spans="1:3">
      <c r="A9730"/>
      <c r="B9730"/>
      <c r="C9730"/>
    </row>
    <row r="9731" spans="1:3">
      <c r="A9731"/>
      <c r="B9731"/>
      <c r="C9731"/>
    </row>
    <row r="9732" spans="1:3">
      <c r="A9732"/>
      <c r="B9732"/>
      <c r="C9732"/>
    </row>
    <row r="9733" spans="1:3">
      <c r="A9733"/>
      <c r="B9733"/>
      <c r="C9733"/>
    </row>
    <row r="9734" spans="1:3">
      <c r="A9734"/>
      <c r="B9734"/>
      <c r="C9734"/>
    </row>
    <row r="9735" spans="1:3">
      <c r="A9735"/>
      <c r="B9735"/>
      <c r="C9735"/>
    </row>
    <row r="9736" spans="1:3">
      <c r="A9736"/>
      <c r="B9736"/>
      <c r="C9736"/>
    </row>
    <row r="9737" spans="1:3">
      <c r="A9737"/>
      <c r="B9737"/>
      <c r="C9737"/>
    </row>
    <row r="9738" spans="1:3">
      <c r="A9738"/>
      <c r="B9738"/>
      <c r="C9738"/>
    </row>
    <row r="9739" spans="1:3">
      <c r="A9739"/>
      <c r="B9739"/>
      <c r="C9739"/>
    </row>
    <row r="9740" spans="1:3">
      <c r="A9740"/>
      <c r="B9740"/>
      <c r="C9740"/>
    </row>
    <row r="9741" spans="1:3">
      <c r="A9741"/>
      <c r="B9741"/>
      <c r="C9741"/>
    </row>
    <row r="9742" spans="1:3">
      <c r="A9742"/>
      <c r="B9742"/>
      <c r="C9742"/>
    </row>
    <row r="9743" spans="1:3">
      <c r="A9743"/>
      <c r="B9743"/>
      <c r="C9743"/>
    </row>
    <row r="9744" spans="1:3">
      <c r="A9744"/>
      <c r="B9744"/>
      <c r="C9744"/>
    </row>
    <row r="9745" spans="1:3">
      <c r="A9745"/>
      <c r="B9745"/>
      <c r="C9745"/>
    </row>
    <row r="9746" spans="1:3">
      <c r="A9746"/>
      <c r="B9746"/>
      <c r="C9746"/>
    </row>
    <row r="9747" spans="1:3">
      <c r="A9747"/>
      <c r="B9747"/>
      <c r="C9747"/>
    </row>
    <row r="9748" spans="1:3">
      <c r="A9748"/>
      <c r="B9748"/>
      <c r="C9748"/>
    </row>
    <row r="9749" spans="1:3">
      <c r="A9749"/>
      <c r="B9749"/>
      <c r="C9749"/>
    </row>
    <row r="9750" spans="1:3">
      <c r="A9750"/>
      <c r="B9750"/>
      <c r="C9750"/>
    </row>
    <row r="9751" spans="1:3">
      <c r="A9751"/>
      <c r="B9751"/>
      <c r="C9751"/>
    </row>
    <row r="9752" spans="1:3">
      <c r="A9752"/>
      <c r="B9752"/>
      <c r="C9752"/>
    </row>
    <row r="9753" spans="1:3">
      <c r="A9753"/>
      <c r="B9753"/>
      <c r="C9753"/>
    </row>
    <row r="9754" spans="1:3">
      <c r="A9754"/>
      <c r="B9754"/>
      <c r="C9754"/>
    </row>
    <row r="9755" spans="1:3">
      <c r="A9755"/>
      <c r="B9755"/>
      <c r="C9755"/>
    </row>
    <row r="9756" spans="1:3">
      <c r="A9756"/>
      <c r="B9756"/>
      <c r="C9756"/>
    </row>
    <row r="9757" spans="1:3">
      <c r="A9757"/>
      <c r="B9757"/>
      <c r="C9757"/>
    </row>
    <row r="9758" spans="1:3">
      <c r="A9758"/>
      <c r="B9758"/>
      <c r="C9758"/>
    </row>
    <row r="9759" spans="1:3">
      <c r="A9759"/>
      <c r="B9759"/>
      <c r="C9759"/>
    </row>
    <row r="9760" spans="1:3">
      <c r="A9760"/>
      <c r="B9760"/>
      <c r="C9760"/>
    </row>
    <row r="9761" spans="1:3">
      <c r="A9761"/>
      <c r="B9761"/>
      <c r="C9761"/>
    </row>
    <row r="9762" spans="1:3">
      <c r="A9762"/>
      <c r="B9762"/>
      <c r="C9762"/>
    </row>
    <row r="9763" spans="1:3">
      <c r="A9763"/>
      <c r="B9763"/>
      <c r="C9763"/>
    </row>
    <row r="9764" spans="1:3">
      <c r="A9764"/>
      <c r="B9764"/>
      <c r="C9764"/>
    </row>
    <row r="9765" spans="1:3">
      <c r="A9765"/>
      <c r="B9765"/>
      <c r="C9765"/>
    </row>
    <row r="9766" spans="1:3">
      <c r="A9766"/>
      <c r="B9766"/>
      <c r="C9766"/>
    </row>
    <row r="9767" spans="1:3">
      <c r="A9767"/>
      <c r="B9767"/>
      <c r="C9767"/>
    </row>
    <row r="9768" spans="1:3">
      <c r="A9768"/>
      <c r="B9768"/>
      <c r="C9768"/>
    </row>
    <row r="9769" spans="1:3">
      <c r="A9769"/>
      <c r="B9769"/>
      <c r="C9769"/>
    </row>
    <row r="9770" spans="1:3">
      <c r="A9770"/>
      <c r="B9770"/>
      <c r="C9770"/>
    </row>
    <row r="9771" spans="1:3">
      <c r="A9771"/>
      <c r="B9771"/>
      <c r="C9771"/>
    </row>
    <row r="9772" spans="1:3">
      <c r="A9772"/>
      <c r="B9772"/>
      <c r="C9772"/>
    </row>
    <row r="9773" spans="1:3">
      <c r="A9773"/>
      <c r="B9773"/>
      <c r="C9773"/>
    </row>
    <row r="9774" spans="1:3">
      <c r="A9774"/>
      <c r="B9774"/>
      <c r="C9774"/>
    </row>
    <row r="9775" spans="1:3">
      <c r="A9775"/>
      <c r="B9775"/>
      <c r="C9775"/>
    </row>
    <row r="9776" spans="1:3">
      <c r="A9776"/>
      <c r="B9776"/>
      <c r="C9776"/>
    </row>
    <row r="9777" spans="1:3">
      <c r="A9777"/>
      <c r="B9777"/>
      <c r="C9777"/>
    </row>
    <row r="9778" spans="1:3">
      <c r="A9778"/>
      <c r="B9778"/>
      <c r="C9778"/>
    </row>
    <row r="9779" spans="1:3">
      <c r="A9779"/>
      <c r="B9779"/>
      <c r="C9779"/>
    </row>
    <row r="9780" spans="1:3">
      <c r="A9780"/>
      <c r="B9780"/>
      <c r="C9780"/>
    </row>
    <row r="9781" spans="1:3">
      <c r="A9781"/>
      <c r="B9781"/>
      <c r="C9781"/>
    </row>
    <row r="9782" spans="1:3">
      <c r="A9782"/>
      <c r="B9782"/>
      <c r="C9782"/>
    </row>
    <row r="9783" spans="1:3">
      <c r="A9783"/>
      <c r="B9783"/>
      <c r="C9783"/>
    </row>
    <row r="9784" spans="1:3">
      <c r="A9784"/>
      <c r="B9784"/>
      <c r="C9784"/>
    </row>
    <row r="9785" spans="1:3">
      <c r="A9785"/>
      <c r="B9785"/>
      <c r="C9785"/>
    </row>
    <row r="9786" spans="1:3">
      <c r="A9786"/>
      <c r="B9786"/>
      <c r="C9786"/>
    </row>
    <row r="9787" spans="1:3">
      <c r="A9787"/>
      <c r="B9787"/>
      <c r="C9787"/>
    </row>
    <row r="9788" spans="1:3">
      <c r="A9788"/>
      <c r="B9788"/>
      <c r="C9788"/>
    </row>
    <row r="9789" spans="1:3">
      <c r="A9789"/>
      <c r="B9789"/>
      <c r="C9789"/>
    </row>
    <row r="9790" spans="1:3">
      <c r="A9790"/>
      <c r="B9790"/>
      <c r="C9790"/>
    </row>
    <row r="9791" spans="1:3">
      <c r="A9791"/>
      <c r="B9791"/>
      <c r="C9791"/>
    </row>
    <row r="9792" spans="1:3">
      <c r="A9792"/>
      <c r="B9792"/>
      <c r="C9792"/>
    </row>
    <row r="9793" spans="1:3">
      <c r="A9793"/>
      <c r="B9793"/>
      <c r="C9793"/>
    </row>
    <row r="9794" spans="1:3">
      <c r="A9794"/>
      <c r="B9794"/>
      <c r="C9794"/>
    </row>
    <row r="9795" spans="1:3">
      <c r="A9795"/>
      <c r="B9795"/>
      <c r="C9795"/>
    </row>
    <row r="9796" spans="1:3">
      <c r="A9796"/>
      <c r="B9796"/>
      <c r="C9796"/>
    </row>
    <row r="9797" spans="1:3">
      <c r="A9797"/>
      <c r="B9797"/>
      <c r="C9797"/>
    </row>
    <row r="9798" spans="1:3">
      <c r="A9798"/>
      <c r="B9798"/>
      <c r="C9798"/>
    </row>
    <row r="9799" spans="1:3">
      <c r="A9799"/>
      <c r="B9799"/>
      <c r="C9799"/>
    </row>
    <row r="9800" spans="1:3">
      <c r="A9800"/>
      <c r="B9800"/>
      <c r="C9800"/>
    </row>
    <row r="9801" spans="1:3">
      <c r="A9801"/>
      <c r="B9801"/>
      <c r="C9801"/>
    </row>
    <row r="9802" spans="1:3">
      <c r="A9802"/>
      <c r="B9802"/>
      <c r="C9802"/>
    </row>
    <row r="9803" spans="1:3">
      <c r="A9803"/>
      <c r="B9803"/>
      <c r="C9803"/>
    </row>
    <row r="9804" spans="1:3">
      <c r="A9804"/>
      <c r="B9804"/>
      <c r="C9804"/>
    </row>
    <row r="9805" spans="1:3">
      <c r="A9805"/>
      <c r="B9805"/>
      <c r="C9805"/>
    </row>
    <row r="9806" spans="1:3">
      <c r="A9806"/>
      <c r="B9806"/>
      <c r="C9806"/>
    </row>
    <row r="9807" spans="1:3">
      <c r="A9807"/>
      <c r="B9807"/>
      <c r="C9807"/>
    </row>
    <row r="9808" spans="1:3">
      <c r="A9808"/>
      <c r="B9808"/>
      <c r="C9808"/>
    </row>
    <row r="9809" spans="1:3">
      <c r="A9809"/>
      <c r="B9809"/>
      <c r="C9809"/>
    </row>
    <row r="9810" spans="1:3">
      <c r="A9810"/>
      <c r="B9810"/>
      <c r="C9810"/>
    </row>
    <row r="9811" spans="1:3">
      <c r="A9811"/>
      <c r="B9811"/>
      <c r="C9811"/>
    </row>
    <row r="9812" spans="1:3">
      <c r="A9812"/>
      <c r="B9812"/>
      <c r="C9812"/>
    </row>
    <row r="9813" spans="1:3">
      <c r="A9813"/>
      <c r="B9813"/>
      <c r="C9813"/>
    </row>
    <row r="9814" spans="1:3">
      <c r="A9814"/>
      <c r="B9814"/>
      <c r="C9814"/>
    </row>
    <row r="9815" spans="1:3">
      <c r="A9815"/>
      <c r="B9815"/>
      <c r="C9815"/>
    </row>
    <row r="9816" spans="1:3">
      <c r="A9816"/>
      <c r="B9816"/>
      <c r="C9816"/>
    </row>
    <row r="9817" spans="1:3">
      <c r="A9817"/>
      <c r="B9817"/>
      <c r="C9817"/>
    </row>
    <row r="9818" spans="1:3">
      <c r="A9818"/>
      <c r="B9818"/>
      <c r="C9818"/>
    </row>
    <row r="9819" spans="1:3">
      <c r="A9819"/>
      <c r="B9819"/>
      <c r="C9819"/>
    </row>
    <row r="9820" spans="1:3">
      <c r="A9820"/>
      <c r="B9820"/>
      <c r="C9820"/>
    </row>
    <row r="9821" spans="1:3">
      <c r="A9821"/>
      <c r="B9821"/>
      <c r="C9821"/>
    </row>
    <row r="9822" spans="1:3">
      <c r="A9822"/>
      <c r="B9822"/>
      <c r="C9822"/>
    </row>
    <row r="9823" spans="1:3">
      <c r="A9823"/>
      <c r="B9823"/>
      <c r="C9823"/>
    </row>
    <row r="9824" spans="1:3">
      <c r="A9824"/>
      <c r="B9824"/>
      <c r="C9824"/>
    </row>
    <row r="9825" spans="1:3">
      <c r="A9825"/>
      <c r="B9825"/>
      <c r="C9825"/>
    </row>
    <row r="9826" spans="1:3">
      <c r="A9826"/>
      <c r="B9826"/>
      <c r="C9826"/>
    </row>
    <row r="9827" spans="1:3">
      <c r="A9827"/>
      <c r="B9827"/>
      <c r="C9827"/>
    </row>
    <row r="9828" spans="1:3">
      <c r="A9828"/>
      <c r="B9828"/>
      <c r="C9828"/>
    </row>
    <row r="9829" spans="1:3">
      <c r="A9829"/>
      <c r="B9829"/>
      <c r="C9829"/>
    </row>
    <row r="9830" spans="1:3">
      <c r="A9830"/>
      <c r="B9830"/>
      <c r="C9830"/>
    </row>
    <row r="9831" spans="1:3">
      <c r="A9831"/>
      <c r="B9831"/>
      <c r="C9831"/>
    </row>
    <row r="9832" spans="1:3">
      <c r="A9832"/>
      <c r="B9832"/>
      <c r="C9832"/>
    </row>
    <row r="9833" spans="1:3">
      <c r="A9833"/>
      <c r="B9833"/>
      <c r="C9833"/>
    </row>
    <row r="9834" spans="1:3">
      <c r="A9834"/>
      <c r="B9834"/>
      <c r="C9834"/>
    </row>
    <row r="9835" spans="1:3">
      <c r="A9835"/>
      <c r="B9835"/>
      <c r="C9835"/>
    </row>
    <row r="9836" spans="1:3">
      <c r="A9836"/>
      <c r="B9836"/>
      <c r="C9836"/>
    </row>
    <row r="9837" spans="1:3">
      <c r="A9837"/>
      <c r="B9837"/>
      <c r="C9837"/>
    </row>
    <row r="9838" spans="1:3">
      <c r="A9838"/>
      <c r="B9838"/>
      <c r="C9838"/>
    </row>
    <row r="9839" spans="1:3">
      <c r="A9839"/>
      <c r="B9839"/>
      <c r="C9839"/>
    </row>
    <row r="9840" spans="1:3">
      <c r="A9840"/>
      <c r="B9840"/>
      <c r="C9840"/>
    </row>
    <row r="9841" spans="1:3">
      <c r="A9841"/>
      <c r="B9841"/>
      <c r="C9841"/>
    </row>
    <row r="9842" spans="1:3">
      <c r="A9842"/>
      <c r="B9842"/>
      <c r="C9842"/>
    </row>
    <row r="9843" spans="1:3">
      <c r="A9843"/>
      <c r="B9843"/>
      <c r="C9843"/>
    </row>
    <row r="9844" spans="1:3">
      <c r="A9844"/>
      <c r="B9844"/>
      <c r="C9844"/>
    </row>
    <row r="9845" spans="1:3">
      <c r="A9845"/>
      <c r="B9845"/>
      <c r="C9845"/>
    </row>
    <row r="9846" spans="1:3">
      <c r="A9846"/>
      <c r="B9846"/>
      <c r="C9846"/>
    </row>
    <row r="9847" spans="1:3">
      <c r="A9847"/>
      <c r="B9847"/>
      <c r="C9847"/>
    </row>
    <row r="9848" spans="1:3">
      <c r="A9848"/>
      <c r="B9848"/>
      <c r="C9848"/>
    </row>
    <row r="9849" spans="1:3">
      <c r="A9849"/>
      <c r="B9849"/>
      <c r="C9849"/>
    </row>
    <row r="9850" spans="1:3">
      <c r="A9850"/>
      <c r="B9850"/>
      <c r="C9850"/>
    </row>
    <row r="9851" spans="1:3">
      <c r="A9851"/>
      <c r="B9851"/>
      <c r="C9851"/>
    </row>
    <row r="9852" spans="1:3">
      <c r="A9852"/>
      <c r="B9852"/>
      <c r="C9852"/>
    </row>
    <row r="9853" spans="1:3">
      <c r="A9853"/>
      <c r="B9853"/>
      <c r="C9853"/>
    </row>
    <row r="9854" spans="1:3">
      <c r="A9854"/>
      <c r="B9854"/>
      <c r="C9854"/>
    </row>
    <row r="9855" spans="1:3">
      <c r="A9855"/>
      <c r="B9855"/>
      <c r="C9855"/>
    </row>
    <row r="9856" spans="1:3">
      <c r="A9856"/>
      <c r="B9856"/>
      <c r="C9856"/>
    </row>
    <row r="9857" spans="1:3">
      <c r="A9857"/>
      <c r="B9857"/>
      <c r="C9857"/>
    </row>
    <row r="9858" spans="1:3">
      <c r="A9858"/>
      <c r="B9858"/>
      <c r="C9858"/>
    </row>
    <row r="9859" spans="1:3">
      <c r="A9859"/>
      <c r="B9859"/>
      <c r="C9859"/>
    </row>
    <row r="9860" spans="1:3">
      <c r="A9860"/>
      <c r="B9860"/>
      <c r="C9860"/>
    </row>
    <row r="9861" spans="1:3">
      <c r="A9861"/>
      <c r="B9861"/>
      <c r="C9861"/>
    </row>
    <row r="9862" spans="1:3">
      <c r="A9862"/>
      <c r="B9862"/>
      <c r="C9862"/>
    </row>
    <row r="9863" spans="1:3">
      <c r="A9863"/>
      <c r="B9863"/>
      <c r="C9863"/>
    </row>
    <row r="9864" spans="1:3">
      <c r="A9864"/>
      <c r="B9864"/>
      <c r="C9864"/>
    </row>
    <row r="9865" spans="1:3">
      <c r="A9865"/>
      <c r="B9865"/>
      <c r="C9865"/>
    </row>
    <row r="9866" spans="1:3">
      <c r="A9866"/>
      <c r="B9866"/>
      <c r="C9866"/>
    </row>
    <row r="9867" spans="1:3">
      <c r="A9867"/>
      <c r="B9867"/>
      <c r="C9867"/>
    </row>
    <row r="9868" spans="1:3">
      <c r="A9868"/>
      <c r="B9868"/>
      <c r="C9868"/>
    </row>
    <row r="9869" spans="1:3">
      <c r="A9869"/>
      <c r="B9869"/>
      <c r="C9869"/>
    </row>
    <row r="9870" spans="1:3">
      <c r="A9870"/>
      <c r="B9870"/>
      <c r="C9870"/>
    </row>
    <row r="9871" spans="1:3">
      <c r="A9871"/>
      <c r="B9871"/>
      <c r="C9871"/>
    </row>
    <row r="9872" spans="1:3">
      <c r="A9872"/>
      <c r="B9872"/>
      <c r="C9872"/>
    </row>
    <row r="9873" spans="1:3">
      <c r="A9873"/>
      <c r="B9873"/>
      <c r="C9873"/>
    </row>
    <row r="9874" spans="1:3">
      <c r="A9874"/>
      <c r="B9874"/>
      <c r="C9874"/>
    </row>
    <row r="9875" spans="1:3">
      <c r="A9875"/>
      <c r="B9875"/>
      <c r="C9875"/>
    </row>
    <row r="9876" spans="1:3">
      <c r="A9876"/>
      <c r="B9876"/>
      <c r="C9876"/>
    </row>
    <row r="9877" spans="1:3">
      <c r="A9877"/>
      <c r="B9877"/>
      <c r="C9877"/>
    </row>
    <row r="9878" spans="1:3">
      <c r="A9878"/>
      <c r="B9878"/>
      <c r="C9878"/>
    </row>
    <row r="9879" spans="1:3">
      <c r="A9879"/>
      <c r="B9879"/>
      <c r="C9879"/>
    </row>
    <row r="9880" spans="1:3">
      <c r="A9880"/>
      <c r="B9880"/>
      <c r="C9880"/>
    </row>
    <row r="9881" spans="1:3">
      <c r="A9881"/>
      <c r="B9881"/>
      <c r="C9881"/>
    </row>
    <row r="9882" spans="1:3">
      <c r="A9882"/>
      <c r="B9882"/>
      <c r="C9882"/>
    </row>
    <row r="9883" spans="1:3">
      <c r="A9883"/>
      <c r="B9883"/>
      <c r="C9883"/>
    </row>
    <row r="9884" spans="1:3">
      <c r="A9884"/>
      <c r="B9884"/>
      <c r="C9884"/>
    </row>
    <row r="9885" spans="1:3">
      <c r="A9885"/>
      <c r="B9885"/>
      <c r="C9885"/>
    </row>
    <row r="9886" spans="1:3">
      <c r="A9886"/>
      <c r="B9886"/>
      <c r="C9886"/>
    </row>
    <row r="9887" spans="1:3">
      <c r="A9887"/>
      <c r="B9887"/>
      <c r="C9887"/>
    </row>
    <row r="9888" spans="1:3">
      <c r="A9888"/>
      <c r="B9888"/>
      <c r="C9888"/>
    </row>
    <row r="9889" spans="1:3">
      <c r="A9889"/>
      <c r="B9889"/>
      <c r="C9889"/>
    </row>
    <row r="9890" spans="1:3">
      <c r="A9890"/>
      <c r="B9890"/>
      <c r="C9890"/>
    </row>
    <row r="9891" spans="1:3">
      <c r="A9891"/>
      <c r="B9891"/>
      <c r="C9891"/>
    </row>
    <row r="9892" spans="1:3">
      <c r="A9892"/>
      <c r="B9892"/>
      <c r="C9892"/>
    </row>
    <row r="9893" spans="1:3">
      <c r="A9893"/>
      <c r="B9893"/>
      <c r="C9893"/>
    </row>
    <row r="9894" spans="1:3">
      <c r="A9894"/>
      <c r="B9894"/>
      <c r="C9894"/>
    </row>
    <row r="9895" spans="1:3">
      <c r="A9895"/>
      <c r="B9895"/>
      <c r="C9895"/>
    </row>
    <row r="9896" spans="1:3">
      <c r="A9896"/>
      <c r="B9896"/>
      <c r="C9896"/>
    </row>
    <row r="9897" spans="1:3">
      <c r="A9897"/>
      <c r="B9897"/>
      <c r="C9897"/>
    </row>
    <row r="9898" spans="1:3">
      <c r="A9898"/>
      <c r="B9898"/>
      <c r="C9898"/>
    </row>
    <row r="9899" spans="1:3">
      <c r="A9899"/>
      <c r="B9899"/>
      <c r="C9899"/>
    </row>
    <row r="9900" spans="1:3">
      <c r="A9900"/>
      <c r="B9900"/>
      <c r="C9900"/>
    </row>
    <row r="9901" spans="1:3">
      <c r="A9901"/>
      <c r="B9901"/>
      <c r="C9901"/>
    </row>
    <row r="9902" spans="1:3">
      <c r="A9902"/>
      <c r="B9902"/>
      <c r="C9902"/>
    </row>
    <row r="9903" spans="1:3">
      <c r="A9903"/>
      <c r="B9903"/>
      <c r="C9903"/>
    </row>
    <row r="9904" spans="1:3">
      <c r="A9904"/>
      <c r="B9904"/>
      <c r="C9904"/>
    </row>
    <row r="9905" spans="1:3">
      <c r="A9905"/>
      <c r="B9905"/>
      <c r="C9905"/>
    </row>
    <row r="9906" spans="1:3">
      <c r="A9906"/>
      <c r="B9906"/>
      <c r="C9906"/>
    </row>
    <row r="9907" spans="1:3">
      <c r="A9907"/>
      <c r="B9907"/>
      <c r="C9907"/>
    </row>
    <row r="9908" spans="1:3">
      <c r="A9908"/>
      <c r="B9908"/>
      <c r="C9908"/>
    </row>
    <row r="9909" spans="1:3">
      <c r="A9909"/>
      <c r="B9909"/>
      <c r="C9909"/>
    </row>
    <row r="9910" spans="1:3">
      <c r="A9910"/>
      <c r="B9910"/>
      <c r="C9910"/>
    </row>
    <row r="9911" spans="1:3">
      <c r="A9911"/>
      <c r="B9911"/>
      <c r="C9911"/>
    </row>
    <row r="9912" spans="1:3">
      <c r="A9912"/>
      <c r="B9912"/>
      <c r="C9912"/>
    </row>
    <row r="9913" spans="1:3">
      <c r="A9913"/>
      <c r="B9913"/>
      <c r="C9913"/>
    </row>
    <row r="9914" spans="1:3">
      <c r="A9914"/>
      <c r="B9914"/>
      <c r="C9914"/>
    </row>
    <row r="9915" spans="1:3">
      <c r="A9915"/>
      <c r="B9915"/>
      <c r="C9915"/>
    </row>
    <row r="9916" spans="1:3">
      <c r="A9916"/>
      <c r="B9916"/>
      <c r="C9916"/>
    </row>
    <row r="9917" spans="1:3">
      <c r="A9917"/>
      <c r="B9917"/>
      <c r="C9917"/>
    </row>
    <row r="9918" spans="1:3">
      <c r="A9918"/>
      <c r="B9918"/>
      <c r="C9918"/>
    </row>
    <row r="9919" spans="1:3">
      <c r="A9919"/>
      <c r="B9919"/>
      <c r="C9919"/>
    </row>
    <row r="9920" spans="1:3">
      <c r="A9920"/>
      <c r="B9920"/>
      <c r="C9920"/>
    </row>
    <row r="9921" spans="1:3">
      <c r="A9921"/>
      <c r="B9921"/>
      <c r="C9921"/>
    </row>
    <row r="9922" spans="1:3">
      <c r="A9922"/>
      <c r="B9922"/>
      <c r="C9922"/>
    </row>
    <row r="9923" spans="1:3">
      <c r="A9923"/>
      <c r="B9923"/>
      <c r="C9923"/>
    </row>
    <row r="9924" spans="1:3">
      <c r="A9924"/>
      <c r="B9924"/>
      <c r="C9924"/>
    </row>
    <row r="9925" spans="1:3">
      <c r="A9925"/>
      <c r="B9925"/>
      <c r="C9925"/>
    </row>
    <row r="9926" spans="1:3">
      <c r="A9926"/>
      <c r="B9926"/>
      <c r="C9926"/>
    </row>
    <row r="9927" spans="1:3">
      <c r="A9927"/>
      <c r="B9927"/>
      <c r="C9927"/>
    </row>
    <row r="9928" spans="1:3">
      <c r="A9928"/>
      <c r="B9928"/>
      <c r="C9928"/>
    </row>
    <row r="9929" spans="1:3">
      <c r="A9929"/>
      <c r="B9929"/>
      <c r="C9929"/>
    </row>
    <row r="9930" spans="1:3">
      <c r="A9930"/>
      <c r="B9930"/>
      <c r="C9930"/>
    </row>
    <row r="9931" spans="1:3">
      <c r="A9931"/>
      <c r="B9931"/>
      <c r="C9931"/>
    </row>
    <row r="9932" spans="1:3">
      <c r="A9932"/>
      <c r="B9932"/>
      <c r="C9932"/>
    </row>
    <row r="9933" spans="1:3">
      <c r="A9933"/>
      <c r="B9933"/>
      <c r="C9933"/>
    </row>
    <row r="9934" spans="1:3">
      <c r="A9934"/>
      <c r="B9934"/>
      <c r="C9934"/>
    </row>
    <row r="9935" spans="1:3">
      <c r="A9935"/>
      <c r="B9935"/>
      <c r="C9935"/>
    </row>
    <row r="9936" spans="1:3">
      <c r="A9936"/>
      <c r="B9936"/>
      <c r="C9936"/>
    </row>
    <row r="9937" spans="1:3">
      <c r="A9937"/>
      <c r="B9937"/>
      <c r="C9937"/>
    </row>
    <row r="9938" spans="1:3">
      <c r="A9938"/>
      <c r="B9938"/>
      <c r="C9938"/>
    </row>
    <row r="9939" spans="1:3">
      <c r="A9939"/>
      <c r="B9939"/>
      <c r="C9939"/>
    </row>
    <row r="9940" spans="1:3">
      <c r="A9940"/>
      <c r="B9940"/>
      <c r="C9940"/>
    </row>
    <row r="9941" spans="1:3">
      <c r="A9941"/>
      <c r="B9941"/>
      <c r="C9941"/>
    </row>
    <row r="9942" spans="1:3">
      <c r="A9942"/>
      <c r="B9942"/>
      <c r="C9942"/>
    </row>
    <row r="9943" spans="1:3">
      <c r="A9943"/>
      <c r="B9943"/>
      <c r="C9943"/>
    </row>
    <row r="9944" spans="1:3">
      <c r="A9944"/>
      <c r="B9944"/>
      <c r="C9944"/>
    </row>
    <row r="9945" spans="1:3">
      <c r="A9945"/>
      <c r="B9945"/>
      <c r="C9945"/>
    </row>
    <row r="9946" spans="1:3">
      <c r="A9946"/>
      <c r="B9946"/>
      <c r="C9946"/>
    </row>
    <row r="9947" spans="1:3">
      <c r="A9947"/>
      <c r="B9947"/>
      <c r="C9947"/>
    </row>
    <row r="9948" spans="1:3">
      <c r="A9948"/>
      <c r="B9948"/>
      <c r="C9948"/>
    </row>
    <row r="9949" spans="1:3">
      <c r="A9949"/>
      <c r="B9949"/>
      <c r="C9949"/>
    </row>
    <row r="9950" spans="1:3">
      <c r="A9950"/>
      <c r="B9950"/>
      <c r="C9950"/>
    </row>
    <row r="9951" spans="1:3">
      <c r="A9951"/>
      <c r="B9951"/>
      <c r="C9951"/>
    </row>
    <row r="9952" spans="1:3">
      <c r="A9952"/>
      <c r="B9952"/>
      <c r="C9952"/>
    </row>
    <row r="9953" spans="1:3">
      <c r="A9953"/>
      <c r="B9953"/>
      <c r="C9953"/>
    </row>
    <row r="9954" spans="1:3">
      <c r="A9954"/>
      <c r="B9954"/>
      <c r="C9954"/>
    </row>
    <row r="9955" spans="1:3">
      <c r="A9955"/>
      <c r="B9955"/>
      <c r="C9955"/>
    </row>
    <row r="9956" spans="1:3">
      <c r="A9956"/>
      <c r="B9956"/>
      <c r="C9956"/>
    </row>
    <row r="9957" spans="1:3">
      <c r="A9957"/>
      <c r="B9957"/>
      <c r="C9957"/>
    </row>
    <row r="9958" spans="1:3">
      <c r="A9958"/>
      <c r="B9958"/>
      <c r="C9958"/>
    </row>
    <row r="9959" spans="1:3">
      <c r="A9959"/>
      <c r="B9959"/>
      <c r="C9959"/>
    </row>
    <row r="9960" spans="1:3">
      <c r="A9960"/>
      <c r="B9960"/>
      <c r="C9960"/>
    </row>
    <row r="9961" spans="1:3">
      <c r="A9961"/>
      <c r="B9961"/>
      <c r="C9961"/>
    </row>
    <row r="9962" spans="1:3">
      <c r="A9962"/>
      <c r="B9962"/>
      <c r="C9962"/>
    </row>
    <row r="9963" spans="1:3">
      <c r="A9963"/>
      <c r="B9963"/>
      <c r="C9963"/>
    </row>
    <row r="9964" spans="1:3">
      <c r="A9964"/>
      <c r="B9964"/>
      <c r="C9964"/>
    </row>
    <row r="9965" spans="1:3">
      <c r="A9965"/>
      <c r="B9965"/>
      <c r="C9965"/>
    </row>
    <row r="9966" spans="1:3">
      <c r="A9966"/>
      <c r="B9966"/>
      <c r="C9966"/>
    </row>
    <row r="9967" spans="1:3">
      <c r="A9967"/>
      <c r="B9967"/>
      <c r="C9967"/>
    </row>
    <row r="9968" spans="1:3">
      <c r="A9968"/>
      <c r="B9968"/>
      <c r="C9968"/>
    </row>
    <row r="9969" spans="1:3">
      <c r="A9969"/>
      <c r="B9969"/>
      <c r="C9969"/>
    </row>
    <row r="9970" spans="1:3">
      <c r="A9970"/>
      <c r="B9970"/>
      <c r="C9970"/>
    </row>
    <row r="9971" spans="1:3">
      <c r="A9971"/>
      <c r="B9971"/>
      <c r="C9971"/>
    </row>
    <row r="9972" spans="1:3">
      <c r="A9972"/>
      <c r="B9972"/>
      <c r="C9972"/>
    </row>
    <row r="9973" spans="1:3">
      <c r="A9973"/>
      <c r="B9973"/>
      <c r="C9973"/>
    </row>
    <row r="9974" spans="1:3">
      <c r="A9974"/>
      <c r="B9974"/>
      <c r="C9974"/>
    </row>
    <row r="9975" spans="1:3">
      <c r="A9975"/>
      <c r="B9975"/>
      <c r="C9975"/>
    </row>
    <row r="9976" spans="1:3">
      <c r="A9976"/>
      <c r="B9976"/>
      <c r="C9976"/>
    </row>
    <row r="9977" spans="1:3">
      <c r="A9977"/>
      <c r="B9977"/>
      <c r="C9977"/>
    </row>
    <row r="9978" spans="1:3">
      <c r="A9978"/>
      <c r="B9978"/>
      <c r="C9978"/>
    </row>
    <row r="9979" spans="1:3">
      <c r="A9979"/>
      <c r="B9979"/>
      <c r="C9979"/>
    </row>
    <row r="9980" spans="1:3">
      <c r="A9980"/>
      <c r="B9980"/>
      <c r="C9980"/>
    </row>
    <row r="9981" spans="1:3">
      <c r="A9981"/>
      <c r="B9981"/>
      <c r="C9981"/>
    </row>
    <row r="9982" spans="1:3">
      <c r="A9982"/>
      <c r="B9982"/>
      <c r="C9982"/>
    </row>
    <row r="9983" spans="1:3">
      <c r="A9983"/>
      <c r="B9983"/>
      <c r="C9983"/>
    </row>
    <row r="9984" spans="1:3">
      <c r="A9984"/>
      <c r="B9984"/>
      <c r="C9984"/>
    </row>
    <row r="9985" spans="1:3">
      <c r="A9985"/>
      <c r="B9985"/>
      <c r="C9985"/>
    </row>
    <row r="9986" spans="1:3">
      <c r="A9986"/>
      <c r="B9986"/>
      <c r="C9986"/>
    </row>
    <row r="9987" spans="1:3">
      <c r="A9987"/>
      <c r="B9987"/>
      <c r="C9987"/>
    </row>
    <row r="9988" spans="1:3">
      <c r="A9988"/>
      <c r="B9988"/>
      <c r="C9988"/>
    </row>
    <row r="9989" spans="1:3">
      <c r="A9989"/>
      <c r="B9989"/>
      <c r="C9989"/>
    </row>
    <row r="9990" spans="1:3">
      <c r="A9990"/>
      <c r="B9990"/>
      <c r="C9990"/>
    </row>
    <row r="9991" spans="1:3">
      <c r="A9991"/>
      <c r="B9991"/>
      <c r="C9991"/>
    </row>
    <row r="9992" spans="1:3">
      <c r="A9992"/>
      <c r="B9992"/>
      <c r="C9992"/>
    </row>
    <row r="9993" spans="1:3">
      <c r="A9993"/>
      <c r="B9993"/>
      <c r="C9993"/>
    </row>
    <row r="9994" spans="1:3">
      <c r="A9994"/>
      <c r="B9994"/>
      <c r="C9994"/>
    </row>
    <row r="9995" spans="1:3">
      <c r="A9995"/>
      <c r="B9995"/>
      <c r="C9995"/>
    </row>
    <row r="9996" spans="1:3">
      <c r="A9996"/>
      <c r="B9996"/>
      <c r="C9996"/>
    </row>
    <row r="9997" spans="1:3">
      <c r="A9997"/>
      <c r="B9997"/>
      <c r="C9997"/>
    </row>
    <row r="9998" spans="1:3">
      <c r="A9998"/>
      <c r="B9998"/>
      <c r="C9998"/>
    </row>
    <row r="9999" spans="1:3">
      <c r="A9999"/>
      <c r="B9999"/>
      <c r="C9999"/>
    </row>
    <row r="10000" spans="1:3">
      <c r="A10000"/>
      <c r="B10000"/>
      <c r="C10000"/>
    </row>
    <row r="10001" spans="1:3">
      <c r="A10001"/>
      <c r="B10001"/>
      <c r="C10001"/>
    </row>
    <row r="10002" spans="1:3">
      <c r="A10002"/>
      <c r="B10002"/>
      <c r="C10002"/>
    </row>
    <row r="10003" spans="1:3">
      <c r="A10003"/>
      <c r="B10003"/>
      <c r="C10003"/>
    </row>
    <row r="10004" spans="1:3">
      <c r="A10004"/>
      <c r="B10004"/>
      <c r="C10004"/>
    </row>
    <row r="10005" spans="1:3">
      <c r="A10005"/>
      <c r="B10005"/>
      <c r="C10005"/>
    </row>
    <row r="10006" spans="1:3">
      <c r="A10006"/>
      <c r="B10006"/>
      <c r="C10006"/>
    </row>
    <row r="10007" spans="1:3">
      <c r="A10007"/>
      <c r="B10007"/>
      <c r="C10007"/>
    </row>
    <row r="10008" spans="1:3">
      <c r="A10008"/>
      <c r="B10008"/>
      <c r="C10008"/>
    </row>
    <row r="10009" spans="1:3">
      <c r="A10009"/>
      <c r="B10009"/>
      <c r="C10009"/>
    </row>
    <row r="10010" spans="1:3">
      <c r="A10010"/>
      <c r="B10010"/>
      <c r="C10010"/>
    </row>
    <row r="10011" spans="1:3">
      <c r="A10011"/>
      <c r="B10011"/>
      <c r="C10011"/>
    </row>
    <row r="10012" spans="1:3">
      <c r="A10012"/>
      <c r="B10012"/>
      <c r="C10012"/>
    </row>
    <row r="10013" spans="1:3">
      <c r="A10013"/>
      <c r="B10013"/>
      <c r="C10013"/>
    </row>
    <row r="10014" spans="1:3">
      <c r="A10014"/>
      <c r="B10014"/>
      <c r="C10014"/>
    </row>
    <row r="10015" spans="1:3">
      <c r="A10015"/>
      <c r="B10015"/>
      <c r="C10015"/>
    </row>
    <row r="10016" spans="1:3">
      <c r="A10016"/>
      <c r="B10016"/>
      <c r="C10016"/>
    </row>
    <row r="10017" spans="1:3">
      <c r="A10017"/>
      <c r="B10017"/>
      <c r="C10017"/>
    </row>
    <row r="10018" spans="1:3">
      <c r="A10018"/>
      <c r="B10018"/>
      <c r="C10018"/>
    </row>
    <row r="10019" spans="1:3">
      <c r="A10019"/>
      <c r="B10019"/>
      <c r="C10019"/>
    </row>
    <row r="10020" spans="1:3">
      <c r="A10020"/>
      <c r="B10020"/>
      <c r="C10020"/>
    </row>
    <row r="10021" spans="1:3">
      <c r="A10021"/>
      <c r="B10021"/>
      <c r="C10021"/>
    </row>
    <row r="10022" spans="1:3">
      <c r="A10022"/>
      <c r="B10022"/>
      <c r="C10022"/>
    </row>
    <row r="10023" spans="1:3">
      <c r="A10023"/>
      <c r="B10023"/>
      <c r="C10023"/>
    </row>
    <row r="10024" spans="1:3">
      <c r="A10024"/>
      <c r="B10024"/>
      <c r="C10024"/>
    </row>
    <row r="10025" spans="1:3">
      <c r="A10025"/>
      <c r="B10025"/>
      <c r="C10025"/>
    </row>
    <row r="10026" spans="1:3">
      <c r="A10026"/>
      <c r="B10026"/>
      <c r="C10026"/>
    </row>
    <row r="10027" spans="1:3">
      <c r="A10027"/>
      <c r="B10027"/>
      <c r="C10027"/>
    </row>
    <row r="10028" spans="1:3">
      <c r="A10028"/>
      <c r="B10028"/>
      <c r="C10028"/>
    </row>
    <row r="10029" spans="1:3">
      <c r="A10029"/>
      <c r="B10029"/>
      <c r="C10029"/>
    </row>
    <row r="10030" spans="1:3">
      <c r="A10030"/>
      <c r="B10030"/>
      <c r="C10030"/>
    </row>
    <row r="10031" spans="1:3">
      <c r="A10031"/>
      <c r="B10031"/>
      <c r="C10031"/>
    </row>
    <row r="10032" spans="1:3">
      <c r="A10032"/>
      <c r="B10032"/>
      <c r="C10032"/>
    </row>
    <row r="10033" spans="1:3">
      <c r="A10033"/>
      <c r="B10033"/>
      <c r="C10033"/>
    </row>
    <row r="10034" spans="1:3">
      <c r="A10034"/>
      <c r="B10034"/>
      <c r="C10034"/>
    </row>
    <row r="10035" spans="1:3">
      <c r="A10035"/>
      <c r="B10035"/>
      <c r="C10035"/>
    </row>
    <row r="10036" spans="1:3">
      <c r="A10036"/>
      <c r="B10036"/>
      <c r="C10036"/>
    </row>
    <row r="10037" spans="1:3">
      <c r="A10037"/>
      <c r="B10037"/>
      <c r="C10037"/>
    </row>
    <row r="10038" spans="1:3">
      <c r="A10038"/>
      <c r="B10038"/>
      <c r="C10038"/>
    </row>
    <row r="10039" spans="1:3">
      <c r="A10039"/>
      <c r="B10039"/>
      <c r="C10039"/>
    </row>
    <row r="10040" spans="1:3">
      <c r="A10040"/>
      <c r="B10040"/>
      <c r="C10040"/>
    </row>
    <row r="10041" spans="1:3">
      <c r="A10041"/>
      <c r="B10041"/>
      <c r="C10041"/>
    </row>
    <row r="10042" spans="1:3">
      <c r="A10042"/>
      <c r="B10042"/>
      <c r="C10042"/>
    </row>
    <row r="10043" spans="1:3">
      <c r="A10043"/>
      <c r="B10043"/>
      <c r="C10043"/>
    </row>
    <row r="10044" spans="1:3">
      <c r="A10044"/>
      <c r="B10044"/>
      <c r="C10044"/>
    </row>
    <row r="10045" spans="1:3">
      <c r="A10045"/>
      <c r="B10045"/>
      <c r="C10045"/>
    </row>
    <row r="10046" spans="1:3">
      <c r="A10046"/>
      <c r="B10046"/>
      <c r="C10046"/>
    </row>
    <row r="10047" spans="1:3">
      <c r="A10047"/>
      <c r="B10047"/>
      <c r="C10047"/>
    </row>
    <row r="10048" spans="1:3">
      <c r="A10048"/>
      <c r="B10048"/>
      <c r="C10048"/>
    </row>
    <row r="10049" spans="1:3">
      <c r="A10049"/>
      <c r="B10049"/>
      <c r="C10049"/>
    </row>
    <row r="10050" spans="1:3">
      <c r="A10050"/>
      <c r="B10050"/>
      <c r="C10050"/>
    </row>
    <row r="10051" spans="1:3">
      <c r="A10051"/>
      <c r="B10051"/>
      <c r="C10051"/>
    </row>
    <row r="10052" spans="1:3">
      <c r="A10052"/>
      <c r="B10052"/>
      <c r="C10052"/>
    </row>
    <row r="10053" spans="1:3">
      <c r="A10053"/>
      <c r="B10053"/>
      <c r="C10053"/>
    </row>
    <row r="10054" spans="1:3">
      <c r="A10054"/>
      <c r="B10054"/>
      <c r="C10054"/>
    </row>
    <row r="10055" spans="1:3">
      <c r="A10055"/>
      <c r="B10055"/>
      <c r="C10055"/>
    </row>
    <row r="10056" spans="1:3">
      <c r="A10056"/>
      <c r="B10056"/>
      <c r="C10056"/>
    </row>
    <row r="10057" spans="1:3">
      <c r="A10057"/>
      <c r="B10057"/>
      <c r="C10057"/>
    </row>
    <row r="10058" spans="1:3">
      <c r="A10058"/>
      <c r="B10058"/>
      <c r="C10058"/>
    </row>
    <row r="10059" spans="1:3">
      <c r="A10059"/>
      <c r="B10059"/>
      <c r="C10059"/>
    </row>
    <row r="10060" spans="1:3">
      <c r="A10060"/>
      <c r="B10060"/>
      <c r="C10060"/>
    </row>
    <row r="10061" spans="1:3">
      <c r="A10061"/>
      <c r="B10061"/>
      <c r="C10061"/>
    </row>
    <row r="10062" spans="1:3">
      <c r="A10062"/>
      <c r="B10062"/>
      <c r="C10062"/>
    </row>
    <row r="10063" spans="1:3">
      <c r="A10063"/>
      <c r="B10063"/>
      <c r="C10063"/>
    </row>
    <row r="10064" spans="1:3">
      <c r="A10064"/>
      <c r="B10064"/>
      <c r="C10064"/>
    </row>
    <row r="10065" spans="1:3">
      <c r="A10065"/>
      <c r="B10065"/>
      <c r="C10065"/>
    </row>
    <row r="10066" spans="1:3">
      <c r="A10066"/>
      <c r="B10066"/>
      <c r="C10066"/>
    </row>
    <row r="10067" spans="1:3">
      <c r="A10067"/>
      <c r="B10067"/>
      <c r="C10067"/>
    </row>
    <row r="10068" spans="1:3">
      <c r="A10068"/>
      <c r="B10068"/>
      <c r="C10068"/>
    </row>
    <row r="10069" spans="1:3">
      <c r="A10069"/>
      <c r="B10069"/>
      <c r="C10069"/>
    </row>
    <row r="10070" spans="1:3">
      <c r="A10070"/>
      <c r="B10070"/>
      <c r="C10070"/>
    </row>
    <row r="10071" spans="1:3">
      <c r="A10071"/>
      <c r="B10071"/>
      <c r="C10071"/>
    </row>
    <row r="10072" spans="1:3">
      <c r="A10072"/>
      <c r="B10072"/>
      <c r="C10072"/>
    </row>
    <row r="10073" spans="1:3">
      <c r="A10073"/>
      <c r="B10073"/>
      <c r="C10073"/>
    </row>
    <row r="10074" spans="1:3">
      <c r="A10074"/>
      <c r="B10074"/>
      <c r="C10074"/>
    </row>
    <row r="10075" spans="1:3">
      <c r="A10075"/>
      <c r="B10075"/>
      <c r="C10075"/>
    </row>
    <row r="10076" spans="1:3">
      <c r="A10076"/>
      <c r="B10076"/>
      <c r="C10076"/>
    </row>
    <row r="10077" spans="1:3">
      <c r="A10077"/>
      <c r="B10077"/>
      <c r="C10077"/>
    </row>
    <row r="10078" spans="1:3">
      <c r="A10078"/>
      <c r="B10078"/>
      <c r="C10078"/>
    </row>
    <row r="10079" spans="1:3">
      <c r="A10079"/>
      <c r="B10079"/>
      <c r="C10079"/>
    </row>
    <row r="10080" spans="1:3">
      <c r="A10080"/>
      <c r="B10080"/>
      <c r="C10080"/>
    </row>
    <row r="10081" spans="1:3">
      <c r="A10081"/>
      <c r="B10081"/>
      <c r="C10081"/>
    </row>
    <row r="10082" spans="1:3">
      <c r="A10082"/>
      <c r="B10082"/>
      <c r="C10082"/>
    </row>
    <row r="10083" spans="1:3">
      <c r="A10083"/>
      <c r="B10083"/>
      <c r="C10083"/>
    </row>
    <row r="10084" spans="1:3">
      <c r="A10084"/>
      <c r="B10084"/>
      <c r="C10084"/>
    </row>
    <row r="10085" spans="1:3">
      <c r="A10085"/>
      <c r="B10085"/>
      <c r="C10085"/>
    </row>
    <row r="10086" spans="1:3">
      <c r="A10086"/>
      <c r="B10086"/>
      <c r="C10086"/>
    </row>
    <row r="10087" spans="1:3">
      <c r="A10087"/>
      <c r="B10087"/>
      <c r="C10087"/>
    </row>
    <row r="10088" spans="1:3">
      <c r="A10088"/>
      <c r="B10088"/>
      <c r="C10088"/>
    </row>
    <row r="10089" spans="1:3">
      <c r="A10089"/>
      <c r="B10089"/>
      <c r="C10089"/>
    </row>
    <row r="10090" spans="1:3">
      <c r="A10090"/>
      <c r="B10090"/>
      <c r="C10090"/>
    </row>
    <row r="10091" spans="1:3">
      <c r="A10091"/>
      <c r="B10091"/>
      <c r="C10091"/>
    </row>
    <row r="10092" spans="1:3">
      <c r="A10092"/>
      <c r="B10092"/>
      <c r="C10092"/>
    </row>
    <row r="10093" spans="1:3">
      <c r="A10093"/>
      <c r="B10093"/>
      <c r="C10093"/>
    </row>
    <row r="10094" spans="1:3">
      <c r="A10094"/>
      <c r="B10094"/>
      <c r="C10094"/>
    </row>
    <row r="10095" spans="1:3">
      <c r="A10095"/>
      <c r="B10095"/>
      <c r="C10095"/>
    </row>
    <row r="10096" spans="1:3">
      <c r="A10096"/>
      <c r="B10096"/>
      <c r="C10096"/>
    </row>
    <row r="10097" spans="1:3">
      <c r="A10097"/>
      <c r="B10097"/>
      <c r="C10097"/>
    </row>
    <row r="10098" spans="1:3">
      <c r="A10098"/>
      <c r="B10098"/>
      <c r="C10098"/>
    </row>
    <row r="10099" spans="1:3">
      <c r="A10099"/>
      <c r="B10099"/>
      <c r="C10099"/>
    </row>
    <row r="10100" spans="1:3">
      <c r="A10100"/>
      <c r="B10100"/>
      <c r="C10100"/>
    </row>
    <row r="10101" spans="1:3">
      <c r="A10101"/>
      <c r="B10101"/>
      <c r="C10101"/>
    </row>
    <row r="10102" spans="1:3">
      <c r="A10102"/>
      <c r="B10102"/>
      <c r="C10102"/>
    </row>
    <row r="10103" spans="1:3">
      <c r="A10103"/>
      <c r="B10103"/>
      <c r="C10103"/>
    </row>
    <row r="10104" spans="1:3">
      <c r="A10104"/>
      <c r="B10104"/>
      <c r="C10104"/>
    </row>
    <row r="10105" spans="1:3">
      <c r="A10105"/>
      <c r="B10105"/>
      <c r="C10105"/>
    </row>
    <row r="10106" spans="1:3">
      <c r="A10106"/>
      <c r="B10106"/>
      <c r="C10106"/>
    </row>
    <row r="10107" spans="1:3">
      <c r="A10107"/>
      <c r="B10107"/>
      <c r="C10107"/>
    </row>
    <row r="10108" spans="1:3">
      <c r="A10108"/>
      <c r="B10108"/>
      <c r="C10108"/>
    </row>
    <row r="10109" spans="1:3">
      <c r="A10109"/>
      <c r="B10109"/>
      <c r="C10109"/>
    </row>
    <row r="10110" spans="1:3">
      <c r="A10110"/>
      <c r="B10110"/>
      <c r="C10110"/>
    </row>
    <row r="10111" spans="1:3">
      <c r="A10111"/>
      <c r="B10111"/>
      <c r="C10111"/>
    </row>
    <row r="10112" spans="1:3">
      <c r="A10112"/>
      <c r="B10112"/>
      <c r="C10112"/>
    </row>
    <row r="10113" spans="1:3">
      <c r="A10113"/>
      <c r="B10113"/>
      <c r="C10113"/>
    </row>
    <row r="10114" spans="1:3">
      <c r="A10114"/>
      <c r="B10114"/>
      <c r="C10114"/>
    </row>
    <row r="10115" spans="1:3">
      <c r="A10115"/>
      <c r="B10115"/>
      <c r="C10115"/>
    </row>
    <row r="10116" spans="1:3">
      <c r="A10116"/>
      <c r="B10116"/>
      <c r="C10116"/>
    </row>
    <row r="10117" spans="1:3">
      <c r="A10117"/>
      <c r="B10117"/>
      <c r="C10117"/>
    </row>
    <row r="10118" spans="1:3">
      <c r="A10118"/>
      <c r="B10118"/>
      <c r="C10118"/>
    </row>
    <row r="10119" spans="1:3">
      <c r="A10119"/>
      <c r="B10119"/>
      <c r="C10119"/>
    </row>
    <row r="10120" spans="1:3">
      <c r="A10120"/>
      <c r="B10120"/>
      <c r="C10120"/>
    </row>
    <row r="10121" spans="1:3">
      <c r="A10121"/>
      <c r="B10121"/>
      <c r="C10121"/>
    </row>
    <row r="10122" spans="1:3">
      <c r="A10122"/>
      <c r="B10122"/>
      <c r="C10122"/>
    </row>
    <row r="10123" spans="1:3">
      <c r="A10123"/>
      <c r="B10123"/>
      <c r="C10123"/>
    </row>
    <row r="10124" spans="1:3">
      <c r="A10124"/>
      <c r="B10124"/>
      <c r="C10124"/>
    </row>
    <row r="10125" spans="1:3">
      <c r="A10125"/>
      <c r="B10125"/>
      <c r="C10125"/>
    </row>
    <row r="10126" spans="1:3">
      <c r="A10126"/>
      <c r="B10126"/>
      <c r="C10126"/>
    </row>
    <row r="10127" spans="1:3">
      <c r="A10127"/>
      <c r="B10127"/>
      <c r="C10127"/>
    </row>
    <row r="10128" spans="1:3">
      <c r="A10128"/>
      <c r="B10128"/>
      <c r="C10128"/>
    </row>
    <row r="10129" spans="1:3">
      <c r="A10129"/>
      <c r="B10129"/>
      <c r="C10129"/>
    </row>
    <row r="10130" spans="1:3">
      <c r="A10130"/>
      <c r="B10130"/>
      <c r="C10130"/>
    </row>
    <row r="10131" spans="1:3">
      <c r="A10131"/>
      <c r="B10131"/>
      <c r="C10131"/>
    </row>
    <row r="10132" spans="1:3">
      <c r="A10132"/>
      <c r="B10132"/>
      <c r="C10132"/>
    </row>
    <row r="10133" spans="1:3">
      <c r="A10133"/>
      <c r="B10133"/>
      <c r="C10133"/>
    </row>
    <row r="10134" spans="1:3">
      <c r="A10134"/>
      <c r="B10134"/>
      <c r="C10134"/>
    </row>
    <row r="10135" spans="1:3">
      <c r="A10135"/>
      <c r="B10135"/>
      <c r="C10135"/>
    </row>
    <row r="10136" spans="1:3">
      <c r="A10136"/>
      <c r="B10136"/>
      <c r="C10136"/>
    </row>
    <row r="10137" spans="1:3">
      <c r="A10137"/>
      <c r="B10137"/>
      <c r="C10137"/>
    </row>
    <row r="10138" spans="1:3">
      <c r="A10138"/>
      <c r="B10138"/>
      <c r="C10138"/>
    </row>
    <row r="10139" spans="1:3">
      <c r="A10139"/>
      <c r="B10139"/>
      <c r="C10139"/>
    </row>
    <row r="10140" spans="1:3">
      <c r="A10140"/>
      <c r="B10140"/>
      <c r="C10140"/>
    </row>
    <row r="10141" spans="1:3">
      <c r="A10141"/>
      <c r="B10141"/>
      <c r="C10141"/>
    </row>
    <row r="10142" spans="1:3">
      <c r="A10142"/>
      <c r="B10142"/>
      <c r="C10142"/>
    </row>
    <row r="10143" spans="1:3">
      <c r="A10143"/>
      <c r="B10143"/>
      <c r="C10143"/>
    </row>
    <row r="10144" spans="1:3">
      <c r="A10144"/>
      <c r="B10144"/>
      <c r="C10144"/>
    </row>
    <row r="10145" spans="1:3">
      <c r="A10145"/>
      <c r="B10145"/>
      <c r="C10145"/>
    </row>
    <row r="10146" spans="1:3">
      <c r="A10146"/>
      <c r="B10146"/>
      <c r="C10146"/>
    </row>
    <row r="10147" spans="1:3">
      <c r="A10147"/>
      <c r="B10147"/>
      <c r="C10147"/>
    </row>
    <row r="10148" spans="1:3">
      <c r="A10148"/>
      <c r="B10148"/>
      <c r="C10148"/>
    </row>
    <row r="10149" spans="1:3">
      <c r="A10149"/>
      <c r="B10149"/>
      <c r="C10149"/>
    </row>
    <row r="10150" spans="1:3">
      <c r="A10150"/>
      <c r="B10150"/>
      <c r="C10150"/>
    </row>
    <row r="10151" spans="1:3">
      <c r="A10151"/>
      <c r="B10151"/>
      <c r="C10151"/>
    </row>
    <row r="10152" spans="1:3">
      <c r="A10152"/>
      <c r="B10152"/>
      <c r="C10152"/>
    </row>
    <row r="10153" spans="1:3">
      <c r="A10153"/>
      <c r="B10153"/>
      <c r="C10153"/>
    </row>
    <row r="10154" spans="1:3">
      <c r="A10154"/>
      <c r="B10154"/>
      <c r="C10154"/>
    </row>
    <row r="10155" spans="1:3">
      <c r="A10155"/>
      <c r="B10155"/>
      <c r="C10155"/>
    </row>
    <row r="10156" spans="1:3">
      <c r="A10156"/>
      <c r="B10156"/>
      <c r="C10156"/>
    </row>
    <row r="10157" spans="1:3">
      <c r="A10157"/>
      <c r="B10157"/>
      <c r="C10157"/>
    </row>
    <row r="10158" spans="1:3">
      <c r="A10158"/>
      <c r="B10158"/>
      <c r="C10158"/>
    </row>
    <row r="10159" spans="1:3">
      <c r="A10159"/>
      <c r="B10159"/>
      <c r="C10159"/>
    </row>
    <row r="10160" spans="1:3">
      <c r="A10160"/>
      <c r="B10160"/>
      <c r="C10160"/>
    </row>
    <row r="10161" spans="1:3">
      <c r="A10161"/>
      <c r="B10161"/>
      <c r="C10161"/>
    </row>
    <row r="10162" spans="1:3">
      <c r="A10162"/>
      <c r="B10162"/>
      <c r="C10162"/>
    </row>
    <row r="10163" spans="1:3">
      <c r="A10163"/>
      <c r="B10163"/>
      <c r="C10163"/>
    </row>
    <row r="10164" spans="1:3">
      <c r="A10164"/>
      <c r="B10164"/>
      <c r="C10164"/>
    </row>
    <row r="10165" spans="1:3">
      <c r="A10165"/>
      <c r="B10165"/>
      <c r="C10165"/>
    </row>
    <row r="10166" spans="1:3">
      <c r="A10166"/>
      <c r="B10166"/>
      <c r="C10166"/>
    </row>
    <row r="10167" spans="1:3">
      <c r="A10167"/>
      <c r="B10167"/>
      <c r="C10167"/>
    </row>
    <row r="10168" spans="1:3">
      <c r="A10168"/>
      <c r="B10168"/>
      <c r="C10168"/>
    </row>
    <row r="10169" spans="1:3">
      <c r="A10169"/>
      <c r="B10169"/>
      <c r="C10169"/>
    </row>
    <row r="10170" spans="1:3">
      <c r="A10170"/>
      <c r="B10170"/>
      <c r="C10170"/>
    </row>
    <row r="10171" spans="1:3">
      <c r="A10171"/>
      <c r="B10171"/>
      <c r="C10171"/>
    </row>
    <row r="10172" spans="1:3">
      <c r="A10172"/>
      <c r="B10172"/>
      <c r="C10172"/>
    </row>
    <row r="10173" spans="1:3">
      <c r="A10173"/>
      <c r="B10173"/>
      <c r="C10173"/>
    </row>
    <row r="10174" spans="1:3">
      <c r="A10174"/>
      <c r="B10174"/>
      <c r="C10174"/>
    </row>
    <row r="10175" spans="1:3">
      <c r="A10175"/>
      <c r="B10175"/>
      <c r="C10175"/>
    </row>
    <row r="10176" spans="1:3">
      <c r="A10176"/>
      <c r="B10176"/>
      <c r="C10176"/>
    </row>
    <row r="10177" spans="1:3">
      <c r="A10177"/>
      <c r="B10177"/>
      <c r="C10177"/>
    </row>
    <row r="10178" spans="1:3">
      <c r="A10178"/>
      <c r="B10178"/>
      <c r="C10178"/>
    </row>
    <row r="10179" spans="1:3">
      <c r="A10179"/>
      <c r="B10179"/>
      <c r="C10179"/>
    </row>
    <row r="10180" spans="1:3">
      <c r="A10180"/>
      <c r="B10180"/>
      <c r="C10180"/>
    </row>
    <row r="10181" spans="1:3">
      <c r="A10181"/>
      <c r="B10181"/>
      <c r="C10181"/>
    </row>
    <row r="10182" spans="1:3">
      <c r="A10182"/>
      <c r="B10182"/>
      <c r="C10182"/>
    </row>
    <row r="10183" spans="1:3">
      <c r="A10183"/>
      <c r="B10183"/>
      <c r="C10183"/>
    </row>
    <row r="10184" spans="1:3">
      <c r="A10184"/>
      <c r="B10184"/>
      <c r="C10184"/>
    </row>
    <row r="10185" spans="1:3">
      <c r="A10185"/>
      <c r="B10185"/>
      <c r="C10185"/>
    </row>
    <row r="10186" spans="1:3">
      <c r="A10186"/>
      <c r="B10186"/>
      <c r="C10186"/>
    </row>
    <row r="10187" spans="1:3">
      <c r="A10187"/>
      <c r="B10187"/>
      <c r="C10187"/>
    </row>
    <row r="10188" spans="1:3">
      <c r="A10188"/>
      <c r="B10188"/>
      <c r="C10188"/>
    </row>
    <row r="10189" spans="1:3">
      <c r="A10189"/>
      <c r="B10189"/>
      <c r="C10189"/>
    </row>
    <row r="10190" spans="1:3">
      <c r="A10190"/>
      <c r="B10190"/>
      <c r="C10190"/>
    </row>
    <row r="10191" spans="1:3">
      <c r="A10191"/>
      <c r="B10191"/>
      <c r="C10191"/>
    </row>
    <row r="10192" spans="1:3">
      <c r="A10192"/>
      <c r="B10192"/>
      <c r="C10192"/>
    </row>
    <row r="10193" spans="1:3">
      <c r="A10193"/>
      <c r="B10193"/>
      <c r="C10193"/>
    </row>
    <row r="10194" spans="1:3">
      <c r="A10194"/>
      <c r="B10194"/>
      <c r="C10194"/>
    </row>
    <row r="10195" spans="1:3">
      <c r="A10195"/>
      <c r="B10195"/>
      <c r="C10195"/>
    </row>
    <row r="10196" spans="1:3">
      <c r="A10196"/>
      <c r="B10196"/>
      <c r="C10196"/>
    </row>
    <row r="10197" spans="1:3">
      <c r="A10197"/>
      <c r="B10197"/>
      <c r="C10197"/>
    </row>
    <row r="10198" spans="1:3">
      <c r="A10198"/>
      <c r="B10198"/>
      <c r="C10198"/>
    </row>
    <row r="10199" spans="1:3">
      <c r="A10199"/>
      <c r="B10199"/>
      <c r="C10199"/>
    </row>
    <row r="10200" spans="1:3">
      <c r="A10200"/>
      <c r="B10200"/>
      <c r="C10200"/>
    </row>
    <row r="10201" spans="1:3">
      <c r="A10201"/>
      <c r="B10201"/>
      <c r="C10201"/>
    </row>
    <row r="10202" spans="1:3">
      <c r="A10202"/>
      <c r="B10202"/>
      <c r="C10202"/>
    </row>
    <row r="10203" spans="1:3">
      <c r="A10203"/>
      <c r="B10203"/>
      <c r="C10203"/>
    </row>
    <row r="10204" spans="1:3">
      <c r="A10204"/>
      <c r="B10204"/>
      <c r="C10204"/>
    </row>
    <row r="10205" spans="1:3">
      <c r="A10205"/>
      <c r="B10205"/>
      <c r="C10205"/>
    </row>
    <row r="10206" spans="1:3">
      <c r="A10206"/>
      <c r="B10206"/>
      <c r="C10206"/>
    </row>
    <row r="10207" spans="1:3">
      <c r="A10207"/>
      <c r="B10207"/>
      <c r="C10207"/>
    </row>
    <row r="10208" spans="1:3">
      <c r="A10208"/>
      <c r="B10208"/>
      <c r="C10208"/>
    </row>
    <row r="10209" spans="1:3">
      <c r="A10209"/>
      <c r="B10209"/>
      <c r="C10209"/>
    </row>
    <row r="10210" spans="1:3">
      <c r="A10210"/>
      <c r="B10210"/>
      <c r="C10210"/>
    </row>
    <row r="10211" spans="1:3">
      <c r="A10211"/>
      <c r="B10211"/>
      <c r="C10211"/>
    </row>
    <row r="10212" spans="1:3">
      <c r="A10212"/>
      <c r="B10212"/>
      <c r="C10212"/>
    </row>
    <row r="10213" spans="1:3">
      <c r="A10213"/>
      <c r="B10213"/>
      <c r="C10213"/>
    </row>
    <row r="10214" spans="1:3">
      <c r="A10214"/>
      <c r="B10214"/>
      <c r="C10214"/>
    </row>
    <row r="10215" spans="1:3">
      <c r="A10215"/>
      <c r="B10215"/>
      <c r="C10215"/>
    </row>
    <row r="10216" spans="1:3">
      <c r="A10216"/>
      <c r="B10216"/>
      <c r="C10216"/>
    </row>
    <row r="10217" spans="1:3">
      <c r="A10217"/>
      <c r="B10217"/>
      <c r="C10217"/>
    </row>
    <row r="10218" spans="1:3">
      <c r="A10218"/>
      <c r="B10218"/>
      <c r="C10218"/>
    </row>
    <row r="10219" spans="1:3">
      <c r="A10219"/>
      <c r="B10219"/>
      <c r="C10219"/>
    </row>
    <row r="10220" spans="1:3">
      <c r="A10220"/>
      <c r="B10220"/>
      <c r="C10220"/>
    </row>
    <row r="10221" spans="1:3">
      <c r="A10221"/>
      <c r="B10221"/>
      <c r="C10221"/>
    </row>
    <row r="10222" spans="1:3">
      <c r="A10222"/>
      <c r="B10222"/>
      <c r="C10222"/>
    </row>
    <row r="10223" spans="1:3">
      <c r="A10223"/>
      <c r="B10223"/>
      <c r="C10223"/>
    </row>
    <row r="10224" spans="1:3">
      <c r="A10224"/>
      <c r="B10224"/>
      <c r="C10224"/>
    </row>
    <row r="10225" spans="1:3">
      <c r="A10225"/>
      <c r="B10225"/>
      <c r="C10225"/>
    </row>
    <row r="10226" spans="1:3">
      <c r="A10226"/>
      <c r="B10226"/>
      <c r="C10226"/>
    </row>
    <row r="10227" spans="1:3">
      <c r="A10227"/>
      <c r="B10227"/>
      <c r="C10227"/>
    </row>
    <row r="10228" spans="1:3">
      <c r="A10228"/>
      <c r="B10228"/>
      <c r="C10228"/>
    </row>
    <row r="10229" spans="1:3">
      <c r="A10229"/>
      <c r="B10229"/>
      <c r="C10229"/>
    </row>
    <row r="10230" spans="1:3">
      <c r="A10230"/>
      <c r="B10230"/>
      <c r="C10230"/>
    </row>
    <row r="10231" spans="1:3">
      <c r="A10231"/>
      <c r="B10231"/>
      <c r="C10231"/>
    </row>
    <row r="10232" spans="1:3">
      <c r="A10232"/>
      <c r="B10232"/>
      <c r="C10232"/>
    </row>
    <row r="10233" spans="1:3">
      <c r="A10233"/>
      <c r="B10233"/>
      <c r="C10233"/>
    </row>
    <row r="10234" spans="1:3">
      <c r="A10234"/>
      <c r="B10234"/>
      <c r="C10234"/>
    </row>
    <row r="10235" spans="1:3">
      <c r="A10235"/>
      <c r="B10235"/>
      <c r="C10235"/>
    </row>
    <row r="10236" spans="1:3">
      <c r="A10236"/>
      <c r="B10236"/>
      <c r="C10236"/>
    </row>
    <row r="10237" spans="1:3">
      <c r="A10237"/>
      <c r="B10237"/>
      <c r="C10237"/>
    </row>
    <row r="10238" spans="1:3">
      <c r="A10238"/>
      <c r="B10238"/>
      <c r="C10238"/>
    </row>
    <row r="10239" spans="1:3">
      <c r="A10239"/>
      <c r="B10239"/>
      <c r="C10239"/>
    </row>
    <row r="10240" spans="1:3">
      <c r="A10240"/>
      <c r="B10240"/>
      <c r="C10240"/>
    </row>
    <row r="10241" spans="1:3">
      <c r="A10241"/>
      <c r="B10241"/>
      <c r="C10241"/>
    </row>
    <row r="10242" spans="1:3">
      <c r="A10242"/>
      <c r="B10242"/>
      <c r="C10242"/>
    </row>
    <row r="10243" spans="1:3">
      <c r="A10243"/>
      <c r="B10243"/>
      <c r="C10243"/>
    </row>
    <row r="10244" spans="1:3">
      <c r="A10244"/>
      <c r="B10244"/>
      <c r="C10244"/>
    </row>
    <row r="10245" spans="1:3">
      <c r="A10245"/>
      <c r="B10245"/>
      <c r="C10245"/>
    </row>
    <row r="10246" spans="1:3">
      <c r="A10246"/>
      <c r="B10246"/>
      <c r="C10246"/>
    </row>
    <row r="10247" spans="1:3">
      <c r="A10247"/>
      <c r="B10247"/>
      <c r="C10247"/>
    </row>
    <row r="10248" spans="1:3">
      <c r="A10248"/>
      <c r="B10248"/>
      <c r="C10248"/>
    </row>
    <row r="10249" spans="1:3">
      <c r="A10249"/>
      <c r="B10249"/>
      <c r="C10249"/>
    </row>
    <row r="10250" spans="1:3">
      <c r="A10250"/>
      <c r="B10250"/>
      <c r="C10250"/>
    </row>
    <row r="10251" spans="1:3">
      <c r="A10251"/>
      <c r="B10251"/>
      <c r="C10251"/>
    </row>
    <row r="10252" spans="1:3">
      <c r="A10252"/>
      <c r="B10252"/>
      <c r="C10252"/>
    </row>
    <row r="10253" spans="1:3">
      <c r="A10253"/>
      <c r="B10253"/>
      <c r="C10253"/>
    </row>
    <row r="10254" spans="1:3">
      <c r="A10254"/>
      <c r="B10254"/>
      <c r="C10254"/>
    </row>
    <row r="10255" spans="1:3">
      <c r="A10255"/>
      <c r="B10255"/>
      <c r="C10255"/>
    </row>
    <row r="10256" spans="1:3">
      <c r="A10256"/>
      <c r="B10256"/>
      <c r="C10256"/>
    </row>
    <row r="10257" spans="1:3">
      <c r="A10257"/>
      <c r="B10257"/>
      <c r="C10257"/>
    </row>
    <row r="10258" spans="1:3">
      <c r="A10258"/>
      <c r="B10258"/>
      <c r="C10258"/>
    </row>
    <row r="10259" spans="1:3">
      <c r="A10259"/>
      <c r="B10259"/>
      <c r="C10259"/>
    </row>
    <row r="10260" spans="1:3">
      <c r="A10260"/>
      <c r="B10260"/>
      <c r="C10260"/>
    </row>
    <row r="10261" spans="1:3">
      <c r="A10261"/>
      <c r="B10261"/>
      <c r="C10261"/>
    </row>
    <row r="10262" spans="1:3">
      <c r="A10262"/>
      <c r="B10262"/>
      <c r="C10262"/>
    </row>
    <row r="10263" spans="1:3">
      <c r="A10263"/>
      <c r="B10263"/>
      <c r="C10263"/>
    </row>
    <row r="10264" spans="1:3">
      <c r="A10264"/>
      <c r="B10264"/>
      <c r="C10264"/>
    </row>
    <row r="10265" spans="1:3">
      <c r="A10265"/>
      <c r="B10265"/>
      <c r="C10265"/>
    </row>
    <row r="10266" spans="1:3">
      <c r="A10266"/>
      <c r="B10266"/>
      <c r="C10266"/>
    </row>
    <row r="10267" spans="1:3">
      <c r="A10267"/>
      <c r="B10267"/>
      <c r="C10267"/>
    </row>
    <row r="10268" spans="1:3">
      <c r="A10268"/>
      <c r="B10268"/>
      <c r="C10268"/>
    </row>
    <row r="10269" spans="1:3">
      <c r="A10269"/>
      <c r="B10269"/>
      <c r="C10269"/>
    </row>
    <row r="10270" spans="1:3">
      <c r="A10270"/>
      <c r="B10270"/>
      <c r="C10270"/>
    </row>
    <row r="10271" spans="1:3">
      <c r="A10271"/>
      <c r="B10271"/>
      <c r="C10271"/>
    </row>
    <row r="10272" spans="1:3">
      <c r="A10272"/>
      <c r="B10272"/>
      <c r="C10272"/>
    </row>
    <row r="10273" spans="1:3">
      <c r="A10273"/>
      <c r="B10273"/>
      <c r="C10273"/>
    </row>
    <row r="10274" spans="1:3">
      <c r="A10274"/>
      <c r="B10274"/>
      <c r="C10274"/>
    </row>
    <row r="10275" spans="1:3">
      <c r="A10275"/>
      <c r="B10275"/>
      <c r="C10275"/>
    </row>
    <row r="10276" spans="1:3">
      <c r="A10276"/>
      <c r="B10276"/>
      <c r="C10276"/>
    </row>
    <row r="10277" spans="1:3">
      <c r="A10277"/>
      <c r="B10277"/>
      <c r="C10277"/>
    </row>
    <row r="10278" spans="1:3">
      <c r="A10278"/>
      <c r="B10278"/>
      <c r="C10278"/>
    </row>
    <row r="10279" spans="1:3">
      <c r="A10279"/>
      <c r="B10279"/>
      <c r="C10279"/>
    </row>
    <row r="10280" spans="1:3">
      <c r="A10280"/>
      <c r="B10280"/>
      <c r="C10280"/>
    </row>
    <row r="10281" spans="1:3">
      <c r="A10281"/>
      <c r="B10281"/>
      <c r="C10281"/>
    </row>
    <row r="10282" spans="1:3">
      <c r="A10282"/>
      <c r="B10282"/>
      <c r="C10282"/>
    </row>
    <row r="10283" spans="1:3">
      <c r="A10283"/>
      <c r="B10283"/>
      <c r="C10283"/>
    </row>
    <row r="10284" spans="1:3">
      <c r="A10284"/>
      <c r="B10284"/>
      <c r="C10284"/>
    </row>
    <row r="10285" spans="1:3">
      <c r="A10285"/>
      <c r="B10285"/>
      <c r="C10285"/>
    </row>
    <row r="10286" spans="1:3">
      <c r="A10286"/>
      <c r="B10286"/>
      <c r="C10286"/>
    </row>
    <row r="10287" spans="1:3">
      <c r="A10287"/>
      <c r="B10287"/>
      <c r="C10287"/>
    </row>
    <row r="10288" spans="1:3">
      <c r="A10288"/>
      <c r="B10288"/>
      <c r="C10288"/>
    </row>
    <row r="10289" spans="1:3">
      <c r="A10289"/>
      <c r="B10289"/>
      <c r="C10289"/>
    </row>
    <row r="10290" spans="1:3">
      <c r="A10290"/>
      <c r="B10290"/>
      <c r="C10290"/>
    </row>
    <row r="10291" spans="1:3">
      <c r="A10291"/>
      <c r="B10291"/>
      <c r="C10291"/>
    </row>
    <row r="10292" spans="1:3">
      <c r="A10292"/>
      <c r="B10292"/>
      <c r="C10292"/>
    </row>
    <row r="10293" spans="1:3">
      <c r="A10293"/>
      <c r="B10293"/>
      <c r="C10293"/>
    </row>
    <row r="10294" spans="1:3">
      <c r="A10294"/>
      <c r="B10294"/>
      <c r="C10294"/>
    </row>
    <row r="10295" spans="1:3">
      <c r="A10295"/>
      <c r="B10295"/>
      <c r="C10295"/>
    </row>
    <row r="10296" spans="1:3">
      <c r="A10296"/>
      <c r="B10296"/>
      <c r="C10296"/>
    </row>
    <row r="10297" spans="1:3">
      <c r="A10297"/>
      <c r="B10297"/>
      <c r="C10297"/>
    </row>
    <row r="10298" spans="1:3">
      <c r="A10298"/>
      <c r="B10298"/>
      <c r="C10298"/>
    </row>
    <row r="10299" spans="1:3">
      <c r="A10299"/>
      <c r="B10299"/>
      <c r="C10299"/>
    </row>
    <row r="10300" spans="1:3">
      <c r="A10300"/>
      <c r="B10300"/>
      <c r="C10300"/>
    </row>
    <row r="10301" spans="1:3">
      <c r="A10301"/>
      <c r="B10301"/>
      <c r="C10301"/>
    </row>
    <row r="10302" spans="1:3">
      <c r="A10302"/>
      <c r="B10302"/>
      <c r="C10302"/>
    </row>
    <row r="10303" spans="1:3">
      <c r="A10303"/>
      <c r="B10303"/>
      <c r="C10303"/>
    </row>
    <row r="10304" spans="1:3">
      <c r="A10304"/>
      <c r="B10304"/>
      <c r="C10304"/>
    </row>
    <row r="10305" spans="1:3">
      <c r="A10305"/>
      <c r="B10305"/>
      <c r="C10305"/>
    </row>
    <row r="10306" spans="1:3">
      <c r="A10306"/>
      <c r="B10306"/>
      <c r="C10306"/>
    </row>
    <row r="10307" spans="1:3">
      <c r="A10307"/>
      <c r="B10307"/>
      <c r="C10307"/>
    </row>
    <row r="10308" spans="1:3">
      <c r="A10308"/>
      <c r="B10308"/>
      <c r="C10308"/>
    </row>
    <row r="10309" spans="1:3">
      <c r="A10309"/>
      <c r="B10309"/>
      <c r="C10309"/>
    </row>
    <row r="10310" spans="1:3">
      <c r="A10310"/>
      <c r="B10310"/>
      <c r="C10310"/>
    </row>
    <row r="10311" spans="1:3">
      <c r="A10311"/>
      <c r="B10311"/>
      <c r="C10311"/>
    </row>
    <row r="10312" spans="1:3">
      <c r="A10312"/>
      <c r="B10312"/>
      <c r="C10312"/>
    </row>
    <row r="10313" spans="1:3">
      <c r="A10313"/>
      <c r="B10313"/>
      <c r="C10313"/>
    </row>
    <row r="10314" spans="1:3">
      <c r="A10314"/>
      <c r="B10314"/>
      <c r="C10314"/>
    </row>
    <row r="10315" spans="1:3">
      <c r="A10315"/>
      <c r="B10315"/>
      <c r="C10315"/>
    </row>
    <row r="10316" spans="1:3">
      <c r="A10316"/>
      <c r="B10316"/>
      <c r="C10316"/>
    </row>
    <row r="10317" spans="1:3">
      <c r="A10317"/>
      <c r="B10317"/>
      <c r="C10317"/>
    </row>
    <row r="10318" spans="1:3">
      <c r="A10318"/>
      <c r="B10318"/>
      <c r="C10318"/>
    </row>
    <row r="10319" spans="1:3">
      <c r="A10319"/>
      <c r="B10319"/>
      <c r="C10319"/>
    </row>
    <row r="10320" spans="1:3">
      <c r="A10320"/>
      <c r="B10320"/>
      <c r="C10320"/>
    </row>
    <row r="10321" spans="1:3">
      <c r="A10321"/>
      <c r="B10321"/>
      <c r="C10321"/>
    </row>
    <row r="10322" spans="1:3">
      <c r="A10322"/>
      <c r="B10322"/>
      <c r="C10322"/>
    </row>
    <row r="10323" spans="1:3">
      <c r="A10323"/>
      <c r="B10323"/>
      <c r="C10323"/>
    </row>
    <row r="10324" spans="1:3">
      <c r="A10324"/>
      <c r="B10324"/>
      <c r="C10324"/>
    </row>
    <row r="10325" spans="1:3">
      <c r="A10325"/>
      <c r="B10325"/>
      <c r="C10325"/>
    </row>
    <row r="10326" spans="1:3">
      <c r="A10326"/>
      <c r="B10326"/>
      <c r="C10326"/>
    </row>
    <row r="10327" spans="1:3">
      <c r="A10327"/>
      <c r="B10327"/>
      <c r="C10327"/>
    </row>
    <row r="10328" spans="1:3">
      <c r="A10328"/>
      <c r="B10328"/>
      <c r="C10328"/>
    </row>
    <row r="10329" spans="1:3">
      <c r="A10329"/>
      <c r="B10329"/>
      <c r="C10329"/>
    </row>
    <row r="10330" spans="1:3">
      <c r="A10330"/>
      <c r="B10330"/>
      <c r="C10330"/>
    </row>
    <row r="10331" spans="1:3">
      <c r="A10331"/>
      <c r="B10331"/>
      <c r="C10331"/>
    </row>
    <row r="10332" spans="1:3">
      <c r="A10332"/>
      <c r="B10332"/>
      <c r="C10332"/>
    </row>
    <row r="10333" spans="1:3">
      <c r="A10333"/>
      <c r="B10333"/>
      <c r="C10333"/>
    </row>
    <row r="10334" spans="1:3">
      <c r="A10334"/>
      <c r="B10334"/>
      <c r="C10334"/>
    </row>
    <row r="10335" spans="1:3">
      <c r="A10335"/>
      <c r="B10335"/>
      <c r="C10335"/>
    </row>
    <row r="10336" spans="1:3">
      <c r="A10336"/>
      <c r="B10336"/>
      <c r="C10336"/>
    </row>
    <row r="10337" spans="1:3">
      <c r="A10337"/>
      <c r="B10337"/>
      <c r="C10337"/>
    </row>
    <row r="10338" spans="1:3">
      <c r="A10338"/>
      <c r="B10338"/>
      <c r="C10338"/>
    </row>
    <row r="10339" spans="1:3">
      <c r="A10339"/>
      <c r="B10339"/>
      <c r="C10339"/>
    </row>
    <row r="10340" spans="1:3">
      <c r="A10340"/>
      <c r="B10340"/>
      <c r="C10340"/>
    </row>
    <row r="10341" spans="1:3">
      <c r="A10341"/>
      <c r="B10341"/>
      <c r="C10341"/>
    </row>
    <row r="10342" spans="1:3">
      <c r="A10342"/>
      <c r="B10342"/>
      <c r="C10342"/>
    </row>
    <row r="10343" spans="1:3">
      <c r="A10343"/>
      <c r="B10343"/>
      <c r="C10343"/>
    </row>
    <row r="10344" spans="1:3">
      <c r="A10344"/>
      <c r="B10344"/>
      <c r="C10344"/>
    </row>
    <row r="10345" spans="1:3">
      <c r="A10345"/>
      <c r="B10345"/>
      <c r="C10345"/>
    </row>
    <row r="10346" spans="1:3">
      <c r="A10346"/>
      <c r="B10346"/>
      <c r="C10346"/>
    </row>
    <row r="10347" spans="1:3">
      <c r="A10347"/>
      <c r="B10347"/>
      <c r="C10347"/>
    </row>
    <row r="10348" spans="1:3">
      <c r="A10348"/>
      <c r="B10348"/>
      <c r="C10348"/>
    </row>
    <row r="10349" spans="1:3">
      <c r="A10349"/>
      <c r="B10349"/>
      <c r="C10349"/>
    </row>
    <row r="10350" spans="1:3">
      <c r="A10350"/>
      <c r="B10350"/>
      <c r="C10350"/>
    </row>
    <row r="10351" spans="1:3">
      <c r="A10351"/>
      <c r="B10351"/>
      <c r="C10351"/>
    </row>
    <row r="10352" spans="1:3">
      <c r="A10352"/>
      <c r="B10352"/>
      <c r="C10352"/>
    </row>
    <row r="10353" spans="1:3">
      <c r="A10353"/>
      <c r="B10353"/>
      <c r="C10353"/>
    </row>
    <row r="10354" spans="1:3">
      <c r="A10354"/>
      <c r="B10354"/>
      <c r="C10354"/>
    </row>
    <row r="10355" spans="1:3">
      <c r="A10355"/>
      <c r="B10355"/>
      <c r="C10355"/>
    </row>
    <row r="10356" spans="1:3">
      <c r="A10356"/>
      <c r="B10356"/>
      <c r="C10356"/>
    </row>
    <row r="10357" spans="1:3">
      <c r="A10357"/>
      <c r="B10357"/>
      <c r="C10357"/>
    </row>
    <row r="10358" spans="1:3">
      <c r="A10358"/>
      <c r="B10358"/>
      <c r="C10358"/>
    </row>
    <row r="10359" spans="1:3">
      <c r="A10359"/>
      <c r="B10359"/>
      <c r="C10359"/>
    </row>
    <row r="10360" spans="1:3">
      <c r="A10360"/>
      <c r="B10360"/>
      <c r="C10360"/>
    </row>
    <row r="10361" spans="1:3">
      <c r="A10361"/>
      <c r="B10361"/>
      <c r="C10361"/>
    </row>
    <row r="10362" spans="1:3">
      <c r="A10362"/>
      <c r="B10362"/>
      <c r="C10362"/>
    </row>
    <row r="10363" spans="1:3">
      <c r="A10363"/>
      <c r="B10363"/>
      <c r="C10363"/>
    </row>
    <row r="10364" spans="1:3">
      <c r="A10364"/>
      <c r="B10364"/>
      <c r="C10364"/>
    </row>
    <row r="10365" spans="1:3">
      <c r="A10365"/>
      <c r="B10365"/>
      <c r="C10365"/>
    </row>
    <row r="10366" spans="1:3">
      <c r="A10366"/>
      <c r="B10366"/>
      <c r="C10366"/>
    </row>
    <row r="10367" spans="1:3">
      <c r="A10367"/>
      <c r="B10367"/>
      <c r="C10367"/>
    </row>
    <row r="10368" spans="1:3">
      <c r="A10368"/>
      <c r="B10368"/>
      <c r="C10368"/>
    </row>
    <row r="10369" spans="1:3">
      <c r="A10369"/>
      <c r="B10369"/>
      <c r="C10369"/>
    </row>
    <row r="10370" spans="1:3">
      <c r="A10370"/>
      <c r="B10370"/>
      <c r="C10370"/>
    </row>
    <row r="10371" spans="1:3">
      <c r="A10371"/>
      <c r="B10371"/>
      <c r="C10371"/>
    </row>
    <row r="10372" spans="1:3">
      <c r="A10372"/>
      <c r="B10372"/>
      <c r="C10372"/>
    </row>
    <row r="10373" spans="1:3">
      <c r="A10373"/>
      <c r="B10373"/>
      <c r="C10373"/>
    </row>
    <row r="10374" spans="1:3">
      <c r="A10374"/>
      <c r="B10374"/>
      <c r="C10374"/>
    </row>
    <row r="10375" spans="1:3">
      <c r="A10375"/>
      <c r="B10375"/>
      <c r="C10375"/>
    </row>
    <row r="10376" spans="1:3">
      <c r="A10376"/>
      <c r="B10376"/>
      <c r="C10376"/>
    </row>
    <row r="10377" spans="1:3">
      <c r="A10377"/>
      <c r="B10377"/>
      <c r="C10377"/>
    </row>
    <row r="10378" spans="1:3">
      <c r="A10378"/>
      <c r="B10378"/>
      <c r="C10378"/>
    </row>
    <row r="10379" spans="1:3">
      <c r="A10379"/>
      <c r="B10379"/>
      <c r="C10379"/>
    </row>
    <row r="10380" spans="1:3">
      <c r="A10380"/>
      <c r="B10380"/>
      <c r="C10380"/>
    </row>
    <row r="10381" spans="1:3">
      <c r="A10381"/>
      <c r="B10381"/>
      <c r="C10381"/>
    </row>
    <row r="10382" spans="1:3">
      <c r="A10382"/>
      <c r="B10382"/>
      <c r="C10382"/>
    </row>
    <row r="10383" spans="1:3">
      <c r="A10383"/>
      <c r="B10383"/>
      <c r="C10383"/>
    </row>
    <row r="10384" spans="1:3">
      <c r="A10384"/>
      <c r="B10384"/>
      <c r="C10384"/>
    </row>
    <row r="10385" spans="1:3">
      <c r="A10385"/>
      <c r="B10385"/>
      <c r="C10385"/>
    </row>
    <row r="10386" spans="1:3">
      <c r="A10386"/>
      <c r="B10386"/>
      <c r="C10386"/>
    </row>
    <row r="10387" spans="1:3">
      <c r="A10387"/>
      <c r="B10387"/>
      <c r="C10387"/>
    </row>
    <row r="10388" spans="1:3">
      <c r="A10388"/>
      <c r="B10388"/>
      <c r="C10388"/>
    </row>
    <row r="10389" spans="1:3">
      <c r="A10389"/>
      <c r="B10389"/>
      <c r="C10389"/>
    </row>
    <row r="10390" spans="1:3">
      <c r="A10390"/>
      <c r="B10390"/>
      <c r="C10390"/>
    </row>
    <row r="10391" spans="1:3">
      <c r="A10391"/>
      <c r="B10391"/>
      <c r="C10391"/>
    </row>
    <row r="10392" spans="1:3">
      <c r="A10392"/>
      <c r="B10392"/>
      <c r="C10392"/>
    </row>
    <row r="10393" spans="1:3">
      <c r="A10393"/>
      <c r="B10393"/>
      <c r="C10393"/>
    </row>
    <row r="10394" spans="1:3">
      <c r="A10394"/>
      <c r="B10394"/>
      <c r="C10394"/>
    </row>
    <row r="10395" spans="1:3">
      <c r="A10395"/>
      <c r="B10395"/>
      <c r="C10395"/>
    </row>
    <row r="10396" spans="1:3">
      <c r="A10396"/>
      <c r="B10396"/>
      <c r="C10396"/>
    </row>
    <row r="10397" spans="1:3">
      <c r="A10397"/>
      <c r="B10397"/>
      <c r="C10397"/>
    </row>
    <row r="10398" spans="1:3">
      <c r="A10398"/>
      <c r="B10398"/>
      <c r="C10398"/>
    </row>
    <row r="10399" spans="1:3">
      <c r="A10399"/>
      <c r="B10399"/>
      <c r="C10399"/>
    </row>
    <row r="10400" spans="1:3">
      <c r="A10400"/>
      <c r="B10400"/>
      <c r="C10400"/>
    </row>
    <row r="10401" spans="1:3">
      <c r="A10401"/>
      <c r="B10401"/>
      <c r="C10401"/>
    </row>
    <row r="10402" spans="1:3">
      <c r="A10402"/>
      <c r="B10402"/>
      <c r="C10402"/>
    </row>
    <row r="10403" spans="1:3">
      <c r="A10403"/>
      <c r="B10403"/>
      <c r="C10403"/>
    </row>
    <row r="10404" spans="1:3">
      <c r="A10404"/>
      <c r="B10404"/>
      <c r="C10404"/>
    </row>
    <row r="10405" spans="1:3">
      <c r="A10405"/>
      <c r="B10405"/>
      <c r="C10405"/>
    </row>
    <row r="10406" spans="1:3">
      <c r="A10406"/>
      <c r="B10406"/>
      <c r="C10406"/>
    </row>
    <row r="10407" spans="1:3">
      <c r="A10407"/>
      <c r="B10407"/>
      <c r="C10407"/>
    </row>
    <row r="10408" spans="1:3">
      <c r="A10408"/>
      <c r="B10408"/>
      <c r="C10408"/>
    </row>
    <row r="10409" spans="1:3">
      <c r="A10409"/>
      <c r="B10409"/>
      <c r="C10409"/>
    </row>
    <row r="10410" spans="1:3">
      <c r="A10410"/>
      <c r="B10410"/>
      <c r="C10410"/>
    </row>
    <row r="10411" spans="1:3">
      <c r="A10411"/>
      <c r="B10411"/>
      <c r="C10411"/>
    </row>
    <row r="10412" spans="1:3">
      <c r="A10412"/>
      <c r="B10412"/>
      <c r="C10412"/>
    </row>
    <row r="10413" spans="1:3">
      <c r="A10413"/>
      <c r="B10413"/>
      <c r="C10413"/>
    </row>
    <row r="10414" spans="1:3">
      <c r="A10414"/>
      <c r="B10414"/>
      <c r="C10414"/>
    </row>
    <row r="10415" spans="1:3">
      <c r="A10415"/>
      <c r="B10415"/>
      <c r="C10415"/>
    </row>
    <row r="10416" spans="1:3">
      <c r="A10416"/>
      <c r="B10416"/>
      <c r="C10416"/>
    </row>
    <row r="10417" spans="1:3">
      <c r="A10417"/>
      <c r="B10417"/>
      <c r="C10417"/>
    </row>
    <row r="10418" spans="1:3">
      <c r="A10418"/>
      <c r="B10418"/>
      <c r="C10418"/>
    </row>
    <row r="10419" spans="1:3">
      <c r="A10419"/>
      <c r="B10419"/>
      <c r="C10419"/>
    </row>
    <row r="10420" spans="1:3">
      <c r="A10420"/>
      <c r="B10420"/>
      <c r="C10420"/>
    </row>
    <row r="10421" spans="1:3">
      <c r="A10421"/>
      <c r="B10421"/>
      <c r="C10421"/>
    </row>
    <row r="10422" spans="1:3">
      <c r="A10422"/>
      <c r="B10422"/>
      <c r="C10422"/>
    </row>
    <row r="10423" spans="1:3">
      <c r="A10423"/>
      <c r="B10423"/>
      <c r="C10423"/>
    </row>
    <row r="10424" spans="1:3">
      <c r="A10424"/>
      <c r="B10424"/>
      <c r="C10424"/>
    </row>
    <row r="10425" spans="1:3">
      <c r="A10425"/>
      <c r="B10425"/>
      <c r="C10425"/>
    </row>
    <row r="10426" spans="1:3">
      <c r="A10426"/>
      <c r="B10426"/>
      <c r="C10426"/>
    </row>
    <row r="10427" spans="1:3">
      <c r="A10427"/>
      <c r="B10427"/>
      <c r="C10427"/>
    </row>
    <row r="10428" spans="1:3">
      <c r="A10428"/>
      <c r="B10428"/>
      <c r="C10428"/>
    </row>
    <row r="10429" spans="1:3">
      <c r="A10429"/>
      <c r="B10429"/>
      <c r="C10429"/>
    </row>
    <row r="10430" spans="1:3">
      <c r="A10430"/>
      <c r="B10430"/>
      <c r="C10430"/>
    </row>
    <row r="10431" spans="1:3">
      <c r="A10431"/>
      <c r="B10431"/>
      <c r="C10431"/>
    </row>
    <row r="10432" spans="1:3">
      <c r="A10432"/>
      <c r="B10432"/>
      <c r="C10432"/>
    </row>
    <row r="10433" spans="1:3">
      <c r="A10433"/>
      <c r="B10433"/>
      <c r="C10433"/>
    </row>
    <row r="10434" spans="1:3">
      <c r="A10434"/>
      <c r="B10434"/>
      <c r="C10434"/>
    </row>
    <row r="10435" spans="1:3">
      <c r="A10435"/>
      <c r="B10435"/>
      <c r="C10435"/>
    </row>
    <row r="10436" spans="1:3">
      <c r="A10436"/>
      <c r="B10436"/>
      <c r="C10436"/>
    </row>
    <row r="10437" spans="1:3">
      <c r="A10437"/>
      <c r="B10437"/>
      <c r="C10437"/>
    </row>
    <row r="10438" spans="1:3">
      <c r="A10438"/>
      <c r="B10438"/>
      <c r="C10438"/>
    </row>
    <row r="10439" spans="1:3">
      <c r="A10439"/>
      <c r="B10439"/>
      <c r="C10439"/>
    </row>
    <row r="10440" spans="1:3">
      <c r="A10440"/>
      <c r="B10440"/>
      <c r="C10440"/>
    </row>
    <row r="10441" spans="1:3">
      <c r="A10441"/>
      <c r="B10441"/>
      <c r="C10441"/>
    </row>
    <row r="10442" spans="1:3">
      <c r="A10442"/>
      <c r="B10442"/>
      <c r="C10442"/>
    </row>
    <row r="10443" spans="1:3">
      <c r="A10443"/>
      <c r="B10443"/>
      <c r="C10443"/>
    </row>
    <row r="10444" spans="1:3">
      <c r="A10444"/>
      <c r="B10444"/>
      <c r="C10444"/>
    </row>
    <row r="10445" spans="1:3">
      <c r="A10445"/>
      <c r="B10445"/>
      <c r="C10445"/>
    </row>
    <row r="10446" spans="1:3">
      <c r="A10446"/>
      <c r="B10446"/>
      <c r="C10446"/>
    </row>
    <row r="10447" spans="1:3">
      <c r="A10447"/>
      <c r="B10447"/>
      <c r="C10447"/>
    </row>
    <row r="10448" spans="1:3">
      <c r="A10448"/>
      <c r="B10448"/>
      <c r="C10448"/>
    </row>
    <row r="10449" spans="1:3">
      <c r="A10449"/>
      <c r="B10449"/>
      <c r="C10449"/>
    </row>
    <row r="10450" spans="1:3">
      <c r="A10450"/>
      <c r="B10450"/>
      <c r="C10450"/>
    </row>
    <row r="10451" spans="1:3">
      <c r="A10451"/>
      <c r="B10451"/>
      <c r="C10451"/>
    </row>
    <row r="10452" spans="1:3">
      <c r="A10452"/>
      <c r="B10452"/>
      <c r="C10452"/>
    </row>
    <row r="10453" spans="1:3">
      <c r="A10453"/>
      <c r="B10453"/>
      <c r="C10453"/>
    </row>
    <row r="10454" spans="1:3">
      <c r="A10454"/>
      <c r="B10454"/>
      <c r="C10454"/>
    </row>
    <row r="10455" spans="1:3">
      <c r="A10455"/>
      <c r="B10455"/>
      <c r="C10455"/>
    </row>
    <row r="10456" spans="1:3">
      <c r="A10456"/>
      <c r="B10456"/>
      <c r="C10456"/>
    </row>
    <row r="10457" spans="1:3">
      <c r="A10457"/>
      <c r="B10457"/>
      <c r="C10457"/>
    </row>
    <row r="10458" spans="1:3">
      <c r="A10458"/>
      <c r="B10458"/>
      <c r="C10458"/>
    </row>
    <row r="10459" spans="1:3">
      <c r="A10459"/>
      <c r="B10459"/>
      <c r="C10459"/>
    </row>
    <row r="10460" spans="1:3">
      <c r="A10460"/>
      <c r="B10460"/>
      <c r="C10460"/>
    </row>
    <row r="10461" spans="1:3">
      <c r="A10461"/>
      <c r="B10461"/>
      <c r="C10461"/>
    </row>
    <row r="10462" spans="1:3">
      <c r="A10462"/>
      <c r="B10462"/>
      <c r="C10462"/>
    </row>
    <row r="10463" spans="1:3">
      <c r="A10463"/>
      <c r="B10463"/>
      <c r="C10463"/>
    </row>
    <row r="10464" spans="1:3">
      <c r="A10464"/>
      <c r="B10464"/>
      <c r="C10464"/>
    </row>
    <row r="10465" spans="1:3">
      <c r="A10465"/>
      <c r="B10465"/>
      <c r="C10465"/>
    </row>
    <row r="10466" spans="1:3">
      <c r="A10466"/>
      <c r="B10466"/>
      <c r="C10466"/>
    </row>
    <row r="10467" spans="1:3">
      <c r="A10467"/>
      <c r="B10467"/>
      <c r="C10467"/>
    </row>
    <row r="10468" spans="1:3">
      <c r="A10468"/>
      <c r="B10468"/>
      <c r="C10468"/>
    </row>
    <row r="10469" spans="1:3">
      <c r="A10469"/>
      <c r="B10469"/>
      <c r="C10469"/>
    </row>
    <row r="10470" spans="1:3">
      <c r="A10470"/>
      <c r="B10470"/>
      <c r="C10470"/>
    </row>
    <row r="10471" spans="1:3">
      <c r="A10471"/>
      <c r="B10471"/>
      <c r="C10471"/>
    </row>
    <row r="10472" spans="1:3">
      <c r="A10472"/>
      <c r="B10472"/>
      <c r="C10472"/>
    </row>
    <row r="10473" spans="1:3">
      <c r="A10473"/>
      <c r="B10473"/>
      <c r="C10473"/>
    </row>
    <row r="10474" spans="1:3">
      <c r="A10474"/>
      <c r="B10474"/>
      <c r="C10474"/>
    </row>
    <row r="10475" spans="1:3">
      <c r="A10475"/>
      <c r="B10475"/>
      <c r="C10475"/>
    </row>
    <row r="10476" spans="1:3">
      <c r="A10476"/>
      <c r="B10476"/>
      <c r="C10476"/>
    </row>
    <row r="10477" spans="1:3">
      <c r="A10477"/>
      <c r="B10477"/>
      <c r="C10477"/>
    </row>
    <row r="10478" spans="1:3">
      <c r="A10478"/>
      <c r="B10478"/>
      <c r="C10478"/>
    </row>
    <row r="10479" spans="1:3">
      <c r="A10479"/>
      <c r="B10479"/>
      <c r="C10479"/>
    </row>
    <row r="10480" spans="1:3">
      <c r="A10480"/>
      <c r="B10480"/>
      <c r="C10480"/>
    </row>
    <row r="10481" spans="1:3">
      <c r="A10481"/>
      <c r="B10481"/>
      <c r="C10481"/>
    </row>
    <row r="10482" spans="1:3">
      <c r="A10482"/>
      <c r="B10482"/>
      <c r="C10482"/>
    </row>
    <row r="10483" spans="1:3">
      <c r="A10483"/>
      <c r="B10483"/>
      <c r="C10483"/>
    </row>
    <row r="10484" spans="1:3">
      <c r="A10484"/>
      <c r="B10484"/>
      <c r="C10484"/>
    </row>
    <row r="10485" spans="1:3">
      <c r="A10485"/>
      <c r="B10485"/>
      <c r="C10485"/>
    </row>
    <row r="10486" spans="1:3">
      <c r="A10486"/>
      <c r="B10486"/>
      <c r="C10486"/>
    </row>
    <row r="10487" spans="1:3">
      <c r="A10487"/>
      <c r="B10487"/>
      <c r="C10487"/>
    </row>
    <row r="10488" spans="1:3">
      <c r="A10488"/>
      <c r="B10488"/>
      <c r="C10488"/>
    </row>
    <row r="10489" spans="1:3">
      <c r="A10489"/>
      <c r="B10489"/>
      <c r="C10489"/>
    </row>
    <row r="10490" spans="1:3">
      <c r="A10490"/>
      <c r="B10490"/>
      <c r="C10490"/>
    </row>
    <row r="10491" spans="1:3">
      <c r="A10491"/>
      <c r="B10491"/>
      <c r="C10491"/>
    </row>
    <row r="10492" spans="1:3">
      <c r="A10492"/>
      <c r="B10492"/>
      <c r="C10492"/>
    </row>
    <row r="10493" spans="1:3">
      <c r="A10493"/>
      <c r="B10493"/>
      <c r="C10493"/>
    </row>
    <row r="10494" spans="1:3">
      <c r="A10494"/>
      <c r="B10494"/>
      <c r="C10494"/>
    </row>
    <row r="10495" spans="1:3">
      <c r="A10495"/>
      <c r="B10495"/>
      <c r="C10495"/>
    </row>
    <row r="10496" spans="1:3">
      <c r="A10496"/>
      <c r="B10496"/>
      <c r="C10496"/>
    </row>
    <row r="10497" spans="1:3">
      <c r="A10497"/>
      <c r="B10497"/>
      <c r="C10497"/>
    </row>
    <row r="10498" spans="1:3">
      <c r="A10498"/>
      <c r="B10498"/>
      <c r="C10498"/>
    </row>
    <row r="10499" spans="1:3">
      <c r="A10499"/>
      <c r="B10499"/>
      <c r="C10499"/>
    </row>
    <row r="10500" spans="1:3">
      <c r="A10500"/>
      <c r="B10500"/>
      <c r="C10500"/>
    </row>
    <row r="10501" spans="1:3">
      <c r="A10501"/>
      <c r="B10501"/>
      <c r="C10501"/>
    </row>
    <row r="10502" spans="1:3">
      <c r="A10502"/>
      <c r="B10502"/>
      <c r="C10502"/>
    </row>
    <row r="10503" spans="1:3">
      <c r="A10503"/>
      <c r="B10503"/>
      <c r="C10503"/>
    </row>
    <row r="10504" spans="1:3">
      <c r="A10504"/>
      <c r="B10504"/>
      <c r="C10504"/>
    </row>
    <row r="10505" spans="1:3">
      <c r="A10505"/>
      <c r="B10505"/>
      <c r="C10505"/>
    </row>
    <row r="10506" spans="1:3">
      <c r="A10506"/>
      <c r="B10506"/>
      <c r="C10506"/>
    </row>
    <row r="10507" spans="1:3">
      <c r="A10507"/>
      <c r="B10507"/>
      <c r="C10507"/>
    </row>
    <row r="10508" spans="1:3">
      <c r="A10508"/>
      <c r="B10508"/>
      <c r="C10508"/>
    </row>
    <row r="10509" spans="1:3">
      <c r="A10509"/>
      <c r="B10509"/>
      <c r="C10509"/>
    </row>
    <row r="10510" spans="1:3">
      <c r="A10510"/>
      <c r="B10510"/>
      <c r="C10510"/>
    </row>
    <row r="10511" spans="1:3">
      <c r="A10511"/>
      <c r="B10511"/>
      <c r="C10511"/>
    </row>
    <row r="10512" spans="1:3">
      <c r="A10512"/>
      <c r="B10512"/>
      <c r="C10512"/>
    </row>
    <row r="10513" spans="1:3">
      <c r="A10513"/>
      <c r="B10513"/>
      <c r="C10513"/>
    </row>
    <row r="10514" spans="1:3">
      <c r="A10514"/>
      <c r="B10514"/>
      <c r="C10514"/>
    </row>
    <row r="10515" spans="1:3">
      <c r="A10515"/>
      <c r="B10515"/>
      <c r="C10515"/>
    </row>
    <row r="10516" spans="1:3">
      <c r="A10516"/>
      <c r="B10516"/>
      <c r="C10516"/>
    </row>
    <row r="10517" spans="1:3">
      <c r="A10517"/>
      <c r="B10517"/>
      <c r="C10517"/>
    </row>
    <row r="10518" spans="1:3">
      <c r="A10518"/>
      <c r="B10518"/>
      <c r="C10518"/>
    </row>
    <row r="10519" spans="1:3">
      <c r="A10519"/>
      <c r="B10519"/>
      <c r="C10519"/>
    </row>
    <row r="10520" spans="1:3">
      <c r="A10520"/>
      <c r="B10520"/>
      <c r="C10520"/>
    </row>
    <row r="10521" spans="1:3">
      <c r="A10521"/>
      <c r="B10521"/>
      <c r="C10521"/>
    </row>
    <row r="10522" spans="1:3">
      <c r="A10522"/>
      <c r="B10522"/>
      <c r="C10522"/>
    </row>
    <row r="10523" spans="1:3">
      <c r="A10523"/>
      <c r="B10523"/>
      <c r="C10523"/>
    </row>
    <row r="10524" spans="1:3">
      <c r="A10524"/>
      <c r="B10524"/>
      <c r="C10524"/>
    </row>
    <row r="10525" spans="1:3">
      <c r="A10525"/>
      <c r="B10525"/>
      <c r="C10525"/>
    </row>
    <row r="10526" spans="1:3">
      <c r="A10526"/>
      <c r="B10526"/>
      <c r="C10526"/>
    </row>
    <row r="10527" spans="1:3">
      <c r="A10527"/>
      <c r="B10527"/>
      <c r="C10527"/>
    </row>
    <row r="10528" spans="1:3">
      <c r="A10528"/>
      <c r="B10528"/>
      <c r="C10528"/>
    </row>
    <row r="10529" spans="1:3">
      <c r="A10529"/>
      <c r="B10529"/>
      <c r="C10529"/>
    </row>
    <row r="10530" spans="1:3">
      <c r="A10530"/>
      <c r="B10530"/>
      <c r="C10530"/>
    </row>
    <row r="10531" spans="1:3">
      <c r="A10531"/>
      <c r="B10531"/>
      <c r="C10531"/>
    </row>
    <row r="10532" spans="1:3">
      <c r="A10532"/>
      <c r="B10532"/>
      <c r="C10532"/>
    </row>
    <row r="10533" spans="1:3">
      <c r="A10533"/>
      <c r="B10533"/>
      <c r="C10533"/>
    </row>
    <row r="10534" spans="1:3">
      <c r="A10534"/>
      <c r="B10534"/>
      <c r="C10534"/>
    </row>
    <row r="10535" spans="1:3">
      <c r="A10535"/>
      <c r="B10535"/>
      <c r="C10535"/>
    </row>
    <row r="10536" spans="1:3">
      <c r="A10536"/>
      <c r="B10536"/>
      <c r="C10536"/>
    </row>
    <row r="10537" spans="1:3">
      <c r="A10537"/>
      <c r="B10537"/>
      <c r="C10537"/>
    </row>
    <row r="10538" spans="1:3">
      <c r="A10538"/>
      <c r="B10538"/>
      <c r="C10538"/>
    </row>
    <row r="10539" spans="1:3">
      <c r="A10539"/>
      <c r="B10539"/>
      <c r="C10539"/>
    </row>
    <row r="10540" spans="1:3">
      <c r="A10540"/>
      <c r="B10540"/>
      <c r="C10540"/>
    </row>
    <row r="10541" spans="1:3">
      <c r="A10541"/>
      <c r="B10541"/>
      <c r="C10541"/>
    </row>
    <row r="10542" spans="1:3">
      <c r="A10542"/>
      <c r="B10542"/>
      <c r="C10542"/>
    </row>
    <row r="10543" spans="1:3">
      <c r="A10543"/>
      <c r="B10543"/>
      <c r="C10543"/>
    </row>
    <row r="10544" spans="1:3">
      <c r="A10544"/>
      <c r="B10544"/>
      <c r="C10544"/>
    </row>
    <row r="10545" spans="1:3">
      <c r="A10545"/>
      <c r="B10545"/>
      <c r="C10545"/>
    </row>
    <row r="10546" spans="1:3">
      <c r="A10546"/>
      <c r="B10546"/>
      <c r="C10546"/>
    </row>
    <row r="10547" spans="1:3">
      <c r="A10547"/>
      <c r="B10547"/>
      <c r="C10547"/>
    </row>
    <row r="10548" spans="1:3">
      <c r="A10548"/>
      <c r="B10548"/>
      <c r="C10548"/>
    </row>
    <row r="10549" spans="1:3">
      <c r="A10549"/>
      <c r="B10549"/>
      <c r="C10549"/>
    </row>
    <row r="10550" spans="1:3">
      <c r="A10550"/>
      <c r="B10550"/>
      <c r="C10550"/>
    </row>
    <row r="10551" spans="1:3">
      <c r="A10551"/>
      <c r="B10551"/>
      <c r="C10551"/>
    </row>
    <row r="10552" spans="1:3">
      <c r="A10552"/>
      <c r="B10552"/>
      <c r="C10552"/>
    </row>
    <row r="10553" spans="1:3">
      <c r="A10553"/>
      <c r="B10553"/>
      <c r="C10553"/>
    </row>
    <row r="10554" spans="1:3">
      <c r="A10554"/>
      <c r="B10554"/>
      <c r="C10554"/>
    </row>
    <row r="10555" spans="1:3">
      <c r="A10555"/>
      <c r="B10555"/>
      <c r="C10555"/>
    </row>
    <row r="10556" spans="1:3">
      <c r="A10556"/>
      <c r="B10556"/>
      <c r="C10556"/>
    </row>
    <row r="10557" spans="1:3">
      <c r="A10557"/>
      <c r="B10557"/>
      <c r="C10557"/>
    </row>
    <row r="10558" spans="1:3">
      <c r="A10558"/>
      <c r="B10558"/>
      <c r="C10558"/>
    </row>
    <row r="10559" spans="1:3">
      <c r="A10559"/>
      <c r="B10559"/>
      <c r="C10559"/>
    </row>
    <row r="10560" spans="1:3">
      <c r="A10560"/>
      <c r="B10560"/>
      <c r="C10560"/>
    </row>
    <row r="10561" spans="1:3">
      <c r="A10561"/>
      <c r="B10561"/>
      <c r="C10561"/>
    </row>
    <row r="10562" spans="1:3">
      <c r="A10562"/>
      <c r="B10562"/>
      <c r="C10562"/>
    </row>
    <row r="10563" spans="1:3">
      <c r="A10563"/>
      <c r="B10563"/>
      <c r="C10563"/>
    </row>
    <row r="10564" spans="1:3">
      <c r="A10564"/>
      <c r="B10564"/>
      <c r="C10564"/>
    </row>
    <row r="10565" spans="1:3">
      <c r="A10565"/>
      <c r="B10565"/>
      <c r="C10565"/>
    </row>
    <row r="10566" spans="1:3">
      <c r="A10566"/>
      <c r="B10566"/>
      <c r="C10566"/>
    </row>
    <row r="10567" spans="1:3">
      <c r="A10567"/>
      <c r="B10567"/>
      <c r="C10567"/>
    </row>
    <row r="10568" spans="1:3">
      <c r="A10568"/>
      <c r="B10568"/>
      <c r="C10568"/>
    </row>
    <row r="10569" spans="1:3">
      <c r="A10569"/>
      <c r="B10569"/>
      <c r="C10569"/>
    </row>
    <row r="10570" spans="1:3">
      <c r="A10570"/>
      <c r="B10570"/>
      <c r="C10570"/>
    </row>
    <row r="10571" spans="1:3">
      <c r="A10571"/>
      <c r="B10571"/>
      <c r="C10571"/>
    </row>
    <row r="10572" spans="1:3">
      <c r="A10572"/>
      <c r="B10572"/>
      <c r="C10572"/>
    </row>
    <row r="10573" spans="1:3">
      <c r="A10573"/>
      <c r="B10573"/>
      <c r="C10573"/>
    </row>
    <row r="10574" spans="1:3">
      <c r="A10574"/>
      <c r="B10574"/>
      <c r="C10574"/>
    </row>
    <row r="10575" spans="1:3">
      <c r="A10575"/>
      <c r="B10575"/>
      <c r="C10575"/>
    </row>
    <row r="10576" spans="1:3">
      <c r="A10576"/>
      <c r="B10576"/>
      <c r="C10576"/>
    </row>
    <row r="10577" spans="1:3">
      <c r="A10577"/>
      <c r="B10577"/>
      <c r="C10577"/>
    </row>
    <row r="10578" spans="1:3">
      <c r="A10578"/>
      <c r="B10578"/>
      <c r="C10578"/>
    </row>
    <row r="10579" spans="1:3">
      <c r="A10579"/>
      <c r="B10579"/>
      <c r="C10579"/>
    </row>
    <row r="10580" spans="1:3">
      <c r="A10580"/>
      <c r="B10580"/>
      <c r="C10580"/>
    </row>
    <row r="10581" spans="1:3">
      <c r="A10581"/>
      <c r="B10581"/>
      <c r="C10581"/>
    </row>
    <row r="10582" spans="1:3">
      <c r="A10582"/>
      <c r="B10582"/>
      <c r="C10582"/>
    </row>
    <row r="10583" spans="1:3">
      <c r="A10583"/>
      <c r="B10583"/>
      <c r="C10583"/>
    </row>
    <row r="10584" spans="1:3">
      <c r="A10584"/>
      <c r="B10584"/>
      <c r="C10584"/>
    </row>
    <row r="10585" spans="1:3">
      <c r="A10585"/>
      <c r="B10585"/>
      <c r="C10585"/>
    </row>
    <row r="10586" spans="1:3">
      <c r="A10586"/>
      <c r="B10586"/>
      <c r="C10586"/>
    </row>
    <row r="10587" spans="1:3">
      <c r="A10587"/>
      <c r="B10587"/>
      <c r="C10587"/>
    </row>
    <row r="10588" spans="1:3">
      <c r="A10588"/>
      <c r="B10588"/>
      <c r="C10588"/>
    </row>
    <row r="10589" spans="1:3">
      <c r="A10589"/>
      <c r="B10589"/>
      <c r="C10589"/>
    </row>
    <row r="10590" spans="1:3">
      <c r="A10590"/>
      <c r="B10590"/>
      <c r="C10590"/>
    </row>
    <row r="10591" spans="1:3">
      <c r="A10591"/>
      <c r="B10591"/>
      <c r="C10591"/>
    </row>
    <row r="10592" spans="1:3">
      <c r="A10592"/>
      <c r="B10592"/>
      <c r="C10592"/>
    </row>
    <row r="10593" spans="1:3">
      <c r="A10593"/>
      <c r="B10593"/>
      <c r="C10593"/>
    </row>
    <row r="10594" spans="1:3">
      <c r="A10594"/>
      <c r="B10594"/>
      <c r="C10594"/>
    </row>
    <row r="10595" spans="1:3">
      <c r="A10595"/>
      <c r="B10595"/>
      <c r="C10595"/>
    </row>
    <row r="10596" spans="1:3">
      <c r="A10596"/>
      <c r="B10596"/>
      <c r="C10596"/>
    </row>
    <row r="10597" spans="1:3">
      <c r="A10597"/>
      <c r="B10597"/>
      <c r="C10597"/>
    </row>
    <row r="10598" spans="1:3">
      <c r="A10598"/>
      <c r="B10598"/>
      <c r="C10598"/>
    </row>
    <row r="10599" spans="1:3">
      <c r="A10599"/>
      <c r="B10599"/>
      <c r="C10599"/>
    </row>
    <row r="10600" spans="1:3">
      <c r="A10600"/>
      <c r="B10600"/>
      <c r="C10600"/>
    </row>
    <row r="10601" spans="1:3">
      <c r="A10601"/>
      <c r="B10601"/>
      <c r="C10601"/>
    </row>
    <row r="10602" spans="1:3">
      <c r="A10602"/>
      <c r="B10602"/>
      <c r="C10602"/>
    </row>
    <row r="10603" spans="1:3">
      <c r="A10603"/>
      <c r="B10603"/>
      <c r="C10603"/>
    </row>
    <row r="10604" spans="1:3">
      <c r="A10604"/>
      <c r="B10604"/>
      <c r="C10604"/>
    </row>
    <row r="10605" spans="1:3">
      <c r="A10605"/>
      <c r="B10605"/>
      <c r="C10605"/>
    </row>
    <row r="10606" spans="1:3">
      <c r="A10606"/>
      <c r="B10606"/>
      <c r="C10606"/>
    </row>
    <row r="10607" spans="1:3">
      <c r="A10607"/>
      <c r="B10607"/>
      <c r="C10607"/>
    </row>
    <row r="10608" spans="1:3">
      <c r="A10608"/>
      <c r="B10608"/>
      <c r="C10608"/>
    </row>
    <row r="10609" spans="1:3">
      <c r="A10609"/>
      <c r="B10609"/>
      <c r="C10609"/>
    </row>
    <row r="10610" spans="1:3">
      <c r="A10610"/>
      <c r="B10610"/>
      <c r="C10610"/>
    </row>
    <row r="10611" spans="1:3">
      <c r="A10611"/>
      <c r="B10611"/>
      <c r="C10611"/>
    </row>
    <row r="10612" spans="1:3">
      <c r="A10612"/>
      <c r="B10612"/>
      <c r="C10612"/>
    </row>
    <row r="10613" spans="1:3">
      <c r="A10613"/>
      <c r="B10613"/>
      <c r="C10613"/>
    </row>
    <row r="10614" spans="1:3">
      <c r="A10614"/>
      <c r="B10614"/>
      <c r="C10614"/>
    </row>
    <row r="10615" spans="1:3">
      <c r="A10615"/>
      <c r="B10615"/>
      <c r="C10615"/>
    </row>
    <row r="10616" spans="1:3">
      <c r="A10616"/>
      <c r="B10616"/>
      <c r="C10616"/>
    </row>
    <row r="10617" spans="1:3">
      <c r="A10617"/>
      <c r="B10617"/>
      <c r="C10617"/>
    </row>
    <row r="10618" spans="1:3">
      <c r="A10618"/>
      <c r="B10618"/>
      <c r="C10618"/>
    </row>
    <row r="10619" spans="1:3">
      <c r="A10619"/>
      <c r="B10619"/>
      <c r="C10619"/>
    </row>
    <row r="10620" spans="1:3">
      <c r="A10620"/>
      <c r="B10620"/>
      <c r="C10620"/>
    </row>
    <row r="10621" spans="1:3">
      <c r="A10621"/>
      <c r="B10621"/>
      <c r="C10621"/>
    </row>
    <row r="10622" spans="1:3">
      <c r="A10622"/>
      <c r="B10622"/>
      <c r="C10622"/>
    </row>
    <row r="10623" spans="1:3">
      <c r="A10623"/>
      <c r="B10623"/>
      <c r="C10623"/>
    </row>
    <row r="10624" spans="1:3">
      <c r="A10624"/>
      <c r="B10624"/>
      <c r="C10624"/>
    </row>
    <row r="10625" spans="1:3">
      <c r="A10625"/>
      <c r="B10625"/>
      <c r="C10625"/>
    </row>
    <row r="10626" spans="1:3">
      <c r="A10626"/>
      <c r="B10626"/>
      <c r="C10626"/>
    </row>
    <row r="10627" spans="1:3">
      <c r="A10627"/>
      <c r="B10627"/>
      <c r="C10627"/>
    </row>
    <row r="10628" spans="1:3">
      <c r="A10628"/>
      <c r="B10628"/>
      <c r="C10628"/>
    </row>
    <row r="10629" spans="1:3">
      <c r="A10629"/>
      <c r="B10629"/>
      <c r="C10629"/>
    </row>
    <row r="10630" spans="1:3">
      <c r="A10630"/>
      <c r="B10630"/>
      <c r="C10630"/>
    </row>
    <row r="10631" spans="1:3">
      <c r="A10631"/>
      <c r="B10631"/>
      <c r="C10631"/>
    </row>
    <row r="10632" spans="1:3">
      <c r="A10632"/>
      <c r="B10632"/>
      <c r="C10632"/>
    </row>
    <row r="10633" spans="1:3">
      <c r="A10633"/>
      <c r="B10633"/>
      <c r="C10633"/>
    </row>
    <row r="10634" spans="1:3">
      <c r="A10634"/>
      <c r="B10634"/>
      <c r="C10634"/>
    </row>
    <row r="10635" spans="1:3">
      <c r="A10635"/>
      <c r="B10635"/>
      <c r="C10635"/>
    </row>
    <row r="10636" spans="1:3">
      <c r="A10636"/>
      <c r="B10636"/>
      <c r="C10636"/>
    </row>
    <row r="10637" spans="1:3">
      <c r="A10637"/>
      <c r="B10637"/>
      <c r="C10637"/>
    </row>
    <row r="10638" spans="1:3">
      <c r="A10638"/>
      <c r="B10638"/>
      <c r="C10638"/>
    </row>
    <row r="10639" spans="1:3">
      <c r="A10639"/>
      <c r="B10639"/>
      <c r="C10639"/>
    </row>
    <row r="10640" spans="1:3">
      <c r="A10640"/>
      <c r="B10640"/>
      <c r="C10640"/>
    </row>
    <row r="10641" spans="1:3">
      <c r="A10641"/>
      <c r="B10641"/>
      <c r="C10641"/>
    </row>
    <row r="10642" spans="1:3">
      <c r="A10642"/>
      <c r="B10642"/>
      <c r="C10642"/>
    </row>
    <row r="10643" spans="1:3">
      <c r="A10643"/>
      <c r="B10643"/>
      <c r="C10643"/>
    </row>
    <row r="10644" spans="1:3">
      <c r="A10644"/>
      <c r="B10644"/>
      <c r="C10644"/>
    </row>
    <row r="10645" spans="1:3">
      <c r="A10645"/>
      <c r="B10645"/>
      <c r="C10645"/>
    </row>
    <row r="10646" spans="1:3">
      <c r="A10646"/>
      <c r="B10646"/>
      <c r="C10646"/>
    </row>
    <row r="10647" spans="1:3">
      <c r="A10647"/>
      <c r="B10647"/>
      <c r="C10647"/>
    </row>
    <row r="10648" spans="1:3">
      <c r="A10648"/>
      <c r="B10648"/>
      <c r="C10648"/>
    </row>
    <row r="10649" spans="1:3">
      <c r="A10649"/>
      <c r="B10649"/>
      <c r="C10649"/>
    </row>
    <row r="10650" spans="1:3">
      <c r="A10650"/>
      <c r="B10650"/>
      <c r="C10650"/>
    </row>
    <row r="10651" spans="1:3">
      <c r="A10651"/>
      <c r="B10651"/>
      <c r="C10651"/>
    </row>
    <row r="10652" spans="1:3">
      <c r="A10652"/>
      <c r="B10652"/>
      <c r="C10652"/>
    </row>
    <row r="10653" spans="1:3">
      <c r="A10653"/>
      <c r="B10653"/>
      <c r="C10653"/>
    </row>
    <row r="10654" spans="1:3">
      <c r="A10654"/>
      <c r="B10654"/>
      <c r="C10654"/>
    </row>
    <row r="10655" spans="1:3">
      <c r="A10655"/>
      <c r="B10655"/>
      <c r="C10655"/>
    </row>
    <row r="10656" spans="1:3">
      <c r="A10656"/>
      <c r="B10656"/>
      <c r="C10656"/>
    </row>
    <row r="10657" spans="1:3">
      <c r="A10657"/>
      <c r="B10657"/>
      <c r="C10657"/>
    </row>
    <row r="10658" spans="1:3">
      <c r="A10658"/>
      <c r="B10658"/>
      <c r="C10658"/>
    </row>
    <row r="10659" spans="1:3">
      <c r="A10659"/>
      <c r="B10659"/>
      <c r="C10659"/>
    </row>
    <row r="10660" spans="1:3">
      <c r="A10660"/>
      <c r="B10660"/>
      <c r="C10660"/>
    </row>
    <row r="10661" spans="1:3">
      <c r="A10661"/>
      <c r="B10661"/>
      <c r="C10661"/>
    </row>
    <row r="10662" spans="1:3">
      <c r="A10662"/>
      <c r="B10662"/>
      <c r="C10662"/>
    </row>
    <row r="10663" spans="1:3">
      <c r="A10663"/>
      <c r="B10663"/>
      <c r="C10663"/>
    </row>
    <row r="10664" spans="1:3">
      <c r="A10664"/>
      <c r="B10664"/>
      <c r="C10664"/>
    </row>
    <row r="10665" spans="1:3">
      <c r="A10665"/>
      <c r="B10665"/>
      <c r="C10665"/>
    </row>
    <row r="10666" spans="1:3">
      <c r="A10666"/>
      <c r="B10666"/>
      <c r="C10666"/>
    </row>
    <row r="10667" spans="1:3">
      <c r="A10667"/>
      <c r="B10667"/>
      <c r="C10667"/>
    </row>
    <row r="10668" spans="1:3">
      <c r="A10668"/>
      <c r="B10668"/>
      <c r="C10668"/>
    </row>
    <row r="10669" spans="1:3">
      <c r="A10669"/>
      <c r="B10669"/>
      <c r="C10669"/>
    </row>
    <row r="10670" spans="1:3">
      <c r="A10670"/>
      <c r="B10670"/>
      <c r="C10670"/>
    </row>
    <row r="10671" spans="1:3">
      <c r="A10671"/>
      <c r="B10671"/>
      <c r="C10671"/>
    </row>
    <row r="10672" spans="1:3">
      <c r="A10672"/>
      <c r="B10672"/>
      <c r="C10672"/>
    </row>
    <row r="10673" spans="1:3">
      <c r="A10673"/>
      <c r="B10673"/>
      <c r="C10673"/>
    </row>
    <row r="10674" spans="1:3">
      <c r="A10674"/>
      <c r="B10674"/>
      <c r="C10674"/>
    </row>
    <row r="10675" spans="1:3">
      <c r="A10675"/>
      <c r="B10675"/>
      <c r="C10675"/>
    </row>
    <row r="10676" spans="1:3">
      <c r="A10676"/>
      <c r="B10676"/>
      <c r="C10676"/>
    </row>
    <row r="10677" spans="1:3">
      <c r="A10677"/>
      <c r="B10677"/>
      <c r="C10677"/>
    </row>
    <row r="10678" spans="1:3">
      <c r="A10678"/>
      <c r="B10678"/>
      <c r="C10678"/>
    </row>
    <row r="10679" spans="1:3">
      <c r="A10679"/>
      <c r="B10679"/>
      <c r="C10679"/>
    </row>
    <row r="10680" spans="1:3">
      <c r="A10680"/>
      <c r="B10680"/>
      <c r="C10680"/>
    </row>
    <row r="10681" spans="1:3">
      <c r="A10681"/>
      <c r="B10681"/>
      <c r="C10681"/>
    </row>
    <row r="10682" spans="1:3">
      <c r="A10682"/>
      <c r="B10682"/>
      <c r="C10682"/>
    </row>
    <row r="10683" spans="1:3">
      <c r="A10683"/>
      <c r="B10683"/>
      <c r="C10683"/>
    </row>
    <row r="10684" spans="1:3">
      <c r="A10684"/>
      <c r="B10684"/>
      <c r="C10684"/>
    </row>
    <row r="10685" spans="1:3">
      <c r="A10685"/>
      <c r="B10685"/>
      <c r="C10685"/>
    </row>
    <row r="10686" spans="1:3">
      <c r="A10686"/>
      <c r="B10686"/>
      <c r="C10686"/>
    </row>
    <row r="10687" spans="1:3">
      <c r="A10687"/>
      <c r="B10687"/>
      <c r="C10687"/>
    </row>
    <row r="10688" spans="1:3">
      <c r="A10688"/>
      <c r="B10688"/>
      <c r="C10688"/>
    </row>
    <row r="10689" spans="1:3">
      <c r="A10689"/>
      <c r="B10689"/>
      <c r="C10689"/>
    </row>
    <row r="10690" spans="1:3">
      <c r="A10690"/>
      <c r="B10690"/>
      <c r="C10690"/>
    </row>
    <row r="10691" spans="1:3">
      <c r="A10691"/>
      <c r="B10691"/>
      <c r="C10691"/>
    </row>
    <row r="10692" spans="1:3">
      <c r="A10692"/>
      <c r="B10692"/>
      <c r="C10692"/>
    </row>
    <row r="10693" spans="1:3">
      <c r="A10693"/>
      <c r="B10693"/>
      <c r="C10693"/>
    </row>
    <row r="10694" spans="1:3">
      <c r="A10694"/>
      <c r="B10694"/>
      <c r="C10694"/>
    </row>
    <row r="10695" spans="1:3">
      <c r="A10695"/>
      <c r="B10695"/>
      <c r="C10695"/>
    </row>
    <row r="10696" spans="1:3">
      <c r="A10696"/>
      <c r="B10696"/>
      <c r="C10696"/>
    </row>
    <row r="10697" spans="1:3">
      <c r="A10697"/>
      <c r="B10697"/>
      <c r="C10697"/>
    </row>
    <row r="10698" spans="1:3">
      <c r="A10698"/>
      <c r="B10698"/>
      <c r="C10698"/>
    </row>
    <row r="10699" spans="1:3">
      <c r="A10699"/>
      <c r="B10699"/>
      <c r="C10699"/>
    </row>
    <row r="10700" spans="1:3">
      <c r="A10700"/>
      <c r="B10700"/>
      <c r="C10700"/>
    </row>
    <row r="10701" spans="1:3">
      <c r="A10701"/>
      <c r="B10701"/>
      <c r="C10701"/>
    </row>
    <row r="10702" spans="1:3">
      <c r="A10702"/>
      <c r="B10702"/>
      <c r="C10702"/>
    </row>
    <row r="10703" spans="1:3">
      <c r="A10703"/>
      <c r="B10703"/>
      <c r="C10703"/>
    </row>
    <row r="10704" spans="1:3">
      <c r="A10704"/>
      <c r="B10704"/>
      <c r="C10704"/>
    </row>
    <row r="10705" spans="1:3">
      <c r="A10705"/>
      <c r="B10705"/>
      <c r="C10705"/>
    </row>
    <row r="10706" spans="1:3">
      <c r="A10706"/>
      <c r="B10706"/>
      <c r="C10706"/>
    </row>
    <row r="10707" spans="1:3">
      <c r="A10707"/>
      <c r="B10707"/>
      <c r="C10707"/>
    </row>
    <row r="10708" spans="1:3">
      <c r="A10708"/>
      <c r="B10708"/>
      <c r="C10708"/>
    </row>
    <row r="10709" spans="1:3">
      <c r="A10709"/>
      <c r="B10709"/>
      <c r="C10709"/>
    </row>
    <row r="10710" spans="1:3">
      <c r="A10710"/>
      <c r="B10710"/>
      <c r="C10710"/>
    </row>
    <row r="10711" spans="1:3">
      <c r="A10711"/>
      <c r="B10711"/>
      <c r="C10711"/>
    </row>
    <row r="10712" spans="1:3">
      <c r="A10712"/>
      <c r="B10712"/>
      <c r="C10712"/>
    </row>
    <row r="10713" spans="1:3">
      <c r="A10713"/>
      <c r="B10713"/>
      <c r="C10713"/>
    </row>
    <row r="10714" spans="1:3">
      <c r="A10714"/>
      <c r="B10714"/>
      <c r="C10714"/>
    </row>
    <row r="10715" spans="1:3">
      <c r="A10715"/>
      <c r="B10715"/>
      <c r="C10715"/>
    </row>
    <row r="10716" spans="1:3">
      <c r="A10716"/>
      <c r="B10716"/>
      <c r="C10716"/>
    </row>
    <row r="10717" spans="1:3">
      <c r="A10717"/>
      <c r="B10717"/>
      <c r="C10717"/>
    </row>
    <row r="10718" spans="1:3">
      <c r="A10718"/>
      <c r="B10718"/>
      <c r="C10718"/>
    </row>
    <row r="10719" spans="1:3">
      <c r="A10719"/>
      <c r="B10719"/>
      <c r="C10719"/>
    </row>
    <row r="10720" spans="1:3">
      <c r="A10720"/>
      <c r="B10720"/>
      <c r="C10720"/>
    </row>
    <row r="10721" spans="1:3">
      <c r="A10721"/>
      <c r="B10721"/>
      <c r="C10721"/>
    </row>
    <row r="10722" spans="1:3">
      <c r="A10722"/>
      <c r="B10722"/>
      <c r="C10722"/>
    </row>
    <row r="10723" spans="1:3">
      <c r="A10723"/>
      <c r="B10723"/>
      <c r="C10723"/>
    </row>
    <row r="10724" spans="1:3">
      <c r="A10724"/>
      <c r="B10724"/>
      <c r="C10724"/>
    </row>
    <row r="10725" spans="1:3">
      <c r="A10725"/>
      <c r="B10725"/>
      <c r="C10725"/>
    </row>
    <row r="10726" spans="1:3">
      <c r="A10726"/>
      <c r="B10726"/>
      <c r="C10726"/>
    </row>
    <row r="10727" spans="1:3">
      <c r="A10727"/>
      <c r="B10727"/>
      <c r="C10727"/>
    </row>
    <row r="10728" spans="1:3">
      <c r="A10728"/>
      <c r="B10728"/>
      <c r="C10728"/>
    </row>
    <row r="10729" spans="1:3">
      <c r="A10729"/>
      <c r="B10729"/>
      <c r="C10729"/>
    </row>
    <row r="10730" spans="1:3">
      <c r="A10730"/>
      <c r="B10730"/>
      <c r="C10730"/>
    </row>
    <row r="10731" spans="1:3">
      <c r="A10731"/>
      <c r="B10731"/>
      <c r="C10731"/>
    </row>
    <row r="10732" spans="1:3">
      <c r="A10732"/>
      <c r="B10732"/>
      <c r="C10732"/>
    </row>
    <row r="10733" spans="1:3">
      <c r="A10733"/>
      <c r="B10733"/>
      <c r="C10733"/>
    </row>
    <row r="10734" spans="1:3">
      <c r="A10734"/>
      <c r="B10734"/>
      <c r="C10734"/>
    </row>
    <row r="10735" spans="1:3">
      <c r="A10735"/>
      <c r="B10735"/>
      <c r="C10735"/>
    </row>
    <row r="10736" spans="1:3">
      <c r="A10736"/>
      <c r="B10736"/>
      <c r="C10736"/>
    </row>
    <row r="10737" spans="1:3">
      <c r="A10737"/>
      <c r="B10737"/>
      <c r="C10737"/>
    </row>
    <row r="10738" spans="1:3">
      <c r="A10738"/>
      <c r="B10738"/>
      <c r="C10738"/>
    </row>
    <row r="10739" spans="1:3">
      <c r="A10739"/>
      <c r="B10739"/>
      <c r="C10739"/>
    </row>
    <row r="10740" spans="1:3">
      <c r="A10740"/>
      <c r="B10740"/>
      <c r="C10740"/>
    </row>
    <row r="10741" spans="1:3">
      <c r="A10741"/>
      <c r="B10741"/>
      <c r="C10741"/>
    </row>
    <row r="10742" spans="1:3">
      <c r="A10742"/>
      <c r="B10742"/>
      <c r="C10742"/>
    </row>
    <row r="10743" spans="1:3">
      <c r="A10743"/>
      <c r="B10743"/>
      <c r="C10743"/>
    </row>
    <row r="10744" spans="1:3">
      <c r="A10744"/>
      <c r="B10744"/>
      <c r="C10744"/>
    </row>
    <row r="10745" spans="1:3">
      <c r="A10745"/>
      <c r="B10745"/>
      <c r="C10745"/>
    </row>
    <row r="10746" spans="1:3">
      <c r="A10746"/>
      <c r="B10746"/>
      <c r="C10746"/>
    </row>
    <row r="10747" spans="1:3">
      <c r="A10747"/>
      <c r="B10747"/>
      <c r="C10747"/>
    </row>
    <row r="10748" spans="1:3">
      <c r="A10748"/>
      <c r="B10748"/>
      <c r="C10748"/>
    </row>
    <row r="10749" spans="1:3">
      <c r="A10749"/>
      <c r="B10749"/>
      <c r="C10749"/>
    </row>
    <row r="10750" spans="1:3">
      <c r="A10750"/>
      <c r="B10750"/>
      <c r="C10750"/>
    </row>
    <row r="10751" spans="1:3">
      <c r="A10751"/>
      <c r="B10751"/>
      <c r="C10751"/>
    </row>
    <row r="10752" spans="1:3">
      <c r="A10752"/>
      <c r="B10752"/>
      <c r="C10752"/>
    </row>
    <row r="10753" spans="1:3">
      <c r="A10753"/>
      <c r="B10753"/>
      <c r="C10753"/>
    </row>
    <row r="10754" spans="1:3">
      <c r="A10754"/>
      <c r="B10754"/>
      <c r="C10754"/>
    </row>
    <row r="10755" spans="1:3">
      <c r="A10755"/>
      <c r="B10755"/>
      <c r="C10755"/>
    </row>
    <row r="10756" spans="1:3">
      <c r="A10756"/>
      <c r="B10756"/>
      <c r="C10756"/>
    </row>
    <row r="10757" spans="1:3">
      <c r="A10757"/>
      <c r="B10757"/>
      <c r="C10757"/>
    </row>
    <row r="10758" spans="1:3">
      <c r="A10758"/>
      <c r="B10758"/>
      <c r="C10758"/>
    </row>
    <row r="10759" spans="1:3">
      <c r="A10759"/>
      <c r="B10759"/>
      <c r="C10759"/>
    </row>
    <row r="10760" spans="1:3">
      <c r="A10760"/>
      <c r="B10760"/>
      <c r="C10760"/>
    </row>
    <row r="10761" spans="1:3">
      <c r="A10761"/>
      <c r="B10761"/>
      <c r="C10761"/>
    </row>
    <row r="10762" spans="1:3">
      <c r="A10762"/>
      <c r="B10762"/>
      <c r="C10762"/>
    </row>
    <row r="10763" spans="1:3">
      <c r="A10763"/>
      <c r="B10763"/>
      <c r="C10763"/>
    </row>
    <row r="10764" spans="1:3">
      <c r="A10764"/>
      <c r="B10764"/>
      <c r="C10764"/>
    </row>
    <row r="10765" spans="1:3">
      <c r="A10765"/>
      <c r="B10765"/>
      <c r="C10765"/>
    </row>
    <row r="10766" spans="1:3">
      <c r="A10766"/>
      <c r="B10766"/>
      <c r="C10766"/>
    </row>
    <row r="10767" spans="1:3">
      <c r="A10767"/>
      <c r="B10767"/>
      <c r="C10767"/>
    </row>
    <row r="10768" spans="1:3">
      <c r="A10768"/>
      <c r="B10768"/>
      <c r="C10768"/>
    </row>
    <row r="10769" spans="1:3">
      <c r="A10769"/>
      <c r="B10769"/>
      <c r="C10769"/>
    </row>
    <row r="10770" spans="1:3">
      <c r="A10770"/>
      <c r="B10770"/>
      <c r="C10770"/>
    </row>
    <row r="10771" spans="1:3">
      <c r="A10771"/>
      <c r="B10771"/>
      <c r="C10771"/>
    </row>
    <row r="10772" spans="1:3">
      <c r="A10772"/>
      <c r="B10772"/>
      <c r="C10772"/>
    </row>
    <row r="10773" spans="1:3">
      <c r="A10773"/>
      <c r="B10773"/>
      <c r="C10773"/>
    </row>
    <row r="10774" spans="1:3">
      <c r="A10774"/>
      <c r="B10774"/>
      <c r="C10774"/>
    </row>
    <row r="10775" spans="1:3">
      <c r="A10775"/>
      <c r="B10775"/>
      <c r="C10775"/>
    </row>
    <row r="10776" spans="1:3">
      <c r="A10776"/>
      <c r="B10776"/>
      <c r="C10776"/>
    </row>
    <row r="10777" spans="1:3">
      <c r="A10777"/>
      <c r="B10777"/>
      <c r="C10777"/>
    </row>
    <row r="10778" spans="1:3">
      <c r="A10778"/>
      <c r="B10778"/>
      <c r="C10778"/>
    </row>
    <row r="10779" spans="1:3">
      <c r="A10779"/>
      <c r="B10779"/>
      <c r="C10779"/>
    </row>
    <row r="10780" spans="1:3">
      <c r="A10780"/>
      <c r="B10780"/>
      <c r="C10780"/>
    </row>
    <row r="10781" spans="1:3">
      <c r="A10781"/>
      <c r="B10781"/>
      <c r="C10781"/>
    </row>
    <row r="10782" spans="1:3">
      <c r="A10782"/>
      <c r="B10782"/>
      <c r="C10782"/>
    </row>
    <row r="10783" spans="1:3">
      <c r="A10783"/>
      <c r="B10783"/>
      <c r="C10783"/>
    </row>
    <row r="10784" spans="1:3">
      <c r="A10784"/>
      <c r="B10784"/>
      <c r="C10784"/>
    </row>
    <row r="10785" spans="1:3">
      <c r="A10785"/>
      <c r="B10785"/>
      <c r="C10785"/>
    </row>
    <row r="10786" spans="1:3">
      <c r="A10786"/>
      <c r="B10786"/>
      <c r="C10786"/>
    </row>
    <row r="10787" spans="1:3">
      <c r="A10787"/>
      <c r="B10787"/>
      <c r="C10787"/>
    </row>
    <row r="10788" spans="1:3">
      <c r="A10788"/>
      <c r="B10788"/>
      <c r="C10788"/>
    </row>
    <row r="10789" spans="1:3">
      <c r="A10789"/>
      <c r="B10789"/>
      <c r="C10789"/>
    </row>
    <row r="10790" spans="1:3">
      <c r="A10790"/>
      <c r="B10790"/>
      <c r="C10790"/>
    </row>
    <row r="10791" spans="1:3">
      <c r="A10791"/>
      <c r="B10791"/>
      <c r="C10791"/>
    </row>
    <row r="10792" spans="1:3">
      <c r="A10792"/>
      <c r="B10792"/>
      <c r="C10792"/>
    </row>
    <row r="10793" spans="1:3">
      <c r="A10793"/>
      <c r="B10793"/>
      <c r="C10793"/>
    </row>
    <row r="10794" spans="1:3">
      <c r="A10794"/>
      <c r="B10794"/>
      <c r="C10794"/>
    </row>
    <row r="10795" spans="1:3">
      <c r="A10795"/>
      <c r="B10795"/>
      <c r="C10795"/>
    </row>
    <row r="10796" spans="1:3">
      <c r="A10796"/>
      <c r="B10796"/>
      <c r="C10796"/>
    </row>
    <row r="10797" spans="1:3">
      <c r="A10797"/>
      <c r="B10797"/>
      <c r="C10797"/>
    </row>
    <row r="10798" spans="1:3">
      <c r="A10798"/>
      <c r="B10798"/>
      <c r="C10798"/>
    </row>
    <row r="10799" spans="1:3">
      <c r="A10799"/>
      <c r="B10799"/>
      <c r="C10799"/>
    </row>
    <row r="10800" spans="1:3">
      <c r="A10800"/>
      <c r="B10800"/>
      <c r="C10800"/>
    </row>
    <row r="10801" spans="1:3">
      <c r="A10801"/>
      <c r="B10801"/>
      <c r="C10801"/>
    </row>
    <row r="10802" spans="1:3">
      <c r="A10802"/>
      <c r="B10802"/>
      <c r="C10802"/>
    </row>
    <row r="10803" spans="1:3">
      <c r="A10803"/>
      <c r="B10803"/>
      <c r="C10803"/>
    </row>
    <row r="10804" spans="1:3">
      <c r="A10804"/>
      <c r="B10804"/>
      <c r="C10804"/>
    </row>
    <row r="10805" spans="1:3">
      <c r="A10805"/>
      <c r="B10805"/>
      <c r="C10805"/>
    </row>
    <row r="10806" spans="1:3">
      <c r="A10806"/>
      <c r="B10806"/>
      <c r="C10806"/>
    </row>
    <row r="10807" spans="1:3">
      <c r="A10807"/>
      <c r="B10807"/>
      <c r="C10807"/>
    </row>
    <row r="10808" spans="1:3">
      <c r="A10808"/>
      <c r="B10808"/>
      <c r="C10808"/>
    </row>
    <row r="10809" spans="1:3">
      <c r="A10809"/>
      <c r="B10809"/>
      <c r="C10809"/>
    </row>
    <row r="10810" spans="1:3">
      <c r="A10810"/>
      <c r="B10810"/>
      <c r="C10810"/>
    </row>
    <row r="10811" spans="1:3">
      <c r="A10811"/>
      <c r="B10811"/>
      <c r="C10811"/>
    </row>
    <row r="10812" spans="1:3">
      <c r="A10812"/>
      <c r="B10812"/>
      <c r="C10812"/>
    </row>
    <row r="10813" spans="1:3">
      <c r="A10813"/>
      <c r="B10813"/>
      <c r="C10813"/>
    </row>
    <row r="10814" spans="1:3">
      <c r="A10814"/>
      <c r="B10814"/>
      <c r="C10814"/>
    </row>
    <row r="10815" spans="1:3">
      <c r="A10815"/>
      <c r="B10815"/>
      <c r="C10815"/>
    </row>
    <row r="10816" spans="1:3">
      <c r="A10816"/>
      <c r="B10816"/>
      <c r="C10816"/>
    </row>
    <row r="10817" spans="1:3">
      <c r="A10817"/>
      <c r="B10817"/>
      <c r="C10817"/>
    </row>
    <row r="10818" spans="1:3">
      <c r="A10818"/>
      <c r="B10818"/>
      <c r="C10818"/>
    </row>
    <row r="10819" spans="1:3">
      <c r="A10819"/>
      <c r="B10819"/>
      <c r="C10819"/>
    </row>
    <row r="10820" spans="1:3">
      <c r="A10820"/>
      <c r="B10820"/>
      <c r="C10820"/>
    </row>
    <row r="10821" spans="1:3">
      <c r="A10821"/>
      <c r="B10821"/>
      <c r="C10821"/>
    </row>
    <row r="10822" spans="1:3">
      <c r="A10822"/>
      <c r="B10822"/>
      <c r="C10822"/>
    </row>
    <row r="10823" spans="1:3">
      <c r="A10823"/>
      <c r="B10823"/>
      <c r="C10823"/>
    </row>
    <row r="10824" spans="1:3">
      <c r="A10824"/>
      <c r="B10824"/>
      <c r="C10824"/>
    </row>
    <row r="10825" spans="1:3">
      <c r="A10825"/>
      <c r="B10825"/>
      <c r="C10825"/>
    </row>
    <row r="10826" spans="1:3">
      <c r="A10826"/>
      <c r="B10826"/>
      <c r="C10826"/>
    </row>
    <row r="10827" spans="1:3">
      <c r="A10827"/>
      <c r="B10827"/>
      <c r="C10827"/>
    </row>
    <row r="10828" spans="1:3">
      <c r="A10828"/>
      <c r="B10828"/>
      <c r="C10828"/>
    </row>
    <row r="10829" spans="1:3">
      <c r="A10829"/>
      <c r="B10829"/>
      <c r="C10829"/>
    </row>
    <row r="10830" spans="1:3">
      <c r="A10830"/>
      <c r="B10830"/>
      <c r="C10830"/>
    </row>
    <row r="10831" spans="1:3">
      <c r="A10831"/>
      <c r="B10831"/>
      <c r="C10831"/>
    </row>
    <row r="10832" spans="1:3">
      <c r="A10832"/>
      <c r="B10832"/>
      <c r="C10832"/>
    </row>
    <row r="10833" spans="1:3">
      <c r="A10833"/>
      <c r="B10833"/>
      <c r="C10833"/>
    </row>
    <row r="10834" spans="1:3">
      <c r="A10834"/>
      <c r="B10834"/>
      <c r="C10834"/>
    </row>
    <row r="10835" spans="1:3">
      <c r="A10835"/>
      <c r="B10835"/>
      <c r="C10835"/>
    </row>
    <row r="10836" spans="1:3">
      <c r="A10836"/>
      <c r="B10836"/>
      <c r="C10836"/>
    </row>
    <row r="10837" spans="1:3">
      <c r="A10837"/>
      <c r="B10837"/>
      <c r="C10837"/>
    </row>
    <row r="10838" spans="1:3">
      <c r="A10838"/>
      <c r="B10838"/>
      <c r="C10838"/>
    </row>
    <row r="10839" spans="1:3">
      <c r="A10839"/>
      <c r="B10839"/>
      <c r="C10839"/>
    </row>
    <row r="10840" spans="1:3">
      <c r="A10840"/>
      <c r="B10840"/>
      <c r="C10840"/>
    </row>
    <row r="10841" spans="1:3">
      <c r="A10841"/>
      <c r="B10841"/>
      <c r="C10841"/>
    </row>
    <row r="10842" spans="1:3">
      <c r="A10842"/>
      <c r="B10842"/>
      <c r="C10842"/>
    </row>
    <row r="10843" spans="1:3">
      <c r="A10843"/>
      <c r="B10843"/>
      <c r="C10843"/>
    </row>
    <row r="10844" spans="1:3">
      <c r="A10844"/>
      <c r="B10844"/>
      <c r="C10844"/>
    </row>
    <row r="10845" spans="1:3">
      <c r="A10845"/>
      <c r="B10845"/>
      <c r="C10845"/>
    </row>
    <row r="10846" spans="1:3">
      <c r="A10846"/>
      <c r="B10846"/>
      <c r="C10846"/>
    </row>
    <row r="10847" spans="1:3">
      <c r="A10847"/>
      <c r="B10847"/>
      <c r="C10847"/>
    </row>
    <row r="10848" spans="1:3">
      <c r="A10848"/>
      <c r="B10848"/>
      <c r="C10848"/>
    </row>
    <row r="10849" spans="1:3">
      <c r="A10849"/>
      <c r="B10849"/>
      <c r="C10849"/>
    </row>
    <row r="10850" spans="1:3">
      <c r="A10850"/>
      <c r="B10850"/>
      <c r="C10850"/>
    </row>
    <row r="10851" spans="1:3">
      <c r="A10851"/>
      <c r="B10851"/>
      <c r="C10851"/>
    </row>
    <row r="10852" spans="1:3">
      <c r="A10852"/>
      <c r="B10852"/>
      <c r="C10852"/>
    </row>
    <row r="10853" spans="1:3">
      <c r="A10853"/>
      <c r="B10853"/>
      <c r="C10853"/>
    </row>
    <row r="10854" spans="1:3">
      <c r="A10854"/>
      <c r="B10854"/>
      <c r="C10854"/>
    </row>
    <row r="10855" spans="1:3">
      <c r="A10855"/>
      <c r="B10855"/>
      <c r="C10855"/>
    </row>
    <row r="10856" spans="1:3">
      <c r="A10856"/>
      <c r="B10856"/>
      <c r="C10856"/>
    </row>
    <row r="10857" spans="1:3">
      <c r="A10857"/>
      <c r="B10857"/>
      <c r="C10857"/>
    </row>
    <row r="10858" spans="1:3">
      <c r="A10858"/>
      <c r="B10858"/>
      <c r="C10858"/>
    </row>
    <row r="10859" spans="1:3">
      <c r="A10859"/>
      <c r="B10859"/>
      <c r="C10859"/>
    </row>
    <row r="10860" spans="1:3">
      <c r="A10860"/>
      <c r="B10860"/>
      <c r="C10860"/>
    </row>
    <row r="10861" spans="1:3">
      <c r="A10861"/>
      <c r="B10861"/>
      <c r="C10861"/>
    </row>
    <row r="10862" spans="1:3">
      <c r="A10862"/>
      <c r="B10862"/>
      <c r="C10862"/>
    </row>
    <row r="10863" spans="1:3">
      <c r="A10863"/>
      <c r="B10863"/>
      <c r="C10863"/>
    </row>
    <row r="10864" spans="1:3">
      <c r="A10864"/>
      <c r="B10864"/>
      <c r="C10864"/>
    </row>
    <row r="10865" spans="1:3">
      <c r="A10865"/>
      <c r="B10865"/>
      <c r="C10865"/>
    </row>
    <row r="10866" spans="1:3">
      <c r="A10866"/>
      <c r="B10866"/>
      <c r="C10866"/>
    </row>
    <row r="10867" spans="1:3">
      <c r="A10867"/>
      <c r="B10867"/>
      <c r="C10867"/>
    </row>
    <row r="10868" spans="1:3">
      <c r="A10868"/>
      <c r="B10868"/>
      <c r="C10868"/>
    </row>
    <row r="10869" spans="1:3">
      <c r="A10869"/>
      <c r="B10869"/>
      <c r="C10869"/>
    </row>
    <row r="10870" spans="1:3">
      <c r="A10870"/>
      <c r="B10870"/>
      <c r="C10870"/>
    </row>
    <row r="10871" spans="1:3">
      <c r="A10871"/>
      <c r="B10871"/>
      <c r="C10871"/>
    </row>
    <row r="10872" spans="1:3">
      <c r="A10872"/>
      <c r="B10872"/>
      <c r="C10872"/>
    </row>
    <row r="10873" spans="1:3">
      <c r="A10873"/>
      <c r="B10873"/>
      <c r="C10873"/>
    </row>
    <row r="10874" spans="1:3">
      <c r="A10874"/>
      <c r="B10874"/>
      <c r="C10874"/>
    </row>
    <row r="10875" spans="1:3">
      <c r="A10875"/>
      <c r="B10875"/>
      <c r="C10875"/>
    </row>
    <row r="10876" spans="1:3">
      <c r="A10876"/>
      <c r="B10876"/>
      <c r="C10876"/>
    </row>
    <row r="10877" spans="1:3">
      <c r="A10877"/>
      <c r="B10877"/>
      <c r="C10877"/>
    </row>
    <row r="10878" spans="1:3">
      <c r="A10878"/>
      <c r="B10878"/>
      <c r="C10878"/>
    </row>
    <row r="10879" spans="1:3">
      <c r="A10879"/>
      <c r="B10879"/>
      <c r="C10879"/>
    </row>
    <row r="10880" spans="1:3">
      <c r="A10880"/>
      <c r="B10880"/>
      <c r="C10880"/>
    </row>
    <row r="10881" spans="1:3">
      <c r="A10881"/>
      <c r="B10881"/>
      <c r="C10881"/>
    </row>
    <row r="10882" spans="1:3">
      <c r="A10882"/>
      <c r="B10882"/>
      <c r="C10882"/>
    </row>
    <row r="10883" spans="1:3">
      <c r="A10883"/>
      <c r="B10883"/>
      <c r="C10883"/>
    </row>
    <row r="10884" spans="1:3">
      <c r="A10884"/>
      <c r="B10884"/>
      <c r="C10884"/>
    </row>
    <row r="10885" spans="1:3">
      <c r="A10885"/>
      <c r="B10885"/>
      <c r="C10885"/>
    </row>
    <row r="10886" spans="1:3">
      <c r="A10886"/>
      <c r="B10886"/>
      <c r="C10886"/>
    </row>
    <row r="10887" spans="1:3">
      <c r="A10887"/>
      <c r="B10887"/>
      <c r="C10887"/>
    </row>
    <row r="10888" spans="1:3">
      <c r="A10888"/>
      <c r="B10888"/>
      <c r="C10888"/>
    </row>
    <row r="10889" spans="1:3">
      <c r="A10889"/>
      <c r="B10889"/>
      <c r="C10889"/>
    </row>
    <row r="10890" spans="1:3">
      <c r="A10890"/>
      <c r="B10890"/>
      <c r="C10890"/>
    </row>
    <row r="10891" spans="1:3">
      <c r="A10891"/>
      <c r="B10891"/>
      <c r="C10891"/>
    </row>
    <row r="10892" spans="1:3">
      <c r="A10892"/>
      <c r="B10892"/>
      <c r="C10892"/>
    </row>
    <row r="10893" spans="1:3">
      <c r="A10893"/>
      <c r="B10893"/>
      <c r="C10893"/>
    </row>
    <row r="10894" spans="1:3">
      <c r="A10894"/>
      <c r="B10894"/>
      <c r="C10894"/>
    </row>
    <row r="10895" spans="1:3">
      <c r="A10895"/>
      <c r="B10895"/>
      <c r="C10895"/>
    </row>
    <row r="10896" spans="1:3">
      <c r="A10896"/>
      <c r="B10896"/>
      <c r="C10896"/>
    </row>
    <row r="10897" spans="1:3">
      <c r="A10897"/>
      <c r="B10897"/>
      <c r="C10897"/>
    </row>
    <row r="10898" spans="1:3">
      <c r="A10898"/>
      <c r="B10898"/>
      <c r="C10898"/>
    </row>
    <row r="10899" spans="1:3">
      <c r="A10899"/>
      <c r="B10899"/>
      <c r="C10899"/>
    </row>
    <row r="10900" spans="1:3">
      <c r="A10900"/>
      <c r="B10900"/>
      <c r="C10900"/>
    </row>
    <row r="10901" spans="1:3">
      <c r="A10901"/>
      <c r="B10901"/>
      <c r="C10901"/>
    </row>
    <row r="10902" spans="1:3">
      <c r="A10902"/>
      <c r="B10902"/>
      <c r="C10902"/>
    </row>
    <row r="10903" spans="1:3">
      <c r="A10903"/>
      <c r="B10903"/>
      <c r="C10903"/>
    </row>
    <row r="10904" spans="1:3">
      <c r="A10904"/>
      <c r="B10904"/>
      <c r="C10904"/>
    </row>
    <row r="10905" spans="1:3">
      <c r="A10905"/>
      <c r="B10905"/>
      <c r="C10905"/>
    </row>
    <row r="10906" spans="1:3">
      <c r="A10906"/>
      <c r="B10906"/>
      <c r="C10906"/>
    </row>
    <row r="10907" spans="1:3">
      <c r="A10907"/>
      <c r="B10907"/>
      <c r="C10907"/>
    </row>
    <row r="10908" spans="1:3">
      <c r="A10908"/>
      <c r="B10908"/>
      <c r="C10908"/>
    </row>
    <row r="10909" spans="1:3">
      <c r="A10909"/>
      <c r="B10909"/>
      <c r="C10909"/>
    </row>
    <row r="10910" spans="1:3">
      <c r="A10910"/>
      <c r="B10910"/>
      <c r="C10910"/>
    </row>
    <row r="10911" spans="1:3">
      <c r="A10911"/>
      <c r="B10911"/>
      <c r="C10911"/>
    </row>
    <row r="10912" spans="1:3">
      <c r="A10912"/>
      <c r="B10912"/>
      <c r="C10912"/>
    </row>
    <row r="10913" spans="1:3">
      <c r="A10913"/>
      <c r="B10913"/>
      <c r="C10913"/>
    </row>
    <row r="10914" spans="1:3">
      <c r="A10914"/>
      <c r="B10914"/>
      <c r="C10914"/>
    </row>
    <row r="10915" spans="1:3">
      <c r="A10915"/>
      <c r="B10915"/>
      <c r="C10915"/>
    </row>
    <row r="10916" spans="1:3">
      <c r="A10916"/>
      <c r="B10916"/>
      <c r="C10916"/>
    </row>
    <row r="10917" spans="1:3">
      <c r="A10917"/>
      <c r="B10917"/>
      <c r="C10917"/>
    </row>
    <row r="10918" spans="1:3">
      <c r="A10918"/>
      <c r="B10918"/>
      <c r="C10918"/>
    </row>
    <row r="10919" spans="1:3">
      <c r="A10919"/>
      <c r="B10919"/>
      <c r="C10919"/>
    </row>
    <row r="10920" spans="1:3">
      <c r="A10920"/>
      <c r="B10920"/>
      <c r="C10920"/>
    </row>
    <row r="10921" spans="1:3">
      <c r="A10921"/>
      <c r="B10921"/>
      <c r="C10921"/>
    </row>
    <row r="10922" spans="1:3">
      <c r="A10922"/>
      <c r="B10922"/>
      <c r="C10922"/>
    </row>
    <row r="10923" spans="1:3">
      <c r="A10923"/>
      <c r="B10923"/>
      <c r="C10923"/>
    </row>
    <row r="10924" spans="1:3">
      <c r="A10924"/>
      <c r="B10924"/>
      <c r="C10924"/>
    </row>
    <row r="10925" spans="1:3">
      <c r="A10925"/>
      <c r="B10925"/>
      <c r="C10925"/>
    </row>
    <row r="10926" spans="1:3">
      <c r="A10926"/>
      <c r="B10926"/>
      <c r="C10926"/>
    </row>
    <row r="10927" spans="1:3">
      <c r="A10927"/>
      <c r="B10927"/>
      <c r="C10927"/>
    </row>
    <row r="10928" spans="1:3">
      <c r="A10928"/>
      <c r="B10928"/>
      <c r="C10928"/>
    </row>
    <row r="10929" spans="1:3">
      <c r="A10929"/>
      <c r="B10929"/>
      <c r="C10929"/>
    </row>
    <row r="10930" spans="1:3">
      <c r="A10930"/>
      <c r="B10930"/>
      <c r="C10930"/>
    </row>
    <row r="10931" spans="1:3">
      <c r="A10931"/>
      <c r="B10931"/>
      <c r="C10931"/>
    </row>
    <row r="10932" spans="1:3">
      <c r="A10932"/>
      <c r="B10932"/>
      <c r="C10932"/>
    </row>
    <row r="10933" spans="1:3">
      <c r="A10933"/>
      <c r="B10933"/>
      <c r="C10933"/>
    </row>
    <row r="10934" spans="1:3">
      <c r="A10934"/>
      <c r="B10934"/>
      <c r="C10934"/>
    </row>
    <row r="10935" spans="1:3">
      <c r="A10935"/>
      <c r="B10935"/>
      <c r="C10935"/>
    </row>
    <row r="10936" spans="1:3">
      <c r="A10936"/>
      <c r="B10936"/>
      <c r="C10936"/>
    </row>
    <row r="10937" spans="1:3">
      <c r="A10937"/>
      <c r="B10937"/>
      <c r="C10937"/>
    </row>
    <row r="10938" spans="1:3">
      <c r="A10938"/>
      <c r="B10938"/>
      <c r="C10938"/>
    </row>
    <row r="10939" spans="1:3">
      <c r="A10939"/>
      <c r="B10939"/>
      <c r="C10939"/>
    </row>
    <row r="10940" spans="1:3">
      <c r="A10940"/>
      <c r="B10940"/>
      <c r="C10940"/>
    </row>
    <row r="10941" spans="1:3">
      <c r="A10941"/>
      <c r="B10941"/>
      <c r="C10941"/>
    </row>
    <row r="10942" spans="1:3">
      <c r="A10942"/>
      <c r="B10942"/>
      <c r="C10942"/>
    </row>
    <row r="10943" spans="1:3">
      <c r="A10943"/>
      <c r="B10943"/>
      <c r="C10943"/>
    </row>
    <row r="10944" spans="1:3">
      <c r="A10944"/>
      <c r="B10944"/>
      <c r="C10944"/>
    </row>
    <row r="10945" spans="1:3">
      <c r="A10945"/>
      <c r="B10945"/>
      <c r="C10945"/>
    </row>
    <row r="10946" spans="1:3">
      <c r="A10946"/>
      <c r="B10946"/>
      <c r="C10946"/>
    </row>
    <row r="10947" spans="1:3">
      <c r="A10947"/>
      <c r="B10947"/>
      <c r="C10947"/>
    </row>
    <row r="10948" spans="1:3">
      <c r="A10948"/>
      <c r="B10948"/>
      <c r="C10948"/>
    </row>
    <row r="10949" spans="1:3">
      <c r="A10949"/>
      <c r="B10949"/>
      <c r="C10949"/>
    </row>
    <row r="10950" spans="1:3">
      <c r="A10950"/>
      <c r="B10950"/>
      <c r="C10950"/>
    </row>
    <row r="10951" spans="1:3">
      <c r="A10951"/>
      <c r="B10951"/>
      <c r="C10951"/>
    </row>
    <row r="10952" spans="1:3">
      <c r="A10952"/>
      <c r="B10952"/>
      <c r="C10952"/>
    </row>
    <row r="10953" spans="1:3">
      <c r="A10953"/>
      <c r="B10953"/>
      <c r="C10953"/>
    </row>
    <row r="10954" spans="1:3">
      <c r="A10954"/>
      <c r="B10954"/>
      <c r="C10954"/>
    </row>
    <row r="10955" spans="1:3">
      <c r="A10955"/>
      <c r="B10955"/>
      <c r="C10955"/>
    </row>
    <row r="10956" spans="1:3">
      <c r="A10956"/>
      <c r="B10956"/>
      <c r="C10956"/>
    </row>
    <row r="10957" spans="1:3">
      <c r="A10957"/>
      <c r="B10957"/>
      <c r="C10957"/>
    </row>
    <row r="10958" spans="1:3">
      <c r="A10958"/>
      <c r="B10958"/>
      <c r="C10958"/>
    </row>
    <row r="10959" spans="1:3">
      <c r="A10959"/>
      <c r="B10959"/>
      <c r="C10959"/>
    </row>
    <row r="10960" spans="1:3">
      <c r="A10960"/>
      <c r="B10960"/>
      <c r="C10960"/>
    </row>
    <row r="10961" spans="1:3">
      <c r="A10961"/>
      <c r="B10961"/>
      <c r="C10961"/>
    </row>
    <row r="10962" spans="1:3">
      <c r="A10962"/>
      <c r="B10962"/>
      <c r="C10962"/>
    </row>
    <row r="10963" spans="1:3">
      <c r="A10963"/>
      <c r="B10963"/>
      <c r="C10963"/>
    </row>
    <row r="10964" spans="1:3">
      <c r="A10964"/>
      <c r="B10964"/>
      <c r="C10964"/>
    </row>
    <row r="10965" spans="1:3">
      <c r="A10965"/>
      <c r="B10965"/>
      <c r="C10965"/>
    </row>
    <row r="10966" spans="1:3">
      <c r="A10966"/>
      <c r="B10966"/>
      <c r="C10966"/>
    </row>
    <row r="10967" spans="1:3">
      <c r="A10967"/>
      <c r="B10967"/>
      <c r="C10967"/>
    </row>
    <row r="10968" spans="1:3">
      <c r="A10968"/>
      <c r="B10968"/>
      <c r="C10968"/>
    </row>
    <row r="10969" spans="1:3">
      <c r="A10969"/>
      <c r="B10969"/>
      <c r="C10969"/>
    </row>
    <row r="10970" spans="1:3">
      <c r="A10970"/>
      <c r="B10970"/>
      <c r="C10970"/>
    </row>
    <row r="10971" spans="1:3">
      <c r="A10971"/>
      <c r="B10971"/>
      <c r="C10971"/>
    </row>
    <row r="10972" spans="1:3">
      <c r="A10972"/>
      <c r="B10972"/>
      <c r="C10972"/>
    </row>
    <row r="10973" spans="1:3">
      <c r="A10973"/>
      <c r="B10973"/>
      <c r="C10973"/>
    </row>
    <row r="10974" spans="1:3">
      <c r="A10974"/>
      <c r="B10974"/>
      <c r="C10974"/>
    </row>
    <row r="10975" spans="1:3">
      <c r="A10975"/>
      <c r="B10975"/>
      <c r="C10975"/>
    </row>
    <row r="10976" spans="1:3">
      <c r="A10976"/>
      <c r="B10976"/>
      <c r="C10976"/>
    </row>
    <row r="10977" spans="1:3">
      <c r="A10977"/>
      <c r="B10977"/>
      <c r="C10977"/>
    </row>
    <row r="10978" spans="1:3">
      <c r="A10978"/>
      <c r="B10978"/>
      <c r="C10978"/>
    </row>
    <row r="10979" spans="1:3">
      <c r="A10979"/>
      <c r="B10979"/>
      <c r="C10979"/>
    </row>
    <row r="10980" spans="1:3">
      <c r="A10980"/>
      <c r="B10980"/>
      <c r="C10980"/>
    </row>
    <row r="10981" spans="1:3">
      <c r="A10981"/>
      <c r="B10981"/>
      <c r="C10981"/>
    </row>
    <row r="10982" spans="1:3">
      <c r="A10982"/>
      <c r="B10982"/>
      <c r="C10982"/>
    </row>
    <row r="10983" spans="1:3">
      <c r="A10983"/>
      <c r="B10983"/>
      <c r="C10983"/>
    </row>
    <row r="10984" spans="1:3">
      <c r="A10984"/>
      <c r="B10984"/>
      <c r="C10984"/>
    </row>
    <row r="10985" spans="1:3">
      <c r="A10985"/>
      <c r="B10985"/>
      <c r="C10985"/>
    </row>
    <row r="10986" spans="1:3">
      <c r="A10986"/>
      <c r="B10986"/>
      <c r="C10986"/>
    </row>
    <row r="10987" spans="1:3">
      <c r="A10987"/>
      <c r="B10987"/>
      <c r="C10987"/>
    </row>
    <row r="10988" spans="1:3">
      <c r="A10988"/>
      <c r="B10988"/>
      <c r="C10988"/>
    </row>
    <row r="10989" spans="1:3">
      <c r="A10989"/>
      <c r="B10989"/>
      <c r="C10989"/>
    </row>
    <row r="10990" spans="1:3">
      <c r="A10990"/>
      <c r="B10990"/>
      <c r="C10990"/>
    </row>
    <row r="10991" spans="1:3">
      <c r="A10991"/>
      <c r="B10991"/>
      <c r="C10991"/>
    </row>
    <row r="10992" spans="1:3">
      <c r="A10992"/>
      <c r="B10992"/>
      <c r="C10992"/>
    </row>
    <row r="10993" spans="1:3">
      <c r="A10993"/>
      <c r="B10993"/>
      <c r="C10993"/>
    </row>
    <row r="10994" spans="1:3">
      <c r="A10994"/>
      <c r="B10994"/>
      <c r="C10994"/>
    </row>
    <row r="10995" spans="1:3">
      <c r="A10995"/>
      <c r="B10995"/>
      <c r="C10995"/>
    </row>
    <row r="10996" spans="1:3">
      <c r="A10996"/>
      <c r="B10996"/>
      <c r="C10996"/>
    </row>
    <row r="10997" spans="1:3">
      <c r="A10997"/>
      <c r="B10997"/>
      <c r="C10997"/>
    </row>
    <row r="10998" spans="1:3">
      <c r="A10998"/>
      <c r="B10998"/>
      <c r="C10998"/>
    </row>
    <row r="10999" spans="1:3">
      <c r="A10999"/>
      <c r="B10999"/>
      <c r="C10999"/>
    </row>
    <row r="11000" spans="1:3">
      <c r="A11000"/>
      <c r="B11000"/>
      <c r="C11000"/>
    </row>
    <row r="11001" spans="1:3">
      <c r="A11001"/>
      <c r="B11001"/>
      <c r="C11001"/>
    </row>
    <row r="11002" spans="1:3">
      <c r="A11002"/>
      <c r="B11002"/>
      <c r="C11002"/>
    </row>
    <row r="11003" spans="1:3">
      <c r="A11003"/>
      <c r="B11003"/>
      <c r="C11003"/>
    </row>
    <row r="11004" spans="1:3">
      <c r="A11004"/>
      <c r="B11004"/>
      <c r="C11004"/>
    </row>
    <row r="11005" spans="1:3">
      <c r="A11005"/>
      <c r="B11005"/>
      <c r="C11005"/>
    </row>
    <row r="11006" spans="1:3">
      <c r="A11006"/>
      <c r="B11006"/>
      <c r="C11006"/>
    </row>
    <row r="11007" spans="1:3">
      <c r="A11007"/>
      <c r="B11007"/>
      <c r="C11007"/>
    </row>
    <row r="11008" spans="1:3">
      <c r="A11008"/>
      <c r="B11008"/>
      <c r="C11008"/>
    </row>
    <row r="11009" spans="1:3">
      <c r="A11009"/>
      <c r="B11009"/>
      <c r="C11009"/>
    </row>
    <row r="11010" spans="1:3">
      <c r="A11010"/>
      <c r="B11010"/>
      <c r="C11010"/>
    </row>
    <row r="11011" spans="1:3">
      <c r="A11011"/>
      <c r="B11011"/>
      <c r="C11011"/>
    </row>
    <row r="11012" spans="1:3">
      <c r="A11012"/>
      <c r="B11012"/>
      <c r="C11012"/>
    </row>
    <row r="11013" spans="1:3">
      <c r="A11013"/>
      <c r="B11013"/>
      <c r="C11013"/>
    </row>
    <row r="11014" spans="1:3">
      <c r="A11014"/>
      <c r="B11014"/>
      <c r="C11014"/>
    </row>
    <row r="11015" spans="1:3">
      <c r="A11015"/>
      <c r="B11015"/>
      <c r="C11015"/>
    </row>
    <row r="11016" spans="1:3">
      <c r="A11016"/>
      <c r="B11016"/>
      <c r="C11016"/>
    </row>
    <row r="11017" spans="1:3">
      <c r="A11017"/>
      <c r="B11017"/>
      <c r="C11017"/>
    </row>
    <row r="11018" spans="1:3">
      <c r="A11018"/>
      <c r="B11018"/>
      <c r="C11018"/>
    </row>
    <row r="11019" spans="1:3">
      <c r="A11019"/>
      <c r="B11019"/>
      <c r="C11019"/>
    </row>
    <row r="11020" spans="1:3">
      <c r="A11020"/>
      <c r="B11020"/>
      <c r="C11020"/>
    </row>
    <row r="11021" spans="1:3">
      <c r="A11021"/>
      <c r="B11021"/>
      <c r="C11021"/>
    </row>
    <row r="11022" spans="1:3">
      <c r="A11022"/>
      <c r="B11022"/>
      <c r="C11022"/>
    </row>
    <row r="11023" spans="1:3">
      <c r="A11023"/>
      <c r="B11023"/>
      <c r="C11023"/>
    </row>
    <row r="11024" spans="1:3">
      <c r="A11024"/>
      <c r="B11024"/>
      <c r="C11024"/>
    </row>
    <row r="11025" spans="1:3">
      <c r="A11025"/>
      <c r="B11025"/>
      <c r="C11025"/>
    </row>
    <row r="11026" spans="1:3">
      <c r="A11026"/>
      <c r="B11026"/>
      <c r="C11026"/>
    </row>
    <row r="11027" spans="1:3">
      <c r="A11027"/>
      <c r="B11027"/>
      <c r="C11027"/>
    </row>
    <row r="11028" spans="1:3">
      <c r="A11028"/>
      <c r="B11028"/>
      <c r="C11028"/>
    </row>
    <row r="11029" spans="1:3">
      <c r="A11029"/>
      <c r="B11029"/>
      <c r="C11029"/>
    </row>
    <row r="11030" spans="1:3">
      <c r="A11030"/>
      <c r="B11030"/>
      <c r="C11030"/>
    </row>
    <row r="11031" spans="1:3">
      <c r="A11031"/>
      <c r="B11031"/>
      <c r="C11031"/>
    </row>
    <row r="11032" spans="1:3">
      <c r="A11032"/>
      <c r="B11032"/>
      <c r="C11032"/>
    </row>
    <row r="11033" spans="1:3">
      <c r="A11033"/>
      <c r="B11033"/>
      <c r="C11033"/>
    </row>
    <row r="11034" spans="1:3">
      <c r="A11034"/>
      <c r="B11034"/>
      <c r="C11034"/>
    </row>
    <row r="11035" spans="1:3">
      <c r="A11035"/>
      <c r="B11035"/>
      <c r="C11035"/>
    </row>
    <row r="11036" spans="1:3">
      <c r="A11036"/>
      <c r="B11036"/>
      <c r="C11036"/>
    </row>
    <row r="11037" spans="1:3">
      <c r="A11037"/>
      <c r="B11037"/>
      <c r="C11037"/>
    </row>
    <row r="11038" spans="1:3">
      <c r="A11038"/>
      <c r="B11038"/>
      <c r="C11038"/>
    </row>
    <row r="11039" spans="1:3">
      <c r="A11039"/>
      <c r="B11039"/>
      <c r="C11039"/>
    </row>
    <row r="11040" spans="1:3">
      <c r="A11040"/>
      <c r="B11040"/>
      <c r="C11040"/>
    </row>
    <row r="11041" spans="1:3">
      <c r="A11041"/>
      <c r="B11041"/>
      <c r="C11041"/>
    </row>
    <row r="11042" spans="1:3">
      <c r="A11042"/>
      <c r="B11042"/>
      <c r="C11042"/>
    </row>
    <row r="11043" spans="1:3">
      <c r="A11043"/>
      <c r="B11043"/>
      <c r="C11043"/>
    </row>
    <row r="11044" spans="1:3">
      <c r="A11044"/>
      <c r="B11044"/>
      <c r="C11044"/>
    </row>
    <row r="11045" spans="1:3">
      <c r="A11045"/>
      <c r="B11045"/>
      <c r="C11045"/>
    </row>
    <row r="11046" spans="1:3">
      <c r="A11046"/>
      <c r="B11046"/>
      <c r="C11046"/>
    </row>
    <row r="11047" spans="1:3">
      <c r="A11047"/>
      <c r="B11047"/>
      <c r="C11047"/>
    </row>
    <row r="11048" spans="1:3">
      <c r="A11048"/>
      <c r="B11048"/>
      <c r="C11048"/>
    </row>
    <row r="11049" spans="1:3">
      <c r="A11049"/>
      <c r="B11049"/>
      <c r="C11049"/>
    </row>
    <row r="11050" spans="1:3">
      <c r="A11050"/>
      <c r="B11050"/>
      <c r="C11050"/>
    </row>
    <row r="11051" spans="1:3">
      <c r="A11051"/>
      <c r="B11051"/>
      <c r="C11051"/>
    </row>
    <row r="11052" spans="1:3">
      <c r="A11052"/>
      <c r="B11052"/>
      <c r="C11052"/>
    </row>
    <row r="11053" spans="1:3">
      <c r="A11053"/>
      <c r="B11053"/>
      <c r="C11053"/>
    </row>
    <row r="11054" spans="1:3">
      <c r="A11054"/>
      <c r="B11054"/>
      <c r="C11054"/>
    </row>
    <row r="11055" spans="1:3">
      <c r="A11055"/>
      <c r="B11055"/>
      <c r="C11055"/>
    </row>
    <row r="11056" spans="1:3">
      <c r="A11056"/>
      <c r="B11056"/>
      <c r="C11056"/>
    </row>
    <row r="11057" spans="1:3">
      <c r="A11057"/>
      <c r="B11057"/>
      <c r="C11057"/>
    </row>
    <row r="11058" spans="1:3">
      <c r="A11058"/>
      <c r="B11058"/>
      <c r="C11058"/>
    </row>
    <row r="11059" spans="1:3">
      <c r="A11059"/>
      <c r="B11059"/>
      <c r="C11059"/>
    </row>
    <row r="11060" spans="1:3">
      <c r="A11060"/>
      <c r="B11060"/>
      <c r="C11060"/>
    </row>
    <row r="11061" spans="1:3">
      <c r="A11061"/>
      <c r="B11061"/>
      <c r="C11061"/>
    </row>
    <row r="11062" spans="1:3">
      <c r="A11062"/>
      <c r="B11062"/>
      <c r="C11062"/>
    </row>
    <row r="11063" spans="1:3">
      <c r="A11063"/>
      <c r="B11063"/>
      <c r="C11063"/>
    </row>
    <row r="11064" spans="1:3">
      <c r="A11064"/>
      <c r="B11064"/>
      <c r="C11064"/>
    </row>
    <row r="11065" spans="1:3">
      <c r="A11065"/>
      <c r="B11065"/>
      <c r="C11065"/>
    </row>
    <row r="11066" spans="1:3">
      <c r="A11066"/>
      <c r="B11066"/>
      <c r="C11066"/>
    </row>
    <row r="11067" spans="1:3">
      <c r="A11067"/>
      <c r="B11067"/>
      <c r="C11067"/>
    </row>
    <row r="11068" spans="1:3">
      <c r="A11068"/>
      <c r="B11068"/>
      <c r="C11068"/>
    </row>
    <row r="11069" spans="1:3">
      <c r="A11069"/>
      <c r="B11069"/>
      <c r="C11069"/>
    </row>
    <row r="11070" spans="1:3">
      <c r="A11070"/>
      <c r="B11070"/>
      <c r="C11070"/>
    </row>
    <row r="11071" spans="1:3">
      <c r="A11071"/>
      <c r="B11071"/>
      <c r="C11071"/>
    </row>
    <row r="11072" spans="1:3">
      <c r="A11072"/>
      <c r="B11072"/>
      <c r="C11072"/>
    </row>
    <row r="11073" spans="1:3">
      <c r="A11073"/>
      <c r="B11073"/>
      <c r="C11073"/>
    </row>
    <row r="11074" spans="1:3">
      <c r="A11074"/>
      <c r="B11074"/>
      <c r="C11074"/>
    </row>
    <row r="11075" spans="1:3">
      <c r="A11075"/>
      <c r="B11075"/>
      <c r="C11075"/>
    </row>
    <row r="11076" spans="1:3">
      <c r="A11076"/>
      <c r="B11076"/>
      <c r="C11076"/>
    </row>
    <row r="11077" spans="1:3">
      <c r="A11077"/>
      <c r="B11077"/>
      <c r="C11077"/>
    </row>
    <row r="11078" spans="1:3">
      <c r="A11078"/>
      <c r="B11078"/>
      <c r="C11078"/>
    </row>
    <row r="11079" spans="1:3">
      <c r="A11079"/>
      <c r="B11079"/>
      <c r="C11079"/>
    </row>
    <row r="11080" spans="1:3">
      <c r="A11080"/>
      <c r="B11080"/>
      <c r="C11080"/>
    </row>
    <row r="11081" spans="1:3">
      <c r="A11081"/>
      <c r="B11081"/>
      <c r="C11081"/>
    </row>
    <row r="11082" spans="1:3">
      <c r="A11082"/>
      <c r="B11082"/>
      <c r="C11082"/>
    </row>
    <row r="11083" spans="1:3">
      <c r="A11083"/>
      <c r="B11083"/>
      <c r="C11083"/>
    </row>
    <row r="11084" spans="1:3">
      <c r="A11084"/>
      <c r="B11084"/>
      <c r="C11084"/>
    </row>
    <row r="11085" spans="1:3">
      <c r="A11085"/>
      <c r="B11085"/>
      <c r="C11085"/>
    </row>
    <row r="11086" spans="1:3">
      <c r="A11086"/>
      <c r="B11086"/>
      <c r="C11086"/>
    </row>
    <row r="11087" spans="1:3">
      <c r="A11087"/>
      <c r="B11087"/>
      <c r="C11087"/>
    </row>
    <row r="11088" spans="1:3">
      <c r="A11088"/>
      <c r="B11088"/>
      <c r="C11088"/>
    </row>
    <row r="11089" spans="1:3">
      <c r="A11089"/>
      <c r="B11089"/>
      <c r="C11089"/>
    </row>
    <row r="11090" spans="1:3">
      <c r="A11090"/>
      <c r="B11090"/>
      <c r="C11090"/>
    </row>
    <row r="11091" spans="1:3">
      <c r="A11091"/>
      <c r="B11091"/>
      <c r="C11091"/>
    </row>
    <row r="11092" spans="1:3">
      <c r="A11092"/>
      <c r="B11092"/>
      <c r="C11092"/>
    </row>
    <row r="11093" spans="1:3">
      <c r="A11093"/>
      <c r="B11093"/>
      <c r="C11093"/>
    </row>
    <row r="11094" spans="1:3">
      <c r="A11094"/>
      <c r="B11094"/>
      <c r="C11094"/>
    </row>
    <row r="11095" spans="1:3">
      <c r="A11095"/>
      <c r="B11095"/>
      <c r="C11095"/>
    </row>
    <row r="11096" spans="1:3">
      <c r="A11096"/>
      <c r="B11096"/>
      <c r="C11096"/>
    </row>
    <row r="11097" spans="1:3">
      <c r="A11097"/>
      <c r="B11097"/>
      <c r="C11097"/>
    </row>
    <row r="11098" spans="1:3">
      <c r="A11098"/>
      <c r="B11098"/>
      <c r="C11098"/>
    </row>
    <row r="11099" spans="1:3">
      <c r="A11099"/>
      <c r="B11099"/>
      <c r="C11099"/>
    </row>
    <row r="11100" spans="1:3">
      <c r="A11100"/>
      <c r="B11100"/>
      <c r="C11100"/>
    </row>
    <row r="11101" spans="1:3">
      <c r="A11101"/>
      <c r="B11101"/>
      <c r="C11101"/>
    </row>
    <row r="11102" spans="1:3">
      <c r="A11102"/>
      <c r="B11102"/>
      <c r="C11102"/>
    </row>
    <row r="11103" spans="1:3">
      <c r="A11103"/>
      <c r="B11103"/>
      <c r="C11103"/>
    </row>
    <row r="11104" spans="1:3">
      <c r="A11104"/>
      <c r="B11104"/>
      <c r="C11104"/>
    </row>
    <row r="11105" spans="1:3">
      <c r="A11105"/>
      <c r="B11105"/>
      <c r="C11105"/>
    </row>
    <row r="11106" spans="1:3">
      <c r="A11106"/>
      <c r="B11106"/>
      <c r="C11106"/>
    </row>
    <row r="11107" spans="1:3">
      <c r="A11107"/>
      <c r="B11107"/>
      <c r="C11107"/>
    </row>
    <row r="11108" spans="1:3">
      <c r="A11108"/>
      <c r="B11108"/>
      <c r="C11108"/>
    </row>
    <row r="11109" spans="1:3">
      <c r="A11109"/>
      <c r="B11109"/>
      <c r="C11109"/>
    </row>
    <row r="11110" spans="1:3">
      <c r="A11110"/>
      <c r="B11110"/>
      <c r="C11110"/>
    </row>
    <row r="11111" spans="1:3">
      <c r="A11111"/>
      <c r="B11111"/>
      <c r="C11111"/>
    </row>
    <row r="11112" spans="1:3">
      <c r="A11112"/>
      <c r="B11112"/>
      <c r="C11112"/>
    </row>
    <row r="11113" spans="1:3">
      <c r="A11113"/>
      <c r="B11113"/>
      <c r="C11113"/>
    </row>
    <row r="11114" spans="1:3">
      <c r="A11114"/>
      <c r="B11114"/>
      <c r="C11114"/>
    </row>
    <row r="11115" spans="1:3">
      <c r="A11115"/>
      <c r="B11115"/>
      <c r="C11115"/>
    </row>
    <row r="11116" spans="1:3">
      <c r="A11116"/>
      <c r="B11116"/>
      <c r="C11116"/>
    </row>
    <row r="11117" spans="1:3">
      <c r="A11117"/>
      <c r="B11117"/>
      <c r="C11117"/>
    </row>
    <row r="11118" spans="1:3">
      <c r="A11118"/>
      <c r="B11118"/>
      <c r="C11118"/>
    </row>
    <row r="11119" spans="1:3">
      <c r="A11119"/>
      <c r="B11119"/>
      <c r="C11119"/>
    </row>
    <row r="11120" spans="1:3">
      <c r="A11120"/>
      <c r="B11120"/>
      <c r="C11120"/>
    </row>
    <row r="11121" spans="1:3">
      <c r="A11121"/>
      <c r="B11121"/>
      <c r="C11121"/>
    </row>
    <row r="11122" spans="1:3">
      <c r="A11122"/>
      <c r="B11122"/>
      <c r="C11122"/>
    </row>
    <row r="11123" spans="1:3">
      <c r="A11123"/>
      <c r="B11123"/>
      <c r="C11123"/>
    </row>
    <row r="11124" spans="1:3">
      <c r="A11124"/>
      <c r="B11124"/>
      <c r="C11124"/>
    </row>
    <row r="11125" spans="1:3">
      <c r="A11125"/>
      <c r="B11125"/>
      <c r="C11125"/>
    </row>
    <row r="11126" spans="1:3">
      <c r="A11126"/>
      <c r="B11126"/>
      <c r="C11126"/>
    </row>
    <row r="11127" spans="1:3">
      <c r="A11127"/>
      <c r="B11127"/>
      <c r="C11127"/>
    </row>
    <row r="11128" spans="1:3">
      <c r="A11128"/>
      <c r="B11128"/>
      <c r="C11128"/>
    </row>
    <row r="11129" spans="1:3">
      <c r="A11129"/>
      <c r="B11129"/>
      <c r="C11129"/>
    </row>
    <row r="11130" spans="1:3">
      <c r="A11130"/>
      <c r="B11130"/>
      <c r="C11130"/>
    </row>
    <row r="11131" spans="1:3">
      <c r="A11131"/>
      <c r="B11131"/>
      <c r="C11131"/>
    </row>
    <row r="11132" spans="1:3">
      <c r="A11132"/>
      <c r="B11132"/>
      <c r="C11132"/>
    </row>
    <row r="11133" spans="1:3">
      <c r="A11133"/>
      <c r="B11133"/>
      <c r="C11133"/>
    </row>
    <row r="11134" spans="1:3">
      <c r="A11134"/>
      <c r="B11134"/>
      <c r="C11134"/>
    </row>
    <row r="11135" spans="1:3">
      <c r="A11135"/>
      <c r="B11135"/>
      <c r="C11135"/>
    </row>
    <row r="11136" spans="1:3">
      <c r="A11136"/>
      <c r="B11136"/>
      <c r="C11136"/>
    </row>
    <row r="11137" spans="1:3">
      <c r="A11137"/>
      <c r="B11137"/>
      <c r="C11137"/>
    </row>
    <row r="11138" spans="1:3">
      <c r="A11138"/>
      <c r="B11138"/>
      <c r="C11138"/>
    </row>
    <row r="11139" spans="1:3">
      <c r="A11139"/>
      <c r="B11139"/>
      <c r="C11139"/>
    </row>
    <row r="11140" spans="1:3">
      <c r="A11140"/>
      <c r="B11140"/>
      <c r="C11140"/>
    </row>
    <row r="11141" spans="1:3">
      <c r="A11141"/>
      <c r="B11141"/>
      <c r="C11141"/>
    </row>
    <row r="11142" spans="1:3">
      <c r="A11142"/>
      <c r="B11142"/>
      <c r="C11142"/>
    </row>
    <row r="11143" spans="1:3">
      <c r="A11143"/>
      <c r="B11143"/>
      <c r="C11143"/>
    </row>
    <row r="11144" spans="1:3">
      <c r="A11144"/>
      <c r="B11144"/>
      <c r="C11144"/>
    </row>
    <row r="11145" spans="1:3">
      <c r="A11145"/>
      <c r="B11145"/>
      <c r="C11145"/>
    </row>
    <row r="11146" spans="1:3">
      <c r="A11146"/>
      <c r="B11146"/>
      <c r="C11146"/>
    </row>
    <row r="11147" spans="1:3">
      <c r="A11147"/>
      <c r="B11147"/>
      <c r="C11147"/>
    </row>
    <row r="11148" spans="1:3">
      <c r="A11148"/>
      <c r="B11148"/>
      <c r="C11148"/>
    </row>
    <row r="11149" spans="1:3">
      <c r="A11149"/>
      <c r="B11149"/>
      <c r="C11149"/>
    </row>
    <row r="11150" spans="1:3">
      <c r="A11150"/>
      <c r="B11150"/>
      <c r="C11150"/>
    </row>
    <row r="11151" spans="1:3">
      <c r="A11151"/>
      <c r="B11151"/>
      <c r="C11151"/>
    </row>
    <row r="11152" spans="1:3">
      <c r="A11152"/>
      <c r="B11152"/>
      <c r="C11152"/>
    </row>
    <row r="11153" spans="1:3">
      <c r="A11153"/>
      <c r="B11153"/>
      <c r="C11153"/>
    </row>
    <row r="11154" spans="1:3">
      <c r="A11154"/>
      <c r="B11154"/>
      <c r="C11154"/>
    </row>
    <row r="11155" spans="1:3">
      <c r="A11155"/>
      <c r="B11155"/>
      <c r="C11155"/>
    </row>
    <row r="11156" spans="1:3">
      <c r="A11156"/>
      <c r="B11156"/>
      <c r="C11156"/>
    </row>
    <row r="11157" spans="1:3">
      <c r="A11157"/>
      <c r="B11157"/>
      <c r="C11157"/>
    </row>
    <row r="11158" spans="1:3">
      <c r="A11158"/>
      <c r="B11158"/>
      <c r="C11158"/>
    </row>
    <row r="11159" spans="1:3">
      <c r="A11159"/>
      <c r="B11159"/>
      <c r="C11159"/>
    </row>
    <row r="11160" spans="1:3">
      <c r="A11160"/>
      <c r="B11160"/>
      <c r="C11160"/>
    </row>
    <row r="11161" spans="1:3">
      <c r="A11161"/>
      <c r="B11161"/>
      <c r="C11161"/>
    </row>
    <row r="11162" spans="1:3">
      <c r="A11162"/>
      <c r="B11162"/>
      <c r="C11162"/>
    </row>
    <row r="11163" spans="1:3">
      <c r="A11163"/>
      <c r="B11163"/>
      <c r="C11163"/>
    </row>
    <row r="11164" spans="1:3">
      <c r="A11164"/>
      <c r="B11164"/>
      <c r="C11164"/>
    </row>
    <row r="11165" spans="1:3">
      <c r="A11165"/>
      <c r="B11165"/>
      <c r="C11165"/>
    </row>
    <row r="11166" spans="1:3">
      <c r="A11166"/>
      <c r="B11166"/>
      <c r="C11166"/>
    </row>
    <row r="11167" spans="1:3">
      <c r="A11167"/>
      <c r="B11167"/>
      <c r="C11167"/>
    </row>
    <row r="11168" spans="1:3">
      <c r="A11168"/>
      <c r="B11168"/>
      <c r="C11168"/>
    </row>
    <row r="11169" spans="1:3">
      <c r="A11169"/>
      <c r="B11169"/>
      <c r="C11169"/>
    </row>
    <row r="11170" spans="1:3">
      <c r="A11170"/>
      <c r="B11170"/>
      <c r="C11170"/>
    </row>
    <row r="11171" spans="1:3">
      <c r="A11171"/>
      <c r="B11171"/>
      <c r="C11171"/>
    </row>
    <row r="11172" spans="1:3">
      <c r="A11172"/>
      <c r="B11172"/>
      <c r="C11172"/>
    </row>
    <row r="11173" spans="1:3">
      <c r="A11173"/>
      <c r="B11173"/>
      <c r="C11173"/>
    </row>
    <row r="11174" spans="1:3">
      <c r="A11174"/>
      <c r="B11174"/>
      <c r="C11174"/>
    </row>
    <row r="11175" spans="1:3">
      <c r="A11175"/>
      <c r="B11175"/>
      <c r="C11175"/>
    </row>
    <row r="11176" spans="1:3">
      <c r="A11176"/>
      <c r="B11176"/>
      <c r="C11176"/>
    </row>
    <row r="11177" spans="1:3">
      <c r="A11177"/>
      <c r="B11177"/>
      <c r="C11177"/>
    </row>
    <row r="11178" spans="1:3">
      <c r="A11178"/>
      <c r="B11178"/>
      <c r="C11178"/>
    </row>
    <row r="11179" spans="1:3">
      <c r="A11179"/>
      <c r="B11179"/>
      <c r="C11179"/>
    </row>
    <row r="11180" spans="1:3">
      <c r="A11180"/>
      <c r="B11180"/>
      <c r="C11180"/>
    </row>
    <row r="11181" spans="1:3">
      <c r="A11181"/>
      <c r="B11181"/>
      <c r="C11181"/>
    </row>
    <row r="11182" spans="1:3">
      <c r="A11182"/>
      <c r="B11182"/>
      <c r="C11182"/>
    </row>
    <row r="11183" spans="1:3">
      <c r="A11183"/>
      <c r="B11183"/>
      <c r="C11183"/>
    </row>
    <row r="11184" spans="1:3">
      <c r="A11184"/>
      <c r="B11184"/>
      <c r="C11184"/>
    </row>
    <row r="11185" spans="1:3">
      <c r="A11185"/>
      <c r="B11185"/>
      <c r="C11185"/>
    </row>
    <row r="11186" spans="1:3">
      <c r="A11186"/>
      <c r="B11186"/>
      <c r="C11186"/>
    </row>
    <row r="11187" spans="1:3">
      <c r="A11187"/>
      <c r="B11187"/>
      <c r="C11187"/>
    </row>
    <row r="11188" spans="1:3">
      <c r="A11188"/>
      <c r="B11188"/>
      <c r="C11188"/>
    </row>
    <row r="11189" spans="1:3">
      <c r="A11189"/>
      <c r="B11189"/>
      <c r="C11189"/>
    </row>
    <row r="11190" spans="1:3">
      <c r="A11190"/>
      <c r="B11190"/>
      <c r="C11190"/>
    </row>
    <row r="11191" spans="1:3">
      <c r="A11191"/>
      <c r="B11191"/>
      <c r="C11191"/>
    </row>
    <row r="11192" spans="1:3">
      <c r="A11192"/>
      <c r="B11192"/>
      <c r="C11192"/>
    </row>
    <row r="11193" spans="1:3">
      <c r="A11193"/>
      <c r="B11193"/>
      <c r="C11193"/>
    </row>
    <row r="11194" spans="1:3">
      <c r="A11194"/>
      <c r="B11194"/>
      <c r="C11194"/>
    </row>
    <row r="11195" spans="1:3">
      <c r="A11195"/>
      <c r="B11195"/>
      <c r="C11195"/>
    </row>
    <row r="11196" spans="1:3">
      <c r="A11196"/>
      <c r="B11196"/>
      <c r="C11196"/>
    </row>
    <row r="11197" spans="1:3">
      <c r="A11197"/>
      <c r="B11197"/>
      <c r="C11197"/>
    </row>
    <row r="11198" spans="1:3">
      <c r="A11198"/>
      <c r="B11198"/>
      <c r="C11198"/>
    </row>
    <row r="11199" spans="1:3">
      <c r="A11199"/>
      <c r="B11199"/>
      <c r="C11199"/>
    </row>
    <row r="11200" spans="1:3">
      <c r="A11200"/>
      <c r="B11200"/>
      <c r="C11200"/>
    </row>
    <row r="11201" spans="1:3">
      <c r="A11201"/>
      <c r="B11201"/>
      <c r="C11201"/>
    </row>
    <row r="11202" spans="1:3">
      <c r="A11202"/>
      <c r="B11202"/>
      <c r="C11202"/>
    </row>
    <row r="11203" spans="1:3">
      <c r="A11203"/>
      <c r="B11203"/>
      <c r="C11203"/>
    </row>
    <row r="11204" spans="1:3">
      <c r="A11204"/>
      <c r="B11204"/>
      <c r="C11204"/>
    </row>
    <row r="11205" spans="1:3">
      <c r="A11205"/>
      <c r="B11205"/>
      <c r="C11205"/>
    </row>
    <row r="11206" spans="1:3">
      <c r="A11206"/>
      <c r="B11206"/>
      <c r="C11206"/>
    </row>
    <row r="11207" spans="1:3">
      <c r="A11207"/>
      <c r="B11207"/>
      <c r="C11207"/>
    </row>
    <row r="11208" spans="1:3">
      <c r="A11208"/>
      <c r="B11208"/>
      <c r="C11208"/>
    </row>
    <row r="11209" spans="1:3">
      <c r="A11209"/>
      <c r="B11209"/>
      <c r="C11209"/>
    </row>
    <row r="11210" spans="1:3">
      <c r="A11210"/>
      <c r="B11210"/>
      <c r="C11210"/>
    </row>
    <row r="11211" spans="1:3">
      <c r="A11211"/>
      <c r="B11211"/>
      <c r="C11211"/>
    </row>
    <row r="11212" spans="1:3">
      <c r="A11212"/>
      <c r="B11212"/>
      <c r="C11212"/>
    </row>
    <row r="11213" spans="1:3">
      <c r="A11213"/>
      <c r="B11213"/>
      <c r="C11213"/>
    </row>
    <row r="11214" spans="1:3">
      <c r="A11214"/>
      <c r="B11214"/>
      <c r="C11214"/>
    </row>
    <row r="11215" spans="1:3">
      <c r="A11215"/>
      <c r="B11215"/>
      <c r="C11215"/>
    </row>
    <row r="11216" spans="1:3">
      <c r="A11216"/>
      <c r="B11216"/>
      <c r="C11216"/>
    </row>
    <row r="11217" spans="1:3">
      <c r="A11217"/>
      <c r="B11217"/>
      <c r="C11217"/>
    </row>
    <row r="11218" spans="1:3">
      <c r="A11218"/>
      <c r="B11218"/>
      <c r="C11218"/>
    </row>
    <row r="11219" spans="1:3">
      <c r="A11219"/>
      <c r="B11219"/>
      <c r="C11219"/>
    </row>
    <row r="11220" spans="1:3">
      <c r="A11220"/>
      <c r="B11220"/>
      <c r="C11220"/>
    </row>
    <row r="11221" spans="1:3">
      <c r="A11221"/>
      <c r="B11221"/>
      <c r="C11221"/>
    </row>
    <row r="11222" spans="1:3">
      <c r="A11222"/>
      <c r="B11222"/>
      <c r="C11222"/>
    </row>
    <row r="11223" spans="1:3">
      <c r="A11223"/>
      <c r="B11223"/>
      <c r="C11223"/>
    </row>
    <row r="11224" spans="1:3">
      <c r="A11224"/>
      <c r="B11224"/>
      <c r="C11224"/>
    </row>
    <row r="11225" spans="1:3">
      <c r="A11225"/>
      <c r="B11225"/>
      <c r="C11225"/>
    </row>
    <row r="11226" spans="1:3">
      <c r="A11226"/>
      <c r="B11226"/>
      <c r="C11226"/>
    </row>
    <row r="11227" spans="1:3">
      <c r="A11227"/>
      <c r="B11227"/>
      <c r="C11227"/>
    </row>
    <row r="11228" spans="1:3">
      <c r="A11228"/>
      <c r="B11228"/>
      <c r="C11228"/>
    </row>
    <row r="11229" spans="1:3">
      <c r="A11229"/>
      <c r="B11229"/>
      <c r="C11229"/>
    </row>
    <row r="11230" spans="1:3">
      <c r="A11230"/>
      <c r="B11230"/>
      <c r="C11230"/>
    </row>
    <row r="11231" spans="1:3">
      <c r="A11231"/>
      <c r="B11231"/>
      <c r="C11231"/>
    </row>
    <row r="11232" spans="1:3">
      <c r="A11232"/>
      <c r="B11232"/>
      <c r="C11232"/>
    </row>
    <row r="11233" spans="1:3">
      <c r="A11233"/>
      <c r="B11233"/>
      <c r="C11233"/>
    </row>
    <row r="11234" spans="1:3">
      <c r="A11234"/>
      <c r="B11234"/>
      <c r="C11234"/>
    </row>
    <row r="11235" spans="1:3">
      <c r="A11235"/>
      <c r="B11235"/>
      <c r="C11235"/>
    </row>
    <row r="11236" spans="1:3">
      <c r="A11236"/>
      <c r="B11236"/>
      <c r="C11236"/>
    </row>
    <row r="11237" spans="1:3">
      <c r="A11237"/>
      <c r="B11237"/>
      <c r="C11237"/>
    </row>
    <row r="11238" spans="1:3">
      <c r="A11238"/>
      <c r="B11238"/>
      <c r="C11238"/>
    </row>
    <row r="11239" spans="1:3">
      <c r="A11239"/>
      <c r="B11239"/>
      <c r="C11239"/>
    </row>
    <row r="11240" spans="1:3">
      <c r="A11240"/>
      <c r="B11240"/>
      <c r="C11240"/>
    </row>
    <row r="11241" spans="1:3">
      <c r="A11241"/>
      <c r="B11241"/>
      <c r="C11241"/>
    </row>
    <row r="11242" spans="1:3">
      <c r="A11242"/>
      <c r="B11242"/>
      <c r="C11242"/>
    </row>
    <row r="11243" spans="1:3">
      <c r="A11243"/>
      <c r="B11243"/>
      <c r="C11243"/>
    </row>
    <row r="11244" spans="1:3">
      <c r="A11244"/>
      <c r="B11244"/>
      <c r="C11244"/>
    </row>
    <row r="11245" spans="1:3">
      <c r="A11245"/>
      <c r="B11245"/>
      <c r="C11245"/>
    </row>
    <row r="11246" spans="1:3">
      <c r="A11246"/>
      <c r="B11246"/>
      <c r="C11246"/>
    </row>
    <row r="11247" spans="1:3">
      <c r="A11247"/>
      <c r="B11247"/>
      <c r="C11247"/>
    </row>
    <row r="11248" spans="1:3">
      <c r="A11248"/>
      <c r="B11248"/>
      <c r="C11248"/>
    </row>
    <row r="11249" spans="1:3">
      <c r="A11249"/>
      <c r="B11249"/>
      <c r="C11249"/>
    </row>
    <row r="11250" spans="1:3">
      <c r="A11250"/>
      <c r="B11250"/>
      <c r="C11250"/>
    </row>
    <row r="11251" spans="1:3">
      <c r="A11251"/>
      <c r="B11251"/>
      <c r="C11251"/>
    </row>
    <row r="11252" spans="1:3">
      <c r="A11252"/>
      <c r="B11252"/>
      <c r="C11252"/>
    </row>
    <row r="11253" spans="1:3">
      <c r="A11253"/>
      <c r="B11253"/>
      <c r="C11253"/>
    </row>
    <row r="11254" spans="1:3">
      <c r="A11254"/>
      <c r="B11254"/>
      <c r="C11254"/>
    </row>
    <row r="11255" spans="1:3">
      <c r="A11255"/>
      <c r="B11255"/>
      <c r="C11255"/>
    </row>
    <row r="11256" spans="1:3">
      <c r="A11256"/>
      <c r="B11256"/>
      <c r="C11256"/>
    </row>
    <row r="11257" spans="1:3">
      <c r="A11257"/>
      <c r="B11257"/>
      <c r="C11257"/>
    </row>
    <row r="11258" spans="1:3">
      <c r="A11258"/>
      <c r="B11258"/>
      <c r="C11258"/>
    </row>
    <row r="11259" spans="1:3">
      <c r="A11259"/>
      <c r="B11259"/>
      <c r="C11259"/>
    </row>
    <row r="11260" spans="1:3">
      <c r="A11260"/>
      <c r="B11260"/>
      <c r="C11260"/>
    </row>
    <row r="11261" spans="1:3">
      <c r="A11261"/>
      <c r="B11261"/>
      <c r="C11261"/>
    </row>
    <row r="11262" spans="1:3">
      <c r="A11262"/>
      <c r="B11262"/>
      <c r="C11262"/>
    </row>
    <row r="11263" spans="1:3">
      <c r="A11263"/>
      <c r="B11263"/>
      <c r="C11263"/>
    </row>
    <row r="11264" spans="1:3">
      <c r="A11264"/>
      <c r="B11264"/>
      <c r="C11264"/>
    </row>
    <row r="11265" spans="1:3">
      <c r="A11265"/>
      <c r="B11265"/>
      <c r="C11265"/>
    </row>
    <row r="11266" spans="1:3">
      <c r="A11266"/>
      <c r="B11266"/>
      <c r="C11266"/>
    </row>
    <row r="11267" spans="1:3">
      <c r="A11267"/>
      <c r="B11267"/>
      <c r="C11267"/>
    </row>
    <row r="11268" spans="1:3">
      <c r="A11268"/>
      <c r="B11268"/>
      <c r="C11268"/>
    </row>
    <row r="11269" spans="1:3">
      <c r="A11269"/>
      <c r="B11269"/>
      <c r="C11269"/>
    </row>
    <row r="11270" spans="1:3">
      <c r="A11270"/>
      <c r="B11270"/>
      <c r="C11270"/>
    </row>
    <row r="11271" spans="1:3">
      <c r="A11271"/>
      <c r="B11271"/>
      <c r="C11271"/>
    </row>
    <row r="11272" spans="1:3">
      <c r="A11272"/>
      <c r="B11272"/>
      <c r="C11272"/>
    </row>
    <row r="11273" spans="1:3">
      <c r="A11273"/>
      <c r="B11273"/>
      <c r="C11273"/>
    </row>
    <row r="11274" spans="1:3">
      <c r="A11274"/>
      <c r="B11274"/>
      <c r="C11274"/>
    </row>
    <row r="11275" spans="1:3">
      <c r="A11275"/>
      <c r="B11275"/>
      <c r="C11275"/>
    </row>
    <row r="11276" spans="1:3">
      <c r="A11276"/>
      <c r="B11276"/>
      <c r="C11276"/>
    </row>
    <row r="11277" spans="1:3">
      <c r="A11277"/>
      <c r="B11277"/>
      <c r="C11277"/>
    </row>
    <row r="11278" spans="1:3">
      <c r="A11278"/>
      <c r="B11278"/>
      <c r="C11278"/>
    </row>
    <row r="11279" spans="1:3">
      <c r="A11279"/>
      <c r="B11279"/>
      <c r="C11279"/>
    </row>
    <row r="11280" spans="1:3">
      <c r="A11280"/>
      <c r="B11280"/>
      <c r="C11280"/>
    </row>
    <row r="11281" spans="1:3">
      <c r="A11281"/>
      <c r="B11281"/>
      <c r="C11281"/>
    </row>
    <row r="11282" spans="1:3">
      <c r="A11282"/>
      <c r="B11282"/>
      <c r="C11282"/>
    </row>
    <row r="11283" spans="1:3">
      <c r="A11283"/>
      <c r="B11283"/>
      <c r="C11283"/>
    </row>
    <row r="11284" spans="1:3">
      <c r="A11284"/>
      <c r="B11284"/>
      <c r="C11284"/>
    </row>
    <row r="11285" spans="1:3">
      <c r="A11285"/>
      <c r="B11285"/>
      <c r="C11285"/>
    </row>
    <row r="11286" spans="1:3">
      <c r="A11286"/>
      <c r="B11286"/>
      <c r="C11286"/>
    </row>
    <row r="11287" spans="1:3">
      <c r="A11287"/>
      <c r="B11287"/>
      <c r="C11287"/>
    </row>
    <row r="11288" spans="1:3">
      <c r="A11288"/>
      <c r="B11288"/>
      <c r="C11288"/>
    </row>
    <row r="11289" spans="1:3">
      <c r="A11289"/>
      <c r="B11289"/>
      <c r="C11289"/>
    </row>
    <row r="11290" spans="1:3">
      <c r="A11290"/>
      <c r="B11290"/>
      <c r="C11290"/>
    </row>
    <row r="11291" spans="1:3">
      <c r="A11291"/>
      <c r="B11291"/>
      <c r="C11291"/>
    </row>
    <row r="11292" spans="1:3">
      <c r="A11292"/>
      <c r="B11292"/>
      <c r="C11292"/>
    </row>
    <row r="11293" spans="1:3">
      <c r="A11293"/>
      <c r="B11293"/>
      <c r="C11293"/>
    </row>
    <row r="11294" spans="1:3">
      <c r="A11294"/>
      <c r="B11294"/>
      <c r="C11294"/>
    </row>
    <row r="11295" spans="1:3">
      <c r="A11295"/>
      <c r="B11295"/>
      <c r="C11295"/>
    </row>
    <row r="11296" spans="1:3">
      <c r="A11296"/>
      <c r="B11296"/>
      <c r="C11296"/>
    </row>
    <row r="11297" spans="1:3">
      <c r="A11297"/>
      <c r="B11297"/>
      <c r="C11297"/>
    </row>
    <row r="11298" spans="1:3">
      <c r="A11298"/>
      <c r="B11298"/>
      <c r="C11298"/>
    </row>
    <row r="11299" spans="1:3">
      <c r="A11299"/>
      <c r="B11299"/>
      <c r="C11299"/>
    </row>
    <row r="11300" spans="1:3">
      <c r="A11300"/>
      <c r="B11300"/>
      <c r="C11300"/>
    </row>
    <row r="11301" spans="1:3">
      <c r="A11301"/>
      <c r="B11301"/>
      <c r="C11301"/>
    </row>
    <row r="11302" spans="1:3">
      <c r="A11302"/>
      <c r="B11302"/>
      <c r="C11302"/>
    </row>
    <row r="11303" spans="1:3">
      <c r="A11303"/>
      <c r="B11303"/>
      <c r="C11303"/>
    </row>
    <row r="11304" spans="1:3">
      <c r="A11304"/>
      <c r="B11304"/>
      <c r="C11304"/>
    </row>
    <row r="11305" spans="1:3">
      <c r="A11305"/>
      <c r="B11305"/>
      <c r="C11305"/>
    </row>
    <row r="11306" spans="1:3">
      <c r="A11306"/>
      <c r="B11306"/>
      <c r="C11306"/>
    </row>
    <row r="11307" spans="1:3">
      <c r="A11307"/>
      <c r="B11307"/>
      <c r="C11307"/>
    </row>
    <row r="11308" spans="1:3">
      <c r="A11308"/>
      <c r="B11308"/>
      <c r="C11308"/>
    </row>
    <row r="11309" spans="1:3">
      <c r="A11309"/>
      <c r="B11309"/>
      <c r="C11309"/>
    </row>
    <row r="11310" spans="1:3">
      <c r="A11310"/>
      <c r="B11310"/>
      <c r="C11310"/>
    </row>
    <row r="11311" spans="1:3">
      <c r="A11311"/>
      <c r="B11311"/>
      <c r="C11311"/>
    </row>
    <row r="11312" spans="1:3">
      <c r="A11312"/>
      <c r="B11312"/>
      <c r="C11312"/>
    </row>
    <row r="11313" spans="1:3">
      <c r="A11313"/>
      <c r="B11313"/>
      <c r="C11313"/>
    </row>
    <row r="11314" spans="1:3">
      <c r="A11314"/>
      <c r="B11314"/>
      <c r="C11314"/>
    </row>
    <row r="11315" spans="1:3">
      <c r="A11315"/>
      <c r="B11315"/>
      <c r="C11315"/>
    </row>
    <row r="11316" spans="1:3">
      <c r="A11316"/>
      <c r="B11316"/>
      <c r="C11316"/>
    </row>
    <row r="11317" spans="1:3">
      <c r="A11317"/>
      <c r="B11317"/>
      <c r="C11317"/>
    </row>
    <row r="11318" spans="1:3">
      <c r="A11318"/>
      <c r="B11318"/>
      <c r="C11318"/>
    </row>
    <row r="11319" spans="1:3">
      <c r="A11319"/>
      <c r="B11319"/>
      <c r="C11319"/>
    </row>
    <row r="11320" spans="1:3">
      <c r="A11320"/>
      <c r="B11320"/>
      <c r="C11320"/>
    </row>
    <row r="11321" spans="1:3">
      <c r="A11321"/>
      <c r="B11321"/>
      <c r="C11321"/>
    </row>
    <row r="11322" spans="1:3">
      <c r="A11322"/>
      <c r="B11322"/>
      <c r="C11322"/>
    </row>
    <row r="11323" spans="1:3">
      <c r="A11323"/>
      <c r="B11323"/>
      <c r="C11323"/>
    </row>
    <row r="11324" spans="1:3">
      <c r="A11324"/>
      <c r="B11324"/>
      <c r="C11324"/>
    </row>
    <row r="11325" spans="1:3">
      <c r="A11325"/>
      <c r="B11325"/>
      <c r="C11325"/>
    </row>
    <row r="11326" spans="1:3">
      <c r="A11326"/>
      <c r="B11326"/>
      <c r="C11326"/>
    </row>
    <row r="11327" spans="1:3">
      <c r="A11327"/>
      <c r="B11327"/>
      <c r="C11327"/>
    </row>
    <row r="11328" spans="1:3">
      <c r="A11328"/>
      <c r="B11328"/>
      <c r="C11328"/>
    </row>
    <row r="11329" spans="1:3">
      <c r="A11329"/>
      <c r="B11329"/>
      <c r="C11329"/>
    </row>
    <row r="11330" spans="1:3">
      <c r="A11330"/>
      <c r="B11330"/>
      <c r="C11330"/>
    </row>
    <row r="11331" spans="1:3">
      <c r="A11331"/>
      <c r="B11331"/>
      <c r="C11331"/>
    </row>
    <row r="11332" spans="1:3">
      <c r="A11332"/>
      <c r="B11332"/>
      <c r="C11332"/>
    </row>
    <row r="11333" spans="1:3">
      <c r="A11333"/>
      <c r="B11333"/>
      <c r="C11333"/>
    </row>
    <row r="11334" spans="1:3">
      <c r="A11334"/>
      <c r="B11334"/>
      <c r="C11334"/>
    </row>
    <row r="11335" spans="1:3">
      <c r="A11335"/>
      <c r="B11335"/>
      <c r="C11335"/>
    </row>
    <row r="11336" spans="1:3">
      <c r="A11336"/>
      <c r="B11336"/>
      <c r="C11336"/>
    </row>
    <row r="11337" spans="1:3">
      <c r="A11337"/>
      <c r="B11337"/>
      <c r="C11337"/>
    </row>
    <row r="11338" spans="1:3">
      <c r="A11338"/>
      <c r="B11338"/>
      <c r="C11338"/>
    </row>
    <row r="11339" spans="1:3">
      <c r="A11339"/>
      <c r="B11339"/>
      <c r="C11339"/>
    </row>
    <row r="11340" spans="1:3">
      <c r="A11340"/>
      <c r="B11340"/>
      <c r="C11340"/>
    </row>
    <row r="11341" spans="1:3">
      <c r="A11341"/>
      <c r="B11341"/>
      <c r="C11341"/>
    </row>
    <row r="11342" spans="1:3">
      <c r="A11342"/>
      <c r="B11342"/>
      <c r="C11342"/>
    </row>
    <row r="11343" spans="1:3">
      <c r="A11343"/>
      <c r="B11343"/>
      <c r="C11343"/>
    </row>
    <row r="11344" spans="1:3">
      <c r="A11344"/>
      <c r="B11344"/>
      <c r="C11344"/>
    </row>
    <row r="11345" spans="1:3">
      <c r="A11345"/>
      <c r="B11345"/>
      <c r="C11345"/>
    </row>
    <row r="11346" spans="1:3">
      <c r="A11346"/>
      <c r="B11346"/>
      <c r="C11346"/>
    </row>
    <row r="11347" spans="1:3">
      <c r="A11347"/>
      <c r="B11347"/>
      <c r="C11347"/>
    </row>
    <row r="11348" spans="1:3">
      <c r="A11348"/>
      <c r="B11348"/>
      <c r="C11348"/>
    </row>
    <row r="11349" spans="1:3">
      <c r="A11349"/>
      <c r="B11349"/>
      <c r="C11349"/>
    </row>
    <row r="11350" spans="1:3">
      <c r="A11350"/>
      <c r="B11350"/>
      <c r="C11350"/>
    </row>
    <row r="11351" spans="1:3">
      <c r="A11351"/>
      <c r="B11351"/>
      <c r="C11351"/>
    </row>
    <row r="11352" spans="1:3">
      <c r="A11352"/>
      <c r="B11352"/>
      <c r="C11352"/>
    </row>
    <row r="11353" spans="1:3">
      <c r="A11353"/>
      <c r="B11353"/>
      <c r="C11353"/>
    </row>
    <row r="11354" spans="1:3">
      <c r="A11354"/>
      <c r="B11354"/>
      <c r="C11354"/>
    </row>
    <row r="11355" spans="1:3">
      <c r="A11355"/>
      <c r="B11355"/>
      <c r="C11355"/>
    </row>
    <row r="11356" spans="1:3">
      <c r="A11356"/>
      <c r="B11356"/>
      <c r="C11356"/>
    </row>
    <row r="11357" spans="1:3">
      <c r="A11357"/>
      <c r="B11357"/>
      <c r="C11357"/>
    </row>
    <row r="11358" spans="1:3">
      <c r="A11358"/>
      <c r="B11358"/>
      <c r="C11358"/>
    </row>
    <row r="11359" spans="1:3">
      <c r="A11359"/>
      <c r="B11359"/>
      <c r="C11359"/>
    </row>
    <row r="11360" spans="1:3">
      <c r="A11360"/>
      <c r="B11360"/>
      <c r="C11360"/>
    </row>
    <row r="11361" spans="1:3">
      <c r="A11361"/>
      <c r="B11361"/>
      <c r="C11361"/>
    </row>
    <row r="11362" spans="1:3">
      <c r="A11362"/>
      <c r="B11362"/>
      <c r="C11362"/>
    </row>
    <row r="11363" spans="1:3">
      <c r="A11363"/>
      <c r="B11363"/>
      <c r="C11363"/>
    </row>
    <row r="11364" spans="1:3">
      <c r="A11364"/>
      <c r="B11364"/>
      <c r="C11364"/>
    </row>
    <row r="11365" spans="1:3">
      <c r="A11365"/>
      <c r="B11365"/>
      <c r="C11365"/>
    </row>
    <row r="11366" spans="1:3">
      <c r="A11366"/>
      <c r="B11366"/>
      <c r="C11366"/>
    </row>
    <row r="11367" spans="1:3">
      <c r="A11367"/>
      <c r="B11367"/>
      <c r="C11367"/>
    </row>
    <row r="11368" spans="1:3">
      <c r="A11368"/>
      <c r="B11368"/>
      <c r="C11368"/>
    </row>
    <row r="11369" spans="1:3">
      <c r="A11369"/>
      <c r="B11369"/>
      <c r="C11369"/>
    </row>
    <row r="11370" spans="1:3">
      <c r="A11370"/>
      <c r="B11370"/>
      <c r="C11370"/>
    </row>
    <row r="11371" spans="1:3">
      <c r="A11371"/>
      <c r="B11371"/>
      <c r="C11371"/>
    </row>
    <row r="11372" spans="1:3">
      <c r="A11372"/>
      <c r="B11372"/>
      <c r="C11372"/>
    </row>
    <row r="11373" spans="1:3">
      <c r="A11373"/>
      <c r="B11373"/>
      <c r="C11373"/>
    </row>
    <row r="11374" spans="1:3">
      <c r="A11374"/>
      <c r="B11374"/>
      <c r="C11374"/>
    </row>
    <row r="11375" spans="1:3">
      <c r="A11375"/>
      <c r="B11375"/>
      <c r="C11375"/>
    </row>
    <row r="11376" spans="1:3">
      <c r="A11376"/>
      <c r="B11376"/>
      <c r="C11376"/>
    </row>
    <row r="11377" spans="1:3">
      <c r="A11377"/>
      <c r="B11377"/>
      <c r="C11377"/>
    </row>
    <row r="11378" spans="1:3">
      <c r="A11378"/>
      <c r="B11378"/>
      <c r="C11378"/>
    </row>
    <row r="11379" spans="1:3">
      <c r="A11379"/>
      <c r="B11379"/>
      <c r="C11379"/>
    </row>
    <row r="11380" spans="1:3">
      <c r="A11380"/>
      <c r="B11380"/>
      <c r="C11380"/>
    </row>
    <row r="11381" spans="1:3">
      <c r="A11381"/>
      <c r="B11381"/>
      <c r="C11381"/>
    </row>
    <row r="11382" spans="1:3">
      <c r="A11382"/>
      <c r="B11382"/>
      <c r="C11382"/>
    </row>
    <row r="11383" spans="1:3">
      <c r="A11383"/>
      <c r="B11383"/>
      <c r="C11383"/>
    </row>
    <row r="11384" spans="1:3">
      <c r="A11384"/>
      <c r="B11384"/>
      <c r="C11384"/>
    </row>
    <row r="11385" spans="1:3">
      <c r="A11385"/>
      <c r="B11385"/>
      <c r="C11385"/>
    </row>
    <row r="11386" spans="1:3">
      <c r="A11386"/>
      <c r="B11386"/>
      <c r="C11386"/>
    </row>
    <row r="11387" spans="1:3">
      <c r="A11387"/>
      <c r="B11387"/>
      <c r="C11387"/>
    </row>
    <row r="11388" spans="1:3">
      <c r="A11388"/>
      <c r="B11388"/>
      <c r="C11388"/>
    </row>
    <row r="11389" spans="1:3">
      <c r="A11389"/>
      <c r="B11389"/>
      <c r="C11389"/>
    </row>
    <row r="11390" spans="1:3">
      <c r="A11390"/>
      <c r="B11390"/>
      <c r="C11390"/>
    </row>
    <row r="11391" spans="1:3">
      <c r="A11391"/>
      <c r="B11391"/>
      <c r="C11391"/>
    </row>
    <row r="11392" spans="1:3">
      <c r="A11392"/>
      <c r="B11392"/>
      <c r="C11392"/>
    </row>
    <row r="11393" spans="1:3">
      <c r="A11393"/>
      <c r="B11393"/>
      <c r="C11393"/>
    </row>
    <row r="11394" spans="1:3">
      <c r="A11394"/>
      <c r="B11394"/>
      <c r="C11394"/>
    </row>
    <row r="11395" spans="1:3">
      <c r="A11395"/>
      <c r="B11395"/>
      <c r="C11395"/>
    </row>
    <row r="11396" spans="1:3">
      <c r="A11396"/>
      <c r="B11396"/>
      <c r="C11396"/>
    </row>
    <row r="11397" spans="1:3">
      <c r="A11397"/>
      <c r="B11397"/>
      <c r="C11397"/>
    </row>
    <row r="11398" spans="1:3">
      <c r="A11398"/>
      <c r="B11398"/>
      <c r="C11398"/>
    </row>
    <row r="11399" spans="1:3">
      <c r="A11399"/>
      <c r="B11399"/>
      <c r="C11399"/>
    </row>
    <row r="11400" spans="1:3">
      <c r="A11400"/>
      <c r="B11400"/>
      <c r="C11400"/>
    </row>
    <row r="11401" spans="1:3">
      <c r="A11401"/>
      <c r="B11401"/>
      <c r="C11401"/>
    </row>
    <row r="11402" spans="1:3">
      <c r="A11402"/>
      <c r="B11402"/>
      <c r="C11402"/>
    </row>
    <row r="11403" spans="1:3">
      <c r="A11403"/>
      <c r="B11403"/>
      <c r="C11403"/>
    </row>
    <row r="11404" spans="1:3">
      <c r="A11404"/>
      <c r="B11404"/>
      <c r="C11404"/>
    </row>
    <row r="11405" spans="1:3">
      <c r="A11405"/>
      <c r="B11405"/>
      <c r="C11405"/>
    </row>
    <row r="11406" spans="1:3">
      <c r="A11406"/>
      <c r="B11406"/>
      <c r="C11406"/>
    </row>
    <row r="11407" spans="1:3">
      <c r="A11407"/>
      <c r="B11407"/>
      <c r="C11407"/>
    </row>
    <row r="11408" spans="1:3">
      <c r="A11408"/>
      <c r="B11408"/>
      <c r="C11408"/>
    </row>
    <row r="11409" spans="1:3">
      <c r="A11409"/>
      <c r="B11409"/>
      <c r="C11409"/>
    </row>
    <row r="11410" spans="1:3">
      <c r="A11410"/>
      <c r="B11410"/>
      <c r="C11410"/>
    </row>
    <row r="11411" spans="1:3">
      <c r="A11411"/>
      <c r="B11411"/>
      <c r="C11411"/>
    </row>
    <row r="11412" spans="1:3">
      <c r="A11412"/>
      <c r="B11412"/>
      <c r="C11412"/>
    </row>
    <row r="11413" spans="1:3">
      <c r="A11413"/>
      <c r="B11413"/>
      <c r="C11413"/>
    </row>
    <row r="11414" spans="1:3">
      <c r="A11414"/>
      <c r="B11414"/>
      <c r="C11414"/>
    </row>
    <row r="11415" spans="1:3">
      <c r="A11415"/>
      <c r="B11415"/>
      <c r="C11415"/>
    </row>
    <row r="11416" spans="1:3">
      <c r="A11416"/>
      <c r="B11416"/>
      <c r="C11416"/>
    </row>
    <row r="11417" spans="1:3">
      <c r="A11417"/>
      <c r="B11417"/>
      <c r="C11417"/>
    </row>
    <row r="11418" spans="1:3">
      <c r="A11418"/>
      <c r="B11418"/>
      <c r="C11418"/>
    </row>
    <row r="11419" spans="1:3">
      <c r="A11419"/>
      <c r="B11419"/>
      <c r="C11419"/>
    </row>
    <row r="11420" spans="1:3">
      <c r="A11420"/>
      <c r="B11420"/>
      <c r="C11420"/>
    </row>
    <row r="11421" spans="1:3">
      <c r="A11421"/>
      <c r="B11421"/>
      <c r="C11421"/>
    </row>
    <row r="11422" spans="1:3">
      <c r="A11422"/>
      <c r="B11422"/>
      <c r="C11422"/>
    </row>
    <row r="11423" spans="1:3">
      <c r="A11423"/>
      <c r="B11423"/>
      <c r="C11423"/>
    </row>
    <row r="11424" spans="1:3">
      <c r="A11424"/>
      <c r="B11424"/>
      <c r="C11424"/>
    </row>
    <row r="11425" spans="1:3">
      <c r="A11425"/>
      <c r="B11425"/>
      <c r="C11425"/>
    </row>
    <row r="11426" spans="1:3">
      <c r="A11426"/>
      <c r="B11426"/>
      <c r="C11426"/>
    </row>
    <row r="11427" spans="1:3">
      <c r="A11427"/>
      <c r="B11427"/>
      <c r="C11427"/>
    </row>
    <row r="11428" spans="1:3">
      <c r="A11428"/>
      <c r="B11428"/>
      <c r="C11428"/>
    </row>
    <row r="11429" spans="1:3">
      <c r="A11429"/>
      <c r="B11429"/>
      <c r="C11429"/>
    </row>
    <row r="11430" spans="1:3">
      <c r="A11430"/>
      <c r="B11430"/>
      <c r="C11430"/>
    </row>
    <row r="11431" spans="1:3">
      <c r="A11431"/>
      <c r="B11431"/>
      <c r="C11431"/>
    </row>
    <row r="11432" spans="1:3">
      <c r="A11432"/>
      <c r="B11432"/>
      <c r="C11432"/>
    </row>
    <row r="11433" spans="1:3">
      <c r="A11433"/>
      <c r="B11433"/>
      <c r="C11433"/>
    </row>
    <row r="11434" spans="1:3">
      <c r="A11434"/>
      <c r="B11434"/>
      <c r="C11434"/>
    </row>
    <row r="11435" spans="1:3">
      <c r="A11435"/>
      <c r="B11435"/>
      <c r="C11435"/>
    </row>
    <row r="11436" spans="1:3">
      <c r="A11436"/>
      <c r="B11436"/>
      <c r="C11436"/>
    </row>
    <row r="11437" spans="1:3">
      <c r="A11437"/>
      <c r="B11437"/>
      <c r="C11437"/>
    </row>
    <row r="11438" spans="1:3">
      <c r="A11438"/>
      <c r="B11438"/>
      <c r="C11438"/>
    </row>
    <row r="11439" spans="1:3">
      <c r="A11439"/>
      <c r="B11439"/>
      <c r="C11439"/>
    </row>
    <row r="11440" spans="1:3">
      <c r="A11440"/>
      <c r="B11440"/>
      <c r="C11440"/>
    </row>
    <row r="11441" spans="1:3">
      <c r="A11441"/>
      <c r="B11441"/>
      <c r="C11441"/>
    </row>
    <row r="11442" spans="1:3">
      <c r="A11442"/>
      <c r="B11442"/>
      <c r="C11442"/>
    </row>
    <row r="11443" spans="1:3">
      <c r="A11443"/>
      <c r="B11443"/>
      <c r="C11443"/>
    </row>
    <row r="11444" spans="1:3">
      <c r="A11444"/>
      <c r="B11444"/>
      <c r="C11444"/>
    </row>
    <row r="11445" spans="1:3">
      <c r="A11445"/>
      <c r="B11445"/>
      <c r="C11445"/>
    </row>
    <row r="11446" spans="1:3">
      <c r="A11446"/>
      <c r="B11446"/>
      <c r="C11446"/>
    </row>
    <row r="11447" spans="1:3">
      <c r="A11447"/>
      <c r="B11447"/>
      <c r="C11447"/>
    </row>
    <row r="11448" spans="1:3">
      <c r="A11448"/>
      <c r="B11448"/>
      <c r="C11448"/>
    </row>
    <row r="11449" spans="1:3">
      <c r="A11449"/>
      <c r="B11449"/>
      <c r="C11449"/>
    </row>
    <row r="11450" spans="1:3">
      <c r="A11450"/>
      <c r="B11450"/>
      <c r="C11450"/>
    </row>
    <row r="11451" spans="1:3">
      <c r="A11451"/>
      <c r="B11451"/>
      <c r="C11451"/>
    </row>
    <row r="11452" spans="1:3">
      <c r="A11452"/>
      <c r="B11452"/>
      <c r="C11452"/>
    </row>
    <row r="11453" spans="1:3">
      <c r="A11453"/>
      <c r="B11453"/>
      <c r="C11453"/>
    </row>
    <row r="11454" spans="1:3">
      <c r="A11454"/>
      <c r="B11454"/>
      <c r="C11454"/>
    </row>
    <row r="11455" spans="1:3">
      <c r="A11455"/>
      <c r="B11455"/>
      <c r="C11455"/>
    </row>
    <row r="11456" spans="1:3">
      <c r="A11456"/>
      <c r="B11456"/>
      <c r="C11456"/>
    </row>
    <row r="11457" spans="1:3">
      <c r="A11457"/>
      <c r="B11457"/>
      <c r="C11457"/>
    </row>
    <row r="11458" spans="1:3">
      <c r="A11458"/>
      <c r="B11458"/>
      <c r="C11458"/>
    </row>
    <row r="11459" spans="1:3">
      <c r="A11459"/>
      <c r="B11459"/>
      <c r="C11459"/>
    </row>
    <row r="11460" spans="1:3">
      <c r="A11460"/>
      <c r="B11460"/>
      <c r="C11460"/>
    </row>
    <row r="11461" spans="1:3">
      <c r="A11461"/>
      <c r="B11461"/>
      <c r="C11461"/>
    </row>
    <row r="11462" spans="1:3">
      <c r="A11462"/>
      <c r="B11462"/>
      <c r="C11462"/>
    </row>
    <row r="11463" spans="1:3">
      <c r="A11463"/>
      <c r="B11463"/>
      <c r="C11463"/>
    </row>
    <row r="11464" spans="1:3">
      <c r="A11464"/>
      <c r="B11464"/>
      <c r="C11464"/>
    </row>
    <row r="11465" spans="1:3">
      <c r="A11465"/>
      <c r="B11465"/>
      <c r="C11465"/>
    </row>
    <row r="11466" spans="1:3">
      <c r="A11466"/>
      <c r="B11466"/>
      <c r="C11466"/>
    </row>
    <row r="11467" spans="1:3">
      <c r="A11467"/>
      <c r="B11467"/>
      <c r="C11467"/>
    </row>
    <row r="11468" spans="1:3">
      <c r="A11468"/>
      <c r="B11468"/>
      <c r="C11468"/>
    </row>
    <row r="11469" spans="1:3">
      <c r="A11469"/>
      <c r="B11469"/>
      <c r="C11469"/>
    </row>
    <row r="11470" spans="1:3">
      <c r="A11470"/>
      <c r="B11470"/>
      <c r="C11470"/>
    </row>
    <row r="11471" spans="1:3">
      <c r="A11471"/>
      <c r="B11471"/>
      <c r="C11471"/>
    </row>
    <row r="11472" spans="1:3">
      <c r="A11472"/>
      <c r="B11472"/>
      <c r="C11472"/>
    </row>
    <row r="11473" spans="1:3">
      <c r="A11473"/>
      <c r="B11473"/>
      <c r="C11473"/>
    </row>
    <row r="11474" spans="1:3">
      <c r="A11474"/>
      <c r="B11474"/>
      <c r="C11474"/>
    </row>
    <row r="11475" spans="1:3">
      <c r="A11475"/>
      <c r="B11475"/>
      <c r="C11475"/>
    </row>
    <row r="11476" spans="1:3">
      <c r="A11476"/>
      <c r="B11476"/>
      <c r="C11476"/>
    </row>
    <row r="11477" spans="1:3">
      <c r="A11477"/>
      <c r="B11477"/>
      <c r="C11477"/>
    </row>
    <row r="11478" spans="1:3">
      <c r="A11478"/>
      <c r="B11478"/>
      <c r="C11478"/>
    </row>
    <row r="11479" spans="1:3">
      <c r="A11479"/>
      <c r="B11479"/>
      <c r="C11479"/>
    </row>
    <row r="11480" spans="1:3">
      <c r="A11480"/>
      <c r="B11480"/>
      <c r="C11480"/>
    </row>
    <row r="11481" spans="1:3">
      <c r="A11481"/>
      <c r="B11481"/>
      <c r="C11481"/>
    </row>
    <row r="11482" spans="1:3">
      <c r="A11482"/>
      <c r="B11482"/>
      <c r="C11482"/>
    </row>
    <row r="11483" spans="1:3">
      <c r="A11483"/>
      <c r="B11483"/>
      <c r="C11483"/>
    </row>
    <row r="11484" spans="1:3">
      <c r="A11484"/>
      <c r="B11484"/>
      <c r="C11484"/>
    </row>
    <row r="11485" spans="1:3">
      <c r="A11485"/>
      <c r="B11485"/>
      <c r="C11485"/>
    </row>
    <row r="11486" spans="1:3">
      <c r="A11486"/>
      <c r="B11486"/>
      <c r="C11486"/>
    </row>
    <row r="11487" spans="1:3">
      <c r="A11487"/>
      <c r="B11487"/>
      <c r="C11487"/>
    </row>
    <row r="11488" spans="1:3">
      <c r="A11488"/>
      <c r="B11488"/>
      <c r="C11488"/>
    </row>
    <row r="11489" spans="1:3">
      <c r="A11489"/>
      <c r="B11489"/>
      <c r="C11489"/>
    </row>
    <row r="11490" spans="1:3">
      <c r="A11490"/>
      <c r="B11490"/>
      <c r="C11490"/>
    </row>
    <row r="11491" spans="1:3">
      <c r="A11491"/>
      <c r="B11491"/>
      <c r="C11491"/>
    </row>
    <row r="11492" spans="1:3">
      <c r="A11492"/>
      <c r="B11492"/>
      <c r="C11492"/>
    </row>
    <row r="11493" spans="1:3">
      <c r="A11493"/>
      <c r="B11493"/>
      <c r="C11493"/>
    </row>
    <row r="11494" spans="1:3">
      <c r="A11494"/>
      <c r="B11494"/>
      <c r="C11494"/>
    </row>
    <row r="11495" spans="1:3">
      <c r="A11495"/>
      <c r="B11495"/>
      <c r="C11495"/>
    </row>
    <row r="11496" spans="1:3">
      <c r="A11496"/>
      <c r="B11496"/>
      <c r="C11496"/>
    </row>
    <row r="11497" spans="1:3">
      <c r="A11497"/>
      <c r="B11497"/>
      <c r="C11497"/>
    </row>
    <row r="11498" spans="1:3">
      <c r="A11498"/>
      <c r="B11498"/>
      <c r="C11498"/>
    </row>
    <row r="11499" spans="1:3">
      <c r="A11499"/>
      <c r="B11499"/>
      <c r="C11499"/>
    </row>
    <row r="11500" spans="1:3">
      <c r="A11500"/>
      <c r="B11500"/>
      <c r="C11500"/>
    </row>
    <row r="11501" spans="1:3">
      <c r="A11501"/>
      <c r="B11501"/>
      <c r="C11501"/>
    </row>
    <row r="11502" spans="1:3">
      <c r="A11502"/>
      <c r="B11502"/>
      <c r="C11502"/>
    </row>
    <row r="11503" spans="1:3">
      <c r="A11503"/>
      <c r="B11503"/>
      <c r="C11503"/>
    </row>
    <row r="11504" spans="1:3">
      <c r="A11504"/>
      <c r="B11504"/>
      <c r="C11504"/>
    </row>
    <row r="11505" spans="1:3">
      <c r="A11505"/>
      <c r="B11505"/>
      <c r="C11505"/>
    </row>
    <row r="11506" spans="1:3">
      <c r="A11506"/>
      <c r="B11506"/>
      <c r="C11506"/>
    </row>
    <row r="11507" spans="1:3">
      <c r="A11507"/>
      <c r="B11507"/>
      <c r="C11507"/>
    </row>
    <row r="11508" spans="1:3">
      <c r="A11508"/>
      <c r="B11508"/>
      <c r="C11508"/>
    </row>
    <row r="11509" spans="1:3">
      <c r="A11509"/>
      <c r="B11509"/>
      <c r="C11509"/>
    </row>
    <row r="11510" spans="1:3">
      <c r="A11510"/>
      <c r="B11510"/>
      <c r="C11510"/>
    </row>
    <row r="11511" spans="1:3">
      <c r="A11511"/>
      <c r="B11511"/>
      <c r="C11511"/>
    </row>
    <row r="11512" spans="1:3">
      <c r="A11512"/>
      <c r="B11512"/>
      <c r="C11512"/>
    </row>
    <row r="11513" spans="1:3">
      <c r="A11513"/>
      <c r="B11513"/>
      <c r="C11513"/>
    </row>
    <row r="11514" spans="1:3">
      <c r="A11514"/>
      <c r="B11514"/>
      <c r="C11514"/>
    </row>
    <row r="11515" spans="1:3">
      <c r="A11515"/>
      <c r="B11515"/>
      <c r="C11515"/>
    </row>
    <row r="11516" spans="1:3">
      <c r="A11516"/>
      <c r="B11516"/>
      <c r="C11516"/>
    </row>
    <row r="11517" spans="1:3">
      <c r="A11517"/>
      <c r="B11517"/>
      <c r="C11517"/>
    </row>
    <row r="11518" spans="1:3">
      <c r="A11518"/>
      <c r="B11518"/>
      <c r="C11518"/>
    </row>
    <row r="11519" spans="1:3">
      <c r="A11519"/>
      <c r="B11519"/>
      <c r="C11519"/>
    </row>
    <row r="11520" spans="1:3">
      <c r="A11520"/>
      <c r="B11520"/>
      <c r="C11520"/>
    </row>
    <row r="11521" spans="1:3">
      <c r="A11521"/>
      <c r="B11521"/>
      <c r="C11521"/>
    </row>
    <row r="11522" spans="1:3">
      <c r="A11522"/>
      <c r="B11522"/>
      <c r="C11522"/>
    </row>
    <row r="11523" spans="1:3">
      <c r="A11523"/>
      <c r="B11523"/>
      <c r="C11523"/>
    </row>
    <row r="11524" spans="1:3">
      <c r="A11524"/>
      <c r="B11524"/>
      <c r="C11524"/>
    </row>
    <row r="11525" spans="1:3">
      <c r="A11525"/>
      <c r="B11525"/>
      <c r="C11525"/>
    </row>
    <row r="11526" spans="1:3">
      <c r="A11526"/>
      <c r="B11526"/>
      <c r="C11526"/>
    </row>
    <row r="11527" spans="1:3">
      <c r="A11527"/>
      <c r="B11527"/>
      <c r="C11527"/>
    </row>
    <row r="11528" spans="1:3">
      <c r="A11528"/>
      <c r="B11528"/>
      <c r="C11528"/>
    </row>
    <row r="11529" spans="1:3">
      <c r="A11529"/>
      <c r="B11529"/>
      <c r="C11529"/>
    </row>
    <row r="11530" spans="1:3">
      <c r="A11530"/>
      <c r="B11530"/>
      <c r="C11530"/>
    </row>
    <row r="11531" spans="1:3">
      <c r="A11531"/>
      <c r="B11531"/>
      <c r="C11531"/>
    </row>
    <row r="11532" spans="1:3">
      <c r="A11532"/>
      <c r="B11532"/>
      <c r="C11532"/>
    </row>
    <row r="11533" spans="1:3">
      <c r="A11533"/>
      <c r="B11533"/>
      <c r="C11533"/>
    </row>
    <row r="11534" spans="1:3">
      <c r="A11534"/>
      <c r="B11534"/>
      <c r="C11534"/>
    </row>
    <row r="11535" spans="1:3">
      <c r="A11535"/>
      <c r="B11535"/>
      <c r="C11535"/>
    </row>
    <row r="11536" spans="1:3">
      <c r="A11536"/>
      <c r="B11536"/>
      <c r="C11536"/>
    </row>
    <row r="11537" spans="1:3">
      <c r="A11537"/>
      <c r="B11537"/>
      <c r="C11537"/>
    </row>
    <row r="11538" spans="1:3">
      <c r="A11538"/>
      <c r="B11538"/>
      <c r="C11538"/>
    </row>
    <row r="11539" spans="1:3">
      <c r="A11539"/>
      <c r="B11539"/>
      <c r="C11539"/>
    </row>
    <row r="11540" spans="1:3">
      <c r="A11540"/>
      <c r="B11540"/>
      <c r="C11540"/>
    </row>
    <row r="11541" spans="1:3">
      <c r="A11541"/>
      <c r="B11541"/>
      <c r="C11541"/>
    </row>
    <row r="11542" spans="1:3">
      <c r="A11542"/>
      <c r="B11542"/>
      <c r="C11542"/>
    </row>
    <row r="11543" spans="1:3">
      <c r="A11543"/>
      <c r="B11543"/>
      <c r="C11543"/>
    </row>
    <row r="11544" spans="1:3">
      <c r="A11544"/>
      <c r="B11544"/>
      <c r="C11544"/>
    </row>
    <row r="11545" spans="1:3">
      <c r="A11545"/>
      <c r="B11545"/>
      <c r="C11545"/>
    </row>
    <row r="11546" spans="1:3">
      <c r="A11546"/>
      <c r="B11546"/>
      <c r="C11546"/>
    </row>
    <row r="11547" spans="1:3">
      <c r="A11547"/>
      <c r="B11547"/>
      <c r="C11547"/>
    </row>
    <row r="11548" spans="1:3">
      <c r="A11548"/>
      <c r="B11548"/>
      <c r="C11548"/>
    </row>
    <row r="11549" spans="1:3">
      <c r="A11549"/>
      <c r="B11549"/>
      <c r="C11549"/>
    </row>
    <row r="11550" spans="1:3">
      <c r="A11550"/>
      <c r="B11550"/>
      <c r="C11550"/>
    </row>
    <row r="11551" spans="1:3">
      <c r="A11551"/>
      <c r="B11551"/>
      <c r="C11551"/>
    </row>
    <row r="11552" spans="1:3">
      <c r="A11552"/>
      <c r="B11552"/>
      <c r="C11552"/>
    </row>
    <row r="11553" spans="1:3">
      <c r="A11553"/>
      <c r="B11553"/>
      <c r="C11553"/>
    </row>
    <row r="11554" spans="1:3">
      <c r="A11554"/>
      <c r="B11554"/>
      <c r="C11554"/>
    </row>
    <row r="11555" spans="1:3">
      <c r="A11555"/>
      <c r="B11555"/>
      <c r="C11555"/>
    </row>
    <row r="11556" spans="1:3">
      <c r="A11556"/>
      <c r="B11556"/>
      <c r="C11556"/>
    </row>
    <row r="11557" spans="1:3">
      <c r="A11557"/>
      <c r="B11557"/>
      <c r="C11557"/>
    </row>
    <row r="11558" spans="1:3">
      <c r="A11558"/>
      <c r="B11558"/>
      <c r="C11558"/>
    </row>
    <row r="11559" spans="1:3">
      <c r="A11559"/>
      <c r="B11559"/>
      <c r="C11559"/>
    </row>
    <row r="11560" spans="1:3">
      <c r="A11560"/>
      <c r="B11560"/>
      <c r="C11560"/>
    </row>
    <row r="11561" spans="1:3">
      <c r="A11561"/>
      <c r="B11561"/>
      <c r="C11561"/>
    </row>
    <row r="11562" spans="1:3">
      <c r="A11562"/>
      <c r="B11562"/>
      <c r="C11562"/>
    </row>
    <row r="11563" spans="1:3">
      <c r="A11563"/>
      <c r="B11563"/>
      <c r="C11563"/>
    </row>
    <row r="11564" spans="1:3">
      <c r="A11564"/>
      <c r="B11564"/>
      <c r="C11564"/>
    </row>
    <row r="11565" spans="1:3">
      <c r="A11565"/>
      <c r="B11565"/>
      <c r="C11565"/>
    </row>
    <row r="11566" spans="1:3">
      <c r="A11566"/>
      <c r="B11566"/>
      <c r="C11566"/>
    </row>
    <row r="11567" spans="1:3">
      <c r="A11567"/>
      <c r="B11567"/>
      <c r="C11567"/>
    </row>
    <row r="11568" spans="1:3">
      <c r="A11568"/>
      <c r="B11568"/>
      <c r="C11568"/>
    </row>
    <row r="11569" spans="1:3">
      <c r="A11569"/>
      <c r="B11569"/>
      <c r="C11569"/>
    </row>
    <row r="11570" spans="1:3">
      <c r="A11570"/>
      <c r="B11570"/>
      <c r="C11570"/>
    </row>
    <row r="11571" spans="1:3">
      <c r="A11571"/>
      <c r="B11571"/>
      <c r="C11571"/>
    </row>
    <row r="11572" spans="1:3">
      <c r="A11572"/>
      <c r="B11572"/>
      <c r="C11572"/>
    </row>
    <row r="11573" spans="1:3">
      <c r="A11573"/>
      <c r="B11573"/>
      <c r="C11573"/>
    </row>
    <row r="11574" spans="1:3">
      <c r="A11574"/>
      <c r="B11574"/>
      <c r="C11574"/>
    </row>
    <row r="11575" spans="1:3">
      <c r="A11575"/>
      <c r="B11575"/>
      <c r="C11575"/>
    </row>
    <row r="11576" spans="1:3">
      <c r="A11576"/>
      <c r="B11576"/>
      <c r="C11576"/>
    </row>
    <row r="11577" spans="1:3">
      <c r="A11577"/>
      <c r="B11577"/>
      <c r="C11577"/>
    </row>
    <row r="11578" spans="1:3">
      <c r="A11578"/>
      <c r="B11578"/>
      <c r="C11578"/>
    </row>
    <row r="11579" spans="1:3">
      <c r="A11579"/>
      <c r="B11579"/>
      <c r="C11579"/>
    </row>
    <row r="11580" spans="1:3">
      <c r="A11580"/>
      <c r="B11580"/>
      <c r="C11580"/>
    </row>
    <row r="11581" spans="1:3">
      <c r="A11581"/>
      <c r="B11581"/>
      <c r="C11581"/>
    </row>
    <row r="11582" spans="1:3">
      <c r="A11582"/>
      <c r="B11582"/>
      <c r="C11582"/>
    </row>
    <row r="11583" spans="1:3">
      <c r="A11583"/>
      <c r="B11583"/>
      <c r="C11583"/>
    </row>
    <row r="11584" spans="1:3">
      <c r="A11584"/>
      <c r="B11584"/>
      <c r="C11584"/>
    </row>
    <row r="11585" spans="1:3">
      <c r="A11585"/>
      <c r="B11585"/>
      <c r="C11585"/>
    </row>
    <row r="11586" spans="1:3">
      <c r="A11586"/>
      <c r="B11586"/>
      <c r="C11586"/>
    </row>
    <row r="11587" spans="1:3">
      <c r="A11587"/>
      <c r="B11587"/>
      <c r="C11587"/>
    </row>
    <row r="11588" spans="1:3">
      <c r="A11588"/>
      <c r="B11588"/>
      <c r="C11588"/>
    </row>
    <row r="11589" spans="1:3">
      <c r="A11589"/>
      <c r="B11589"/>
      <c r="C11589"/>
    </row>
    <row r="11590" spans="1:3">
      <c r="A11590"/>
      <c r="B11590"/>
      <c r="C11590"/>
    </row>
    <row r="11591" spans="1:3">
      <c r="A11591"/>
      <c r="B11591"/>
      <c r="C11591"/>
    </row>
    <row r="11592" spans="1:3">
      <c r="A11592"/>
      <c r="B11592"/>
      <c r="C11592"/>
    </row>
    <row r="11593" spans="1:3">
      <c r="A11593"/>
      <c r="B11593"/>
      <c r="C11593"/>
    </row>
    <row r="11594" spans="1:3">
      <c r="A11594"/>
      <c r="B11594"/>
      <c r="C11594"/>
    </row>
    <row r="11595" spans="1:3">
      <c r="A11595"/>
      <c r="B11595"/>
      <c r="C11595"/>
    </row>
    <row r="11596" spans="1:3">
      <c r="A11596"/>
      <c r="B11596"/>
      <c r="C11596"/>
    </row>
    <row r="11597" spans="1:3">
      <c r="A11597"/>
      <c r="B11597"/>
      <c r="C11597"/>
    </row>
    <row r="11598" spans="1:3">
      <c r="A11598"/>
      <c r="B11598"/>
      <c r="C11598"/>
    </row>
    <row r="11599" spans="1:3">
      <c r="A11599"/>
      <c r="B11599"/>
      <c r="C11599"/>
    </row>
    <row r="11600" spans="1:3">
      <c r="A11600"/>
      <c r="B11600"/>
      <c r="C11600"/>
    </row>
    <row r="11601" spans="1:3">
      <c r="A11601"/>
      <c r="B11601"/>
      <c r="C11601"/>
    </row>
    <row r="11602" spans="1:3">
      <c r="A11602"/>
      <c r="B11602"/>
      <c r="C11602"/>
    </row>
    <row r="11603" spans="1:3">
      <c r="A11603"/>
      <c r="B11603"/>
      <c r="C11603"/>
    </row>
    <row r="11604" spans="1:3">
      <c r="A11604"/>
      <c r="B11604"/>
      <c r="C11604"/>
    </row>
    <row r="11605" spans="1:3">
      <c r="A11605"/>
      <c r="B11605"/>
      <c r="C11605"/>
    </row>
    <row r="11606" spans="1:3">
      <c r="A11606"/>
      <c r="B11606"/>
      <c r="C11606"/>
    </row>
    <row r="11607" spans="1:3">
      <c r="A11607"/>
      <c r="B11607"/>
      <c r="C11607"/>
    </row>
    <row r="11608" spans="1:3">
      <c r="A11608"/>
      <c r="B11608"/>
      <c r="C11608"/>
    </row>
    <row r="11609" spans="1:3">
      <c r="A11609"/>
      <c r="B11609"/>
      <c r="C11609"/>
    </row>
    <row r="11610" spans="1:3">
      <c r="A11610"/>
      <c r="B11610"/>
      <c r="C11610"/>
    </row>
    <row r="11611" spans="1:3">
      <c r="A11611"/>
      <c r="B11611"/>
      <c r="C11611"/>
    </row>
    <row r="11612" spans="1:3">
      <c r="A11612"/>
      <c r="B11612"/>
      <c r="C11612"/>
    </row>
    <row r="11613" spans="1:3">
      <c r="A11613"/>
      <c r="B11613"/>
      <c r="C11613"/>
    </row>
    <row r="11614" spans="1:3">
      <c r="A11614"/>
      <c r="B11614"/>
      <c r="C11614"/>
    </row>
    <row r="11615" spans="1:3">
      <c r="A11615"/>
      <c r="B11615"/>
      <c r="C11615"/>
    </row>
    <row r="11616" spans="1:3">
      <c r="A11616"/>
      <c r="B11616"/>
      <c r="C11616"/>
    </row>
    <row r="11617" spans="1:3">
      <c r="A11617"/>
      <c r="B11617"/>
      <c r="C11617"/>
    </row>
    <row r="11618" spans="1:3">
      <c r="A11618"/>
      <c r="B11618"/>
      <c r="C11618"/>
    </row>
    <row r="11619" spans="1:3">
      <c r="A11619"/>
      <c r="B11619"/>
      <c r="C11619"/>
    </row>
    <row r="11620" spans="1:3">
      <c r="A11620"/>
      <c r="B11620"/>
      <c r="C11620"/>
    </row>
    <row r="11621" spans="1:3">
      <c r="A11621"/>
      <c r="B11621"/>
      <c r="C11621"/>
    </row>
    <row r="11622" spans="1:3">
      <c r="A11622"/>
      <c r="B11622"/>
      <c r="C11622"/>
    </row>
    <row r="11623" spans="1:3">
      <c r="A11623"/>
      <c r="B11623"/>
      <c r="C11623"/>
    </row>
    <row r="11624" spans="1:3">
      <c r="A11624"/>
      <c r="B11624"/>
      <c r="C11624"/>
    </row>
    <row r="11625" spans="1:3">
      <c r="A11625"/>
      <c r="B11625"/>
      <c r="C11625"/>
    </row>
    <row r="11626" spans="1:3">
      <c r="A11626"/>
      <c r="B11626"/>
      <c r="C11626"/>
    </row>
    <row r="11627" spans="1:3">
      <c r="A11627"/>
      <c r="B11627"/>
      <c r="C11627"/>
    </row>
    <row r="11628" spans="1:3">
      <c r="A11628"/>
      <c r="B11628"/>
      <c r="C11628"/>
    </row>
    <row r="11629" spans="1:3">
      <c r="A11629"/>
      <c r="B11629"/>
      <c r="C11629"/>
    </row>
    <row r="11630" spans="1:3">
      <c r="A11630"/>
      <c r="B11630"/>
      <c r="C11630"/>
    </row>
    <row r="11631" spans="1:3">
      <c r="A11631"/>
      <c r="B11631"/>
      <c r="C11631"/>
    </row>
    <row r="11632" spans="1:3">
      <c r="A11632"/>
      <c r="B11632"/>
      <c r="C11632"/>
    </row>
    <row r="11633" spans="1:3">
      <c r="A11633"/>
      <c r="B11633"/>
      <c r="C11633"/>
    </row>
    <row r="11634" spans="1:3">
      <c r="A11634"/>
      <c r="B11634"/>
      <c r="C11634"/>
    </row>
    <row r="11635" spans="1:3">
      <c r="A11635"/>
      <c r="B11635"/>
      <c r="C11635"/>
    </row>
    <row r="11636" spans="1:3">
      <c r="A11636"/>
      <c r="B11636"/>
      <c r="C11636"/>
    </row>
    <row r="11637" spans="1:3">
      <c r="A11637"/>
      <c r="B11637"/>
      <c r="C11637"/>
    </row>
    <row r="11638" spans="1:3">
      <c r="A11638"/>
      <c r="B11638"/>
      <c r="C11638"/>
    </row>
    <row r="11639" spans="1:3">
      <c r="A11639"/>
      <c r="B11639"/>
      <c r="C11639"/>
    </row>
    <row r="11640" spans="1:3">
      <c r="A11640"/>
      <c r="B11640"/>
      <c r="C11640"/>
    </row>
    <row r="11641" spans="1:3">
      <c r="A11641"/>
      <c r="B11641"/>
      <c r="C11641"/>
    </row>
    <row r="11642" spans="1:3">
      <c r="A11642"/>
      <c r="B11642"/>
      <c r="C11642"/>
    </row>
    <row r="11643" spans="1:3">
      <c r="A11643"/>
      <c r="B11643"/>
      <c r="C11643"/>
    </row>
    <row r="11644" spans="1:3">
      <c r="A11644"/>
      <c r="B11644"/>
      <c r="C11644"/>
    </row>
    <row r="11645" spans="1:3">
      <c r="A11645"/>
      <c r="B11645"/>
      <c r="C11645"/>
    </row>
    <row r="11646" spans="1:3">
      <c r="A11646"/>
      <c r="B11646"/>
      <c r="C11646"/>
    </row>
    <row r="11647" spans="1:3">
      <c r="A11647"/>
      <c r="B11647"/>
      <c r="C11647"/>
    </row>
    <row r="11648" spans="1:3">
      <c r="A11648"/>
      <c r="B11648"/>
      <c r="C11648"/>
    </row>
    <row r="11649" spans="1:3">
      <c r="A11649"/>
      <c r="B11649"/>
      <c r="C11649"/>
    </row>
    <row r="11650" spans="1:3">
      <c r="A11650"/>
      <c r="B11650"/>
      <c r="C11650"/>
    </row>
    <row r="11651" spans="1:3">
      <c r="A11651"/>
      <c r="B11651"/>
      <c r="C11651"/>
    </row>
    <row r="11652" spans="1:3">
      <c r="A11652"/>
      <c r="B11652"/>
      <c r="C11652"/>
    </row>
    <row r="11653" spans="1:3">
      <c r="A11653"/>
      <c r="B11653"/>
      <c r="C11653"/>
    </row>
    <row r="11654" spans="1:3">
      <c r="A11654"/>
      <c r="B11654"/>
      <c r="C11654"/>
    </row>
    <row r="11655" spans="1:3">
      <c r="A11655"/>
      <c r="B11655"/>
      <c r="C11655"/>
    </row>
    <row r="11656" spans="1:3">
      <c r="A11656"/>
      <c r="B11656"/>
      <c r="C11656"/>
    </row>
    <row r="11657" spans="1:3">
      <c r="A11657"/>
      <c r="B11657"/>
      <c r="C11657"/>
    </row>
    <row r="11658" spans="1:3">
      <c r="A11658"/>
      <c r="B11658"/>
      <c r="C11658"/>
    </row>
    <row r="11659" spans="1:3">
      <c r="A11659"/>
      <c r="B11659"/>
      <c r="C11659"/>
    </row>
    <row r="11660" spans="1:3">
      <c r="A11660"/>
      <c r="B11660"/>
      <c r="C11660"/>
    </row>
    <row r="11661" spans="1:3">
      <c r="A11661"/>
      <c r="B11661"/>
      <c r="C11661"/>
    </row>
    <row r="11662" spans="1:3">
      <c r="A11662"/>
      <c r="B11662"/>
      <c r="C11662"/>
    </row>
    <row r="11663" spans="1:3">
      <c r="A11663"/>
      <c r="B11663"/>
      <c r="C11663"/>
    </row>
    <row r="11664" spans="1:3">
      <c r="A11664"/>
      <c r="B11664"/>
      <c r="C11664"/>
    </row>
    <row r="11665" spans="1:3">
      <c r="A11665"/>
      <c r="B11665"/>
      <c r="C11665"/>
    </row>
    <row r="11666" spans="1:3">
      <c r="A11666"/>
      <c r="B11666"/>
      <c r="C11666"/>
    </row>
    <row r="11667" spans="1:3">
      <c r="A11667"/>
      <c r="B11667"/>
      <c r="C11667"/>
    </row>
    <row r="11668" spans="1:3">
      <c r="A11668"/>
      <c r="B11668"/>
      <c r="C11668"/>
    </row>
    <row r="11669" spans="1:3">
      <c r="A11669"/>
      <c r="B11669"/>
      <c r="C11669"/>
    </row>
    <row r="11670" spans="1:3">
      <c r="A11670"/>
      <c r="B11670"/>
      <c r="C11670"/>
    </row>
    <row r="11671" spans="1:3">
      <c r="A11671"/>
      <c r="B11671"/>
      <c r="C11671"/>
    </row>
    <row r="11672" spans="1:3">
      <c r="A11672"/>
      <c r="B11672"/>
      <c r="C11672"/>
    </row>
    <row r="11673" spans="1:3">
      <c r="A11673"/>
      <c r="B11673"/>
      <c r="C11673"/>
    </row>
    <row r="11674" spans="1:3">
      <c r="A11674"/>
      <c r="B11674"/>
      <c r="C11674"/>
    </row>
    <row r="11675" spans="1:3">
      <c r="A11675"/>
      <c r="B11675"/>
      <c r="C11675"/>
    </row>
    <row r="11676" spans="1:3">
      <c r="A11676"/>
      <c r="B11676"/>
      <c r="C11676"/>
    </row>
    <row r="11677" spans="1:3">
      <c r="A11677"/>
      <c r="B11677"/>
      <c r="C11677"/>
    </row>
    <row r="11678" spans="1:3">
      <c r="A11678"/>
      <c r="B11678"/>
      <c r="C11678"/>
    </row>
    <row r="11679" spans="1:3">
      <c r="A11679"/>
      <c r="B11679"/>
      <c r="C11679"/>
    </row>
    <row r="11680" spans="1:3">
      <c r="A11680"/>
      <c r="B11680"/>
      <c r="C11680"/>
    </row>
    <row r="11681" spans="1:3">
      <c r="A11681"/>
      <c r="B11681"/>
      <c r="C11681"/>
    </row>
    <row r="11682" spans="1:3">
      <c r="A11682"/>
      <c r="B11682"/>
      <c r="C11682"/>
    </row>
    <row r="11683" spans="1:3">
      <c r="A11683"/>
      <c r="B11683"/>
      <c r="C11683"/>
    </row>
    <row r="11684" spans="1:3">
      <c r="A11684"/>
      <c r="B11684"/>
      <c r="C11684"/>
    </row>
    <row r="11685" spans="1:3">
      <c r="A11685"/>
      <c r="B11685"/>
      <c r="C11685"/>
    </row>
    <row r="11686" spans="1:3">
      <c r="A11686"/>
      <c r="B11686"/>
      <c r="C11686"/>
    </row>
    <row r="11687" spans="1:3">
      <c r="A11687"/>
      <c r="B11687"/>
      <c r="C11687"/>
    </row>
    <row r="11688" spans="1:3">
      <c r="A11688"/>
      <c r="B11688"/>
      <c r="C11688"/>
    </row>
    <row r="11689" spans="1:3">
      <c r="A11689"/>
      <c r="B11689"/>
      <c r="C11689"/>
    </row>
    <row r="11690" spans="1:3">
      <c r="A11690"/>
      <c r="B11690"/>
      <c r="C11690"/>
    </row>
    <row r="11691" spans="1:3">
      <c r="A11691"/>
      <c r="B11691"/>
      <c r="C11691"/>
    </row>
    <row r="11692" spans="1:3">
      <c r="A11692"/>
      <c r="B11692"/>
      <c r="C11692"/>
    </row>
    <row r="11693" spans="1:3">
      <c r="A11693"/>
      <c r="B11693"/>
      <c r="C11693"/>
    </row>
    <row r="11694" spans="1:3">
      <c r="A11694"/>
      <c r="B11694"/>
      <c r="C11694"/>
    </row>
    <row r="11695" spans="1:3">
      <c r="A11695"/>
      <c r="B11695"/>
      <c r="C11695"/>
    </row>
    <row r="11696" spans="1:3">
      <c r="A11696"/>
      <c r="B11696"/>
      <c r="C11696"/>
    </row>
    <row r="11697" spans="1:3">
      <c r="A11697"/>
      <c r="B11697"/>
      <c r="C11697"/>
    </row>
    <row r="11698" spans="1:3">
      <c r="A11698"/>
      <c r="B11698"/>
      <c r="C11698"/>
    </row>
    <row r="11699" spans="1:3">
      <c r="A11699"/>
      <c r="B11699"/>
      <c r="C11699"/>
    </row>
    <row r="11700" spans="1:3">
      <c r="A11700"/>
      <c r="B11700"/>
      <c r="C11700"/>
    </row>
    <row r="11701" spans="1:3">
      <c r="A11701"/>
      <c r="B11701"/>
      <c r="C11701"/>
    </row>
    <row r="11702" spans="1:3">
      <c r="A11702"/>
      <c r="B11702"/>
      <c r="C11702"/>
    </row>
    <row r="11703" spans="1:3">
      <c r="A11703"/>
      <c r="B11703"/>
      <c r="C11703"/>
    </row>
    <row r="11704" spans="1:3">
      <c r="A11704"/>
      <c r="B11704"/>
      <c r="C11704"/>
    </row>
    <row r="11705" spans="1:3">
      <c r="A11705"/>
      <c r="B11705"/>
      <c r="C11705"/>
    </row>
    <row r="11706" spans="1:3">
      <c r="A11706"/>
      <c r="B11706"/>
      <c r="C11706"/>
    </row>
    <row r="11707" spans="1:3">
      <c r="A11707"/>
      <c r="B11707"/>
      <c r="C11707"/>
    </row>
    <row r="11708" spans="1:3">
      <c r="A11708"/>
      <c r="B11708"/>
      <c r="C11708"/>
    </row>
    <row r="11709" spans="1:3">
      <c r="A11709"/>
      <c r="B11709"/>
      <c r="C11709"/>
    </row>
    <row r="11710" spans="1:3">
      <c r="A11710"/>
      <c r="B11710"/>
      <c r="C11710"/>
    </row>
    <row r="11711" spans="1:3">
      <c r="A11711"/>
      <c r="B11711"/>
      <c r="C11711"/>
    </row>
    <row r="11712" spans="1:3">
      <c r="A11712"/>
      <c r="B11712"/>
      <c r="C11712"/>
    </row>
    <row r="11713" spans="1:3">
      <c r="A11713"/>
      <c r="B11713"/>
      <c r="C11713"/>
    </row>
    <row r="11714" spans="1:3">
      <c r="A11714"/>
      <c r="B11714"/>
      <c r="C11714"/>
    </row>
    <row r="11715" spans="1:3">
      <c r="A11715"/>
      <c r="B11715"/>
      <c r="C11715"/>
    </row>
    <row r="11716" spans="1:3">
      <c r="A11716"/>
      <c r="B11716"/>
      <c r="C11716"/>
    </row>
    <row r="11717" spans="1:3">
      <c r="A11717"/>
      <c r="B11717"/>
      <c r="C11717"/>
    </row>
    <row r="11718" spans="1:3">
      <c r="A11718"/>
      <c r="B11718"/>
      <c r="C11718"/>
    </row>
    <row r="11719" spans="1:3">
      <c r="A11719"/>
      <c r="B11719"/>
      <c r="C11719"/>
    </row>
    <row r="11720" spans="1:3">
      <c r="A11720"/>
      <c r="B11720"/>
      <c r="C11720"/>
    </row>
    <row r="11721" spans="1:3">
      <c r="A11721"/>
      <c r="B11721"/>
      <c r="C11721"/>
    </row>
    <row r="11722" spans="1:3">
      <c r="A11722"/>
      <c r="B11722"/>
      <c r="C11722"/>
    </row>
    <row r="11723" spans="1:3">
      <c r="A11723"/>
      <c r="B11723"/>
      <c r="C11723"/>
    </row>
    <row r="11724" spans="1:3">
      <c r="A11724"/>
      <c r="B11724"/>
      <c r="C11724"/>
    </row>
    <row r="11725" spans="1:3">
      <c r="A11725"/>
      <c r="B11725"/>
      <c r="C11725"/>
    </row>
    <row r="11726" spans="1:3">
      <c r="A11726"/>
      <c r="B11726"/>
      <c r="C11726"/>
    </row>
    <row r="11727" spans="1:3">
      <c r="A11727"/>
      <c r="B11727"/>
      <c r="C11727"/>
    </row>
    <row r="11728" spans="1:3">
      <c r="A11728"/>
      <c r="B11728"/>
      <c r="C11728"/>
    </row>
    <row r="11729" spans="1:3">
      <c r="A11729"/>
      <c r="B11729"/>
      <c r="C11729"/>
    </row>
    <row r="11730" spans="1:3">
      <c r="A11730"/>
      <c r="B11730"/>
      <c r="C11730"/>
    </row>
    <row r="11731" spans="1:3">
      <c r="A11731"/>
      <c r="B11731"/>
      <c r="C11731"/>
    </row>
    <row r="11732" spans="1:3">
      <c r="A11732"/>
      <c r="B11732"/>
      <c r="C11732"/>
    </row>
    <row r="11733" spans="1:3">
      <c r="A11733"/>
      <c r="B11733"/>
      <c r="C11733"/>
    </row>
    <row r="11734" spans="1:3">
      <c r="A11734"/>
      <c r="B11734"/>
      <c r="C11734"/>
    </row>
    <row r="11735" spans="1:3">
      <c r="A11735"/>
      <c r="B11735"/>
      <c r="C11735"/>
    </row>
    <row r="11736" spans="1:3">
      <c r="A11736"/>
      <c r="B11736"/>
      <c r="C11736"/>
    </row>
    <row r="11737" spans="1:3">
      <c r="A11737"/>
      <c r="B11737"/>
      <c r="C11737"/>
    </row>
    <row r="11738" spans="1:3">
      <c r="A11738"/>
      <c r="B11738"/>
      <c r="C11738"/>
    </row>
    <row r="11739" spans="1:3">
      <c r="A11739"/>
      <c r="B11739"/>
      <c r="C11739"/>
    </row>
    <row r="11740" spans="1:3">
      <c r="A11740"/>
      <c r="B11740"/>
      <c r="C11740"/>
    </row>
    <row r="11741" spans="1:3">
      <c r="A11741"/>
      <c r="B11741"/>
      <c r="C11741"/>
    </row>
    <row r="11742" spans="1:3">
      <c r="A11742"/>
      <c r="B11742"/>
      <c r="C11742"/>
    </row>
    <row r="11743" spans="1:3">
      <c r="A11743"/>
      <c r="B11743"/>
      <c r="C11743"/>
    </row>
    <row r="11744" spans="1:3">
      <c r="A11744"/>
      <c r="B11744"/>
      <c r="C11744"/>
    </row>
    <row r="11745" spans="1:3">
      <c r="A11745"/>
      <c r="B11745"/>
      <c r="C11745"/>
    </row>
    <row r="11746" spans="1:3">
      <c r="A11746"/>
      <c r="B11746"/>
      <c r="C11746"/>
    </row>
    <row r="11747" spans="1:3">
      <c r="A11747"/>
      <c r="B11747"/>
      <c r="C11747"/>
    </row>
    <row r="11748" spans="1:3">
      <c r="A11748"/>
      <c r="B11748"/>
      <c r="C11748"/>
    </row>
    <row r="11749" spans="1:3">
      <c r="A11749"/>
      <c r="B11749"/>
      <c r="C11749"/>
    </row>
    <row r="11750" spans="1:3">
      <c r="A11750"/>
      <c r="B11750"/>
      <c r="C11750"/>
    </row>
    <row r="11751" spans="1:3">
      <c r="A11751"/>
      <c r="B11751"/>
      <c r="C11751"/>
    </row>
    <row r="11752" spans="1:3">
      <c r="A11752"/>
      <c r="B11752"/>
      <c r="C11752"/>
    </row>
    <row r="11753" spans="1:3">
      <c r="A11753"/>
      <c r="B11753"/>
      <c r="C11753"/>
    </row>
    <row r="11754" spans="1:3">
      <c r="A11754"/>
      <c r="B11754"/>
      <c r="C11754"/>
    </row>
    <row r="11755" spans="1:3">
      <c r="A11755"/>
      <c r="B11755"/>
      <c r="C11755"/>
    </row>
    <row r="11756" spans="1:3">
      <c r="A11756"/>
      <c r="B11756"/>
      <c r="C11756"/>
    </row>
    <row r="11757" spans="1:3">
      <c r="A11757"/>
      <c r="B11757"/>
      <c r="C11757"/>
    </row>
    <row r="11758" spans="1:3">
      <c r="A11758"/>
      <c r="B11758"/>
      <c r="C11758"/>
    </row>
    <row r="11759" spans="1:3">
      <c r="A11759"/>
      <c r="B11759"/>
      <c r="C11759"/>
    </row>
    <row r="11760" spans="1:3">
      <c r="A11760"/>
      <c r="B11760"/>
      <c r="C11760"/>
    </row>
    <row r="11761" spans="1:3">
      <c r="A11761"/>
      <c r="B11761"/>
      <c r="C11761"/>
    </row>
    <row r="11762" spans="1:3">
      <c r="A11762"/>
      <c r="B11762"/>
      <c r="C11762"/>
    </row>
    <row r="11763" spans="1:3">
      <c r="A11763"/>
      <c r="B11763"/>
      <c r="C11763"/>
    </row>
    <row r="11764" spans="1:3">
      <c r="A11764"/>
      <c r="B11764"/>
      <c r="C11764"/>
    </row>
    <row r="11765" spans="1:3">
      <c r="A11765"/>
      <c r="B11765"/>
      <c r="C11765"/>
    </row>
    <row r="11766" spans="1:3">
      <c r="A11766"/>
      <c r="B11766"/>
      <c r="C11766"/>
    </row>
    <row r="11767" spans="1:3">
      <c r="A11767"/>
      <c r="B11767"/>
      <c r="C11767"/>
    </row>
    <row r="11768" spans="1:3">
      <c r="A11768"/>
      <c r="B11768"/>
      <c r="C11768"/>
    </row>
    <row r="11769" spans="1:3">
      <c r="A11769"/>
      <c r="B11769"/>
      <c r="C11769"/>
    </row>
    <row r="11770" spans="1:3">
      <c r="A11770"/>
      <c r="B11770"/>
      <c r="C11770"/>
    </row>
    <row r="11771" spans="1:3">
      <c r="A11771"/>
      <c r="B11771"/>
      <c r="C11771"/>
    </row>
    <row r="11772" spans="1:3">
      <c r="A11772"/>
      <c r="B11772"/>
      <c r="C11772"/>
    </row>
    <row r="11773" spans="1:3">
      <c r="A11773"/>
      <c r="B11773"/>
      <c r="C11773"/>
    </row>
    <row r="11774" spans="1:3">
      <c r="A11774"/>
      <c r="B11774"/>
      <c r="C11774"/>
    </row>
    <row r="11775" spans="1:3">
      <c r="A11775"/>
      <c r="B11775"/>
      <c r="C11775"/>
    </row>
    <row r="11776" spans="1:3">
      <c r="A11776"/>
      <c r="B11776"/>
      <c r="C11776"/>
    </row>
    <row r="11777" spans="1:3">
      <c r="A11777"/>
      <c r="B11777"/>
      <c r="C11777"/>
    </row>
    <row r="11778" spans="1:3">
      <c r="A11778"/>
      <c r="B11778"/>
      <c r="C11778"/>
    </row>
    <row r="11779" spans="1:3">
      <c r="A11779"/>
      <c r="B11779"/>
      <c r="C11779"/>
    </row>
    <row r="11780" spans="1:3">
      <c r="A11780"/>
      <c r="B11780"/>
      <c r="C11780"/>
    </row>
    <row r="11781" spans="1:3">
      <c r="A11781"/>
      <c r="B11781"/>
      <c r="C11781"/>
    </row>
    <row r="11782" spans="1:3">
      <c r="A11782"/>
      <c r="B11782"/>
      <c r="C11782"/>
    </row>
    <row r="11783" spans="1:3">
      <c r="A11783"/>
      <c r="B11783"/>
      <c r="C11783"/>
    </row>
    <row r="11784" spans="1:3">
      <c r="A11784"/>
      <c r="B11784"/>
      <c r="C11784"/>
    </row>
    <row r="11785" spans="1:3">
      <c r="A11785"/>
      <c r="B11785"/>
      <c r="C11785"/>
    </row>
    <row r="11786" spans="1:3">
      <c r="A11786"/>
      <c r="B11786"/>
      <c r="C11786"/>
    </row>
    <row r="11787" spans="1:3">
      <c r="A11787"/>
      <c r="B11787"/>
      <c r="C11787"/>
    </row>
    <row r="11788" spans="1:3">
      <c r="A11788"/>
      <c r="B11788"/>
      <c r="C11788"/>
    </row>
    <row r="11789" spans="1:3">
      <c r="A11789"/>
      <c r="B11789"/>
      <c r="C11789"/>
    </row>
    <row r="11790" spans="1:3">
      <c r="A11790"/>
      <c r="B11790"/>
      <c r="C11790"/>
    </row>
    <row r="11791" spans="1:3">
      <c r="A11791"/>
      <c r="B11791"/>
      <c r="C11791"/>
    </row>
    <row r="11792" spans="1:3">
      <c r="A11792"/>
      <c r="B11792"/>
      <c r="C11792"/>
    </row>
    <row r="11793" spans="1:3">
      <c r="A11793"/>
      <c r="B11793"/>
      <c r="C11793"/>
    </row>
    <row r="11794" spans="1:3">
      <c r="A11794"/>
      <c r="B11794"/>
      <c r="C11794"/>
    </row>
    <row r="11795" spans="1:3">
      <c r="A11795"/>
      <c r="B11795"/>
      <c r="C11795"/>
    </row>
    <row r="11796" spans="1:3">
      <c r="A11796"/>
      <c r="B11796"/>
      <c r="C11796"/>
    </row>
    <row r="11797" spans="1:3">
      <c r="A11797"/>
      <c r="B11797"/>
      <c r="C11797"/>
    </row>
    <row r="11798" spans="1:3">
      <c r="A11798"/>
      <c r="B11798"/>
      <c r="C11798"/>
    </row>
    <row r="11799" spans="1:3">
      <c r="A11799"/>
      <c r="B11799"/>
      <c r="C11799"/>
    </row>
    <row r="11800" spans="1:3">
      <c r="A11800"/>
      <c r="B11800"/>
      <c r="C11800"/>
    </row>
    <row r="11801" spans="1:3">
      <c r="A11801"/>
      <c r="B11801"/>
      <c r="C11801"/>
    </row>
    <row r="11802" spans="1:3">
      <c r="A11802"/>
      <c r="B11802"/>
      <c r="C11802"/>
    </row>
    <row r="11803" spans="1:3">
      <c r="A11803"/>
      <c r="B11803"/>
      <c r="C11803"/>
    </row>
    <row r="11804" spans="1:3">
      <c r="A11804"/>
      <c r="B11804"/>
      <c r="C11804"/>
    </row>
    <row r="11805" spans="1:3">
      <c r="A11805"/>
      <c r="B11805"/>
      <c r="C11805"/>
    </row>
    <row r="11806" spans="1:3">
      <c r="A11806"/>
      <c r="B11806"/>
      <c r="C11806"/>
    </row>
    <row r="11807" spans="1:3">
      <c r="A11807"/>
      <c r="B11807"/>
      <c r="C11807"/>
    </row>
    <row r="11808" spans="1:3">
      <c r="A11808"/>
      <c r="B11808"/>
      <c r="C11808"/>
    </row>
    <row r="11809" spans="1:3">
      <c r="A11809"/>
      <c r="B11809"/>
      <c r="C11809"/>
    </row>
    <row r="11810" spans="1:3">
      <c r="A11810"/>
      <c r="B11810"/>
      <c r="C11810"/>
    </row>
    <row r="11811" spans="1:3">
      <c r="A11811"/>
      <c r="B11811"/>
      <c r="C11811"/>
    </row>
    <row r="11812" spans="1:3">
      <c r="A11812"/>
      <c r="B11812"/>
      <c r="C11812"/>
    </row>
    <row r="11813" spans="1:3">
      <c r="A11813"/>
      <c r="B11813"/>
      <c r="C11813"/>
    </row>
    <row r="11814" spans="1:3">
      <c r="A11814"/>
      <c r="B11814"/>
      <c r="C11814"/>
    </row>
    <row r="11815" spans="1:3">
      <c r="A11815"/>
      <c r="B11815"/>
      <c r="C11815"/>
    </row>
    <row r="11816" spans="1:3">
      <c r="A11816"/>
      <c r="B11816"/>
      <c r="C11816"/>
    </row>
    <row r="11817" spans="1:3">
      <c r="A11817"/>
      <c r="B11817"/>
      <c r="C11817"/>
    </row>
    <row r="11818" spans="1:3">
      <c r="A11818"/>
      <c r="B11818"/>
      <c r="C11818"/>
    </row>
    <row r="11819" spans="1:3">
      <c r="A11819"/>
      <c r="B11819"/>
      <c r="C11819"/>
    </row>
    <row r="11820" spans="1:3">
      <c r="A11820"/>
      <c r="B11820"/>
      <c r="C11820"/>
    </row>
    <row r="11821" spans="1:3">
      <c r="A11821"/>
      <c r="B11821"/>
      <c r="C11821"/>
    </row>
    <row r="11822" spans="1:3">
      <c r="A11822"/>
      <c r="B11822"/>
      <c r="C11822"/>
    </row>
    <row r="11823" spans="1:3">
      <c r="A11823"/>
      <c r="B11823"/>
      <c r="C11823"/>
    </row>
    <row r="11824" spans="1:3">
      <c r="A11824"/>
      <c r="B11824"/>
      <c r="C11824"/>
    </row>
    <row r="11825" spans="1:3">
      <c r="A11825"/>
      <c r="B11825"/>
      <c r="C11825"/>
    </row>
    <row r="11826" spans="1:3">
      <c r="A11826"/>
      <c r="B11826"/>
      <c r="C11826"/>
    </row>
    <row r="11827" spans="1:3">
      <c r="A11827"/>
      <c r="B11827"/>
      <c r="C11827"/>
    </row>
    <row r="11828" spans="1:3">
      <c r="A11828"/>
      <c r="B11828"/>
      <c r="C11828"/>
    </row>
    <row r="11829" spans="1:3">
      <c r="A11829"/>
      <c r="B11829"/>
      <c r="C11829"/>
    </row>
    <row r="11830" spans="1:3">
      <c r="A11830"/>
      <c r="B11830"/>
      <c r="C11830"/>
    </row>
    <row r="11831" spans="1:3">
      <c r="A11831"/>
      <c r="B11831"/>
      <c r="C11831"/>
    </row>
    <row r="11832" spans="1:3">
      <c r="A11832"/>
      <c r="B11832"/>
      <c r="C11832"/>
    </row>
    <row r="11833" spans="1:3">
      <c r="A11833"/>
      <c r="B11833"/>
      <c r="C11833"/>
    </row>
    <row r="11834" spans="1:3">
      <c r="A11834"/>
      <c r="B11834"/>
      <c r="C11834"/>
    </row>
    <row r="11835" spans="1:3">
      <c r="A11835"/>
      <c r="B11835"/>
      <c r="C11835"/>
    </row>
    <row r="11836" spans="1:3">
      <c r="A11836"/>
      <c r="B11836"/>
      <c r="C11836"/>
    </row>
    <row r="11837" spans="1:3">
      <c r="A11837"/>
      <c r="B11837"/>
      <c r="C11837"/>
    </row>
    <row r="11838" spans="1:3">
      <c r="A11838"/>
      <c r="B11838"/>
      <c r="C11838"/>
    </row>
    <row r="11839" spans="1:3">
      <c r="A11839"/>
      <c r="B11839"/>
      <c r="C11839"/>
    </row>
    <row r="11840" spans="1:3">
      <c r="A11840"/>
      <c r="B11840"/>
      <c r="C11840"/>
    </row>
    <row r="11841" spans="1:3">
      <c r="A11841"/>
      <c r="B11841"/>
      <c r="C11841"/>
    </row>
    <row r="11842" spans="1:3">
      <c r="A11842"/>
      <c r="B11842"/>
      <c r="C11842"/>
    </row>
    <row r="11843" spans="1:3">
      <c r="A11843"/>
      <c r="B11843"/>
      <c r="C11843"/>
    </row>
    <row r="11844" spans="1:3">
      <c r="A11844"/>
      <c r="B11844"/>
      <c r="C11844"/>
    </row>
    <row r="11845" spans="1:3">
      <c r="A11845"/>
      <c r="B11845"/>
      <c r="C11845"/>
    </row>
    <row r="11846" spans="1:3">
      <c r="A11846"/>
      <c r="B11846"/>
      <c r="C11846"/>
    </row>
    <row r="11847" spans="1:3">
      <c r="A11847"/>
      <c r="B11847"/>
      <c r="C11847"/>
    </row>
    <row r="11848" spans="1:3">
      <c r="A11848"/>
      <c r="B11848"/>
      <c r="C11848"/>
    </row>
    <row r="11849" spans="1:3">
      <c r="A11849"/>
      <c r="B11849"/>
      <c r="C11849"/>
    </row>
    <row r="11850" spans="1:3">
      <c r="A11850"/>
      <c r="B11850"/>
      <c r="C11850"/>
    </row>
    <row r="11851" spans="1:3">
      <c r="A11851"/>
      <c r="B11851"/>
      <c r="C11851"/>
    </row>
    <row r="11852" spans="1:3">
      <c r="A11852"/>
      <c r="B11852"/>
      <c r="C11852"/>
    </row>
    <row r="11853" spans="1:3">
      <c r="A11853"/>
      <c r="B11853"/>
      <c r="C11853"/>
    </row>
    <row r="11854" spans="1:3">
      <c r="A11854"/>
      <c r="B11854"/>
      <c r="C11854"/>
    </row>
    <row r="11855" spans="1:3">
      <c r="A11855"/>
      <c r="B11855"/>
      <c r="C11855"/>
    </row>
    <row r="11856" spans="1:3">
      <c r="A11856"/>
      <c r="B11856"/>
      <c r="C11856"/>
    </row>
    <row r="11857" spans="1:3">
      <c r="A11857"/>
      <c r="B11857"/>
      <c r="C11857"/>
    </row>
    <row r="11858" spans="1:3">
      <c r="A11858"/>
      <c r="B11858"/>
      <c r="C11858"/>
    </row>
    <row r="11859" spans="1:3">
      <c r="A11859"/>
      <c r="B11859"/>
      <c r="C11859"/>
    </row>
    <row r="11860" spans="1:3">
      <c r="A11860"/>
      <c r="B11860"/>
      <c r="C11860"/>
    </row>
    <row r="11861" spans="1:3">
      <c r="A11861"/>
      <c r="B11861"/>
      <c r="C11861"/>
    </row>
    <row r="11862" spans="1:3">
      <c r="A11862"/>
      <c r="B11862"/>
      <c r="C11862"/>
    </row>
    <row r="11863" spans="1:3">
      <c r="A11863"/>
      <c r="B11863"/>
      <c r="C11863"/>
    </row>
    <row r="11864" spans="1:3">
      <c r="A11864"/>
      <c r="B11864"/>
      <c r="C11864"/>
    </row>
    <row r="11865" spans="1:3">
      <c r="A11865"/>
      <c r="B11865"/>
      <c r="C11865"/>
    </row>
    <row r="11866" spans="1:3">
      <c r="A11866"/>
      <c r="B11866"/>
      <c r="C11866"/>
    </row>
    <row r="11867" spans="1:3">
      <c r="A11867"/>
      <c r="B11867"/>
      <c r="C11867"/>
    </row>
    <row r="11868" spans="1:3">
      <c r="A11868"/>
      <c r="B11868"/>
      <c r="C11868"/>
    </row>
    <row r="11869" spans="1:3">
      <c r="A11869"/>
      <c r="B11869"/>
      <c r="C11869"/>
    </row>
    <row r="11870" spans="1:3">
      <c r="A11870"/>
      <c r="B11870"/>
      <c r="C11870"/>
    </row>
    <row r="11871" spans="1:3">
      <c r="A11871"/>
      <c r="B11871"/>
      <c r="C11871"/>
    </row>
    <row r="11872" spans="1:3">
      <c r="A11872"/>
      <c r="B11872"/>
      <c r="C11872"/>
    </row>
    <row r="11873" spans="1:3">
      <c r="A11873"/>
      <c r="B11873"/>
      <c r="C11873"/>
    </row>
    <row r="11874" spans="1:3">
      <c r="A11874"/>
      <c r="B11874"/>
      <c r="C11874"/>
    </row>
    <row r="11875" spans="1:3">
      <c r="A11875"/>
      <c r="B11875"/>
      <c r="C11875"/>
    </row>
    <row r="11876" spans="1:3">
      <c r="A11876"/>
      <c r="B11876"/>
      <c r="C11876"/>
    </row>
    <row r="11877" spans="1:3">
      <c r="A11877"/>
      <c r="B11877"/>
      <c r="C11877"/>
    </row>
    <row r="11878" spans="1:3">
      <c r="A11878"/>
      <c r="B11878"/>
      <c r="C11878"/>
    </row>
    <row r="11879" spans="1:3">
      <c r="A11879"/>
      <c r="B11879"/>
      <c r="C11879"/>
    </row>
    <row r="11880" spans="1:3">
      <c r="A11880"/>
      <c r="B11880"/>
      <c r="C11880"/>
    </row>
    <row r="11881" spans="1:3">
      <c r="A11881"/>
      <c r="B11881"/>
      <c r="C11881"/>
    </row>
    <row r="11882" spans="1:3">
      <c r="A11882"/>
      <c r="B11882"/>
      <c r="C11882"/>
    </row>
    <row r="11883" spans="1:3">
      <c r="A11883"/>
      <c r="B11883"/>
      <c r="C11883"/>
    </row>
    <row r="11884" spans="1:3">
      <c r="A11884"/>
      <c r="B11884"/>
      <c r="C11884"/>
    </row>
    <row r="11885" spans="1:3">
      <c r="A11885"/>
      <c r="B11885"/>
      <c r="C11885"/>
    </row>
    <row r="11886" spans="1:3">
      <c r="A11886"/>
      <c r="B11886"/>
      <c r="C11886"/>
    </row>
    <row r="11887" spans="1:3">
      <c r="A11887"/>
      <c r="B11887"/>
      <c r="C11887"/>
    </row>
    <row r="11888" spans="1:3">
      <c r="A11888"/>
      <c r="B11888"/>
      <c r="C11888"/>
    </row>
    <row r="11889" spans="1:3">
      <c r="A11889"/>
      <c r="B11889"/>
      <c r="C11889"/>
    </row>
    <row r="11890" spans="1:3">
      <c r="A11890"/>
      <c r="B11890"/>
      <c r="C11890"/>
    </row>
    <row r="11891" spans="1:3">
      <c r="A11891"/>
      <c r="B11891"/>
      <c r="C11891"/>
    </row>
    <row r="11892" spans="1:3">
      <c r="A11892"/>
      <c r="B11892"/>
      <c r="C11892"/>
    </row>
    <row r="11893" spans="1:3">
      <c r="A11893"/>
      <c r="B11893"/>
      <c r="C11893"/>
    </row>
    <row r="11894" spans="1:3">
      <c r="A11894"/>
      <c r="B11894"/>
      <c r="C11894"/>
    </row>
    <row r="11895" spans="1:3">
      <c r="A11895"/>
      <c r="B11895"/>
      <c r="C11895"/>
    </row>
    <row r="11896" spans="1:3">
      <c r="A11896"/>
      <c r="B11896"/>
      <c r="C11896"/>
    </row>
    <row r="11897" spans="1:3">
      <c r="A11897"/>
      <c r="B11897"/>
      <c r="C11897"/>
    </row>
    <row r="11898" spans="1:3">
      <c r="A11898"/>
      <c r="B11898"/>
      <c r="C11898"/>
    </row>
    <row r="11899" spans="1:3">
      <c r="A11899"/>
      <c r="B11899"/>
      <c r="C11899"/>
    </row>
    <row r="11900" spans="1:3">
      <c r="A11900"/>
      <c r="B11900"/>
      <c r="C11900"/>
    </row>
    <row r="11901" spans="1:3">
      <c r="A11901"/>
      <c r="B11901"/>
      <c r="C11901"/>
    </row>
    <row r="11902" spans="1:3">
      <c r="A11902"/>
      <c r="B11902"/>
      <c r="C11902"/>
    </row>
    <row r="11903" spans="1:3">
      <c r="A11903"/>
      <c r="B11903"/>
      <c r="C11903"/>
    </row>
    <row r="11904" spans="1:3">
      <c r="A11904"/>
      <c r="B11904"/>
      <c r="C11904"/>
    </row>
    <row r="11905" spans="1:3">
      <c r="A11905"/>
      <c r="B11905"/>
      <c r="C11905"/>
    </row>
    <row r="11906" spans="1:3">
      <c r="A11906"/>
      <c r="B11906"/>
      <c r="C11906"/>
    </row>
    <row r="11907" spans="1:3">
      <c r="A11907"/>
      <c r="B11907"/>
      <c r="C11907"/>
    </row>
    <row r="11908" spans="1:3">
      <c r="A11908"/>
      <c r="B11908"/>
      <c r="C11908"/>
    </row>
    <row r="11909" spans="1:3">
      <c r="A11909"/>
      <c r="B11909"/>
      <c r="C11909"/>
    </row>
    <row r="11910" spans="1:3">
      <c r="A11910"/>
      <c r="B11910"/>
      <c r="C11910"/>
    </row>
    <row r="11911" spans="1:3">
      <c r="A11911"/>
      <c r="B11911"/>
      <c r="C11911"/>
    </row>
    <row r="11912" spans="1:3">
      <c r="A11912"/>
      <c r="B11912"/>
      <c r="C11912"/>
    </row>
    <row r="11913" spans="1:3">
      <c r="A11913"/>
      <c r="B11913"/>
      <c r="C11913"/>
    </row>
    <row r="11914" spans="1:3">
      <c r="A11914"/>
      <c r="B11914"/>
      <c r="C11914"/>
    </row>
    <row r="11915" spans="1:3">
      <c r="A11915"/>
      <c r="B11915"/>
      <c r="C11915"/>
    </row>
    <row r="11916" spans="1:3">
      <c r="A11916"/>
      <c r="B11916"/>
      <c r="C11916"/>
    </row>
    <row r="11917" spans="1:3">
      <c r="A11917"/>
      <c r="B11917"/>
      <c r="C11917"/>
    </row>
    <row r="11918" spans="1:3">
      <c r="A11918"/>
      <c r="B11918"/>
      <c r="C11918"/>
    </row>
    <row r="11919" spans="1:3">
      <c r="A11919"/>
      <c r="B11919"/>
      <c r="C11919"/>
    </row>
    <row r="11920" spans="1:3">
      <c r="A11920"/>
      <c r="B11920"/>
      <c r="C11920"/>
    </row>
    <row r="11921" spans="1:3">
      <c r="A11921"/>
      <c r="B11921"/>
      <c r="C11921"/>
    </row>
    <row r="11922" spans="1:3">
      <c r="A11922"/>
      <c r="B11922"/>
      <c r="C11922"/>
    </row>
    <row r="11923" spans="1:3">
      <c r="A11923"/>
      <c r="B11923"/>
      <c r="C11923"/>
    </row>
    <row r="11924" spans="1:3">
      <c r="A11924"/>
      <c r="B11924"/>
      <c r="C11924"/>
    </row>
    <row r="11925" spans="1:3">
      <c r="A11925"/>
      <c r="B11925"/>
      <c r="C11925"/>
    </row>
    <row r="11926" spans="1:3">
      <c r="A11926"/>
      <c r="B11926"/>
      <c r="C11926"/>
    </row>
    <row r="11927" spans="1:3">
      <c r="A11927"/>
      <c r="B11927"/>
      <c r="C11927"/>
    </row>
    <row r="11928" spans="1:3">
      <c r="A11928"/>
      <c r="B11928"/>
      <c r="C11928"/>
    </row>
    <row r="11929" spans="1:3">
      <c r="A11929"/>
      <c r="B11929"/>
      <c r="C11929"/>
    </row>
    <row r="11930" spans="1:3">
      <c r="A11930"/>
      <c r="B11930"/>
      <c r="C11930"/>
    </row>
    <row r="11931" spans="1:3">
      <c r="A11931"/>
      <c r="B11931"/>
      <c r="C11931"/>
    </row>
    <row r="11932" spans="1:3">
      <c r="A11932"/>
      <c r="B11932"/>
      <c r="C11932"/>
    </row>
    <row r="11933" spans="1:3">
      <c r="A11933"/>
      <c r="B11933"/>
      <c r="C11933"/>
    </row>
    <row r="11934" spans="1:3">
      <c r="A11934"/>
      <c r="B11934"/>
      <c r="C11934"/>
    </row>
    <row r="11935" spans="1:3">
      <c r="A11935"/>
      <c r="B11935"/>
      <c r="C11935"/>
    </row>
    <row r="11936" spans="1:3">
      <c r="A11936"/>
      <c r="B11936"/>
      <c r="C11936"/>
    </row>
    <row r="11937" spans="1:3">
      <c r="A11937"/>
      <c r="B11937"/>
      <c r="C11937"/>
    </row>
    <row r="11938" spans="1:3">
      <c r="A11938"/>
      <c r="B11938"/>
      <c r="C11938"/>
    </row>
    <row r="11939" spans="1:3">
      <c r="A11939"/>
      <c r="B11939"/>
      <c r="C11939"/>
    </row>
    <row r="11940" spans="1:3">
      <c r="A11940"/>
      <c r="B11940"/>
      <c r="C11940"/>
    </row>
    <row r="11941" spans="1:3">
      <c r="A11941"/>
      <c r="B11941"/>
      <c r="C11941"/>
    </row>
    <row r="11942" spans="1:3">
      <c r="A11942"/>
      <c r="B11942"/>
      <c r="C11942"/>
    </row>
    <row r="11943" spans="1:3">
      <c r="A11943"/>
      <c r="B11943"/>
      <c r="C11943"/>
    </row>
    <row r="11944" spans="1:3">
      <c r="A11944"/>
      <c r="B11944"/>
      <c r="C11944"/>
    </row>
    <row r="11945" spans="1:3">
      <c r="A11945"/>
      <c r="B11945"/>
      <c r="C11945"/>
    </row>
    <row r="11946" spans="1:3">
      <c r="A11946"/>
      <c r="B11946"/>
      <c r="C11946"/>
    </row>
    <row r="11947" spans="1:3">
      <c r="A11947"/>
      <c r="B11947"/>
      <c r="C11947"/>
    </row>
    <row r="11948" spans="1:3">
      <c r="A11948"/>
      <c r="B11948"/>
      <c r="C11948"/>
    </row>
    <row r="11949" spans="1:3">
      <c r="A11949"/>
      <c r="B11949"/>
      <c r="C11949"/>
    </row>
    <row r="11950" spans="1:3">
      <c r="A11950"/>
      <c r="B11950"/>
      <c r="C11950"/>
    </row>
    <row r="11951" spans="1:3">
      <c r="A11951"/>
      <c r="B11951"/>
      <c r="C11951"/>
    </row>
    <row r="11952" spans="1:3">
      <c r="A11952"/>
      <c r="B11952"/>
      <c r="C11952"/>
    </row>
    <row r="11953" spans="1:3">
      <c r="A11953"/>
      <c r="B11953"/>
      <c r="C11953"/>
    </row>
    <row r="11954" spans="1:3">
      <c r="A11954"/>
      <c r="B11954"/>
      <c r="C11954"/>
    </row>
    <row r="11955" spans="1:3">
      <c r="A11955"/>
      <c r="B11955"/>
      <c r="C11955"/>
    </row>
    <row r="11956" spans="1:3">
      <c r="A11956"/>
      <c r="B11956"/>
      <c r="C11956"/>
    </row>
    <row r="11957" spans="1:3">
      <c r="A11957"/>
      <c r="B11957"/>
      <c r="C11957"/>
    </row>
    <row r="11958" spans="1:3">
      <c r="A11958"/>
      <c r="B11958"/>
      <c r="C11958"/>
    </row>
    <row r="11959" spans="1:3">
      <c r="A11959"/>
      <c r="B11959"/>
      <c r="C11959"/>
    </row>
    <row r="11960" spans="1:3">
      <c r="A11960"/>
      <c r="B11960"/>
      <c r="C11960"/>
    </row>
    <row r="11961" spans="1:3">
      <c r="A11961"/>
      <c r="B11961"/>
      <c r="C11961"/>
    </row>
    <row r="11962" spans="1:3">
      <c r="A11962"/>
      <c r="B11962"/>
      <c r="C11962"/>
    </row>
    <row r="11963" spans="1:3">
      <c r="A11963"/>
      <c r="B11963"/>
      <c r="C11963"/>
    </row>
    <row r="11964" spans="1:3">
      <c r="A11964"/>
      <c r="B11964"/>
      <c r="C11964"/>
    </row>
    <row r="11965" spans="1:3">
      <c r="A11965"/>
      <c r="B11965"/>
      <c r="C11965"/>
    </row>
    <row r="11966" spans="1:3">
      <c r="A11966"/>
      <c r="B11966"/>
      <c r="C11966"/>
    </row>
    <row r="11967" spans="1:3">
      <c r="A11967"/>
      <c r="B11967"/>
      <c r="C11967"/>
    </row>
    <row r="11968" spans="1:3">
      <c r="A11968"/>
      <c r="B11968"/>
      <c r="C11968"/>
    </row>
    <row r="11969" spans="1:3">
      <c r="A11969"/>
      <c r="B11969"/>
      <c r="C11969"/>
    </row>
    <row r="11970" spans="1:3">
      <c r="A11970"/>
      <c r="B11970"/>
      <c r="C11970"/>
    </row>
    <row r="11971" spans="1:3">
      <c r="A11971"/>
      <c r="B11971"/>
      <c r="C11971"/>
    </row>
    <row r="11972" spans="1:3">
      <c r="A11972"/>
      <c r="B11972"/>
      <c r="C11972"/>
    </row>
    <row r="11973" spans="1:3">
      <c r="A11973"/>
      <c r="B11973"/>
      <c r="C11973"/>
    </row>
    <row r="11974" spans="1:3">
      <c r="A11974"/>
      <c r="B11974"/>
      <c r="C11974"/>
    </row>
    <row r="11975" spans="1:3">
      <c r="A11975"/>
      <c r="B11975"/>
      <c r="C11975"/>
    </row>
    <row r="11976" spans="1:3">
      <c r="A11976"/>
      <c r="B11976"/>
      <c r="C11976"/>
    </row>
    <row r="11977" spans="1:3">
      <c r="A11977"/>
      <c r="B11977"/>
      <c r="C11977"/>
    </row>
    <row r="11978" spans="1:3">
      <c r="A11978"/>
      <c r="B11978"/>
      <c r="C11978"/>
    </row>
    <row r="11979" spans="1:3">
      <c r="A11979"/>
      <c r="B11979"/>
      <c r="C11979"/>
    </row>
    <row r="11980" spans="1:3">
      <c r="A11980"/>
      <c r="B11980"/>
      <c r="C11980"/>
    </row>
    <row r="11981" spans="1:3">
      <c r="A11981"/>
      <c r="B11981"/>
      <c r="C11981"/>
    </row>
    <row r="11982" spans="1:3">
      <c r="A11982"/>
      <c r="B11982"/>
      <c r="C11982"/>
    </row>
    <row r="11983" spans="1:3">
      <c r="A11983"/>
      <c r="B11983"/>
      <c r="C11983"/>
    </row>
    <row r="11984" spans="1:3">
      <c r="A11984"/>
      <c r="B11984"/>
      <c r="C11984"/>
    </row>
    <row r="11985" spans="1:3">
      <c r="A11985"/>
      <c r="B11985"/>
      <c r="C11985"/>
    </row>
    <row r="11986" spans="1:3">
      <c r="A11986"/>
      <c r="B11986"/>
      <c r="C11986"/>
    </row>
    <row r="11987" spans="1:3">
      <c r="A11987"/>
      <c r="B11987"/>
      <c r="C11987"/>
    </row>
    <row r="11988" spans="1:3">
      <c r="A11988"/>
      <c r="B11988"/>
      <c r="C11988"/>
    </row>
    <row r="11989" spans="1:3">
      <c r="A11989"/>
      <c r="B11989"/>
      <c r="C11989"/>
    </row>
    <row r="11990" spans="1:3">
      <c r="A11990"/>
      <c r="B11990"/>
      <c r="C11990"/>
    </row>
    <row r="11991" spans="1:3">
      <c r="A11991"/>
      <c r="B11991"/>
      <c r="C11991"/>
    </row>
    <row r="11992" spans="1:3">
      <c r="A11992"/>
      <c r="B11992"/>
      <c r="C11992"/>
    </row>
    <row r="11993" spans="1:3">
      <c r="A11993"/>
      <c r="B11993"/>
      <c r="C11993"/>
    </row>
    <row r="11994" spans="1:3">
      <c r="A11994"/>
      <c r="B11994"/>
      <c r="C11994"/>
    </row>
    <row r="11995" spans="1:3">
      <c r="A11995"/>
      <c r="B11995"/>
      <c r="C11995"/>
    </row>
    <row r="11996" spans="1:3">
      <c r="A11996"/>
      <c r="B11996"/>
      <c r="C11996"/>
    </row>
    <row r="11997" spans="1:3">
      <c r="A11997"/>
      <c r="B11997"/>
      <c r="C11997"/>
    </row>
    <row r="11998" spans="1:3">
      <c r="A11998"/>
      <c r="B11998"/>
      <c r="C11998"/>
    </row>
    <row r="11999" spans="1:3">
      <c r="A11999"/>
      <c r="B11999"/>
      <c r="C11999"/>
    </row>
    <row r="12000" spans="1:3">
      <c r="A12000"/>
      <c r="B12000"/>
      <c r="C12000"/>
    </row>
    <row r="12001" spans="1:3">
      <c r="A12001"/>
      <c r="B12001"/>
      <c r="C12001"/>
    </row>
    <row r="12002" spans="1:3">
      <c r="A12002"/>
      <c r="B12002"/>
      <c r="C12002"/>
    </row>
    <row r="12003" spans="1:3">
      <c r="A12003"/>
      <c r="B12003"/>
      <c r="C12003"/>
    </row>
    <row r="12004" spans="1:3">
      <c r="A12004"/>
      <c r="B12004"/>
      <c r="C12004"/>
    </row>
    <row r="12005" spans="1:3">
      <c r="A12005"/>
      <c r="B12005"/>
      <c r="C12005"/>
    </row>
    <row r="12006" spans="1:3">
      <c r="A12006"/>
      <c r="B12006"/>
      <c r="C12006"/>
    </row>
    <row r="12007" spans="1:3">
      <c r="A12007"/>
      <c r="B12007"/>
      <c r="C12007"/>
    </row>
    <row r="12008" spans="1:3">
      <c r="A12008"/>
      <c r="B12008"/>
      <c r="C12008"/>
    </row>
    <row r="12009" spans="1:3">
      <c r="A12009"/>
      <c r="B12009"/>
      <c r="C12009"/>
    </row>
    <row r="12010" spans="1:3">
      <c r="A12010"/>
      <c r="B12010"/>
      <c r="C12010"/>
    </row>
    <row r="12011" spans="1:3">
      <c r="A12011"/>
      <c r="B12011"/>
      <c r="C12011"/>
    </row>
    <row r="12012" spans="1:3">
      <c r="A12012"/>
      <c r="B12012"/>
      <c r="C12012"/>
    </row>
    <row r="12013" spans="1:3">
      <c r="A12013"/>
      <c r="B12013"/>
      <c r="C12013"/>
    </row>
    <row r="12014" spans="1:3">
      <c r="A12014"/>
      <c r="B12014"/>
      <c r="C12014"/>
    </row>
    <row r="12015" spans="1:3">
      <c r="A12015"/>
      <c r="B12015"/>
      <c r="C12015"/>
    </row>
    <row r="12016" spans="1:3">
      <c r="A12016"/>
      <c r="B12016"/>
      <c r="C12016"/>
    </row>
    <row r="12017" spans="1:3">
      <c r="A12017"/>
      <c r="B12017"/>
      <c r="C12017"/>
    </row>
    <row r="12018" spans="1:3">
      <c r="A12018"/>
      <c r="B12018"/>
      <c r="C12018"/>
    </row>
    <row r="12019" spans="1:3">
      <c r="A12019"/>
      <c r="B12019"/>
      <c r="C12019"/>
    </row>
    <row r="12020" spans="1:3">
      <c r="A12020"/>
      <c r="B12020"/>
      <c r="C12020"/>
    </row>
    <row r="12021" spans="1:3">
      <c r="A12021"/>
      <c r="B12021"/>
      <c r="C12021"/>
    </row>
    <row r="12022" spans="1:3">
      <c r="A12022"/>
      <c r="B12022"/>
      <c r="C12022"/>
    </row>
    <row r="12023" spans="1:3">
      <c r="A12023"/>
      <c r="B12023"/>
      <c r="C12023"/>
    </row>
    <row r="12024" spans="1:3">
      <c r="A12024"/>
      <c r="B12024"/>
      <c r="C12024"/>
    </row>
    <row r="12025" spans="1:3">
      <c r="A12025"/>
      <c r="B12025"/>
      <c r="C12025"/>
    </row>
    <row r="12026" spans="1:3">
      <c r="A12026"/>
      <c r="B12026"/>
      <c r="C12026"/>
    </row>
    <row r="12027" spans="1:3">
      <c r="A12027"/>
      <c r="B12027"/>
      <c r="C12027"/>
    </row>
    <row r="12028" spans="1:3">
      <c r="A12028"/>
      <c r="B12028"/>
      <c r="C12028"/>
    </row>
    <row r="12029" spans="1:3">
      <c r="A12029"/>
      <c r="B12029"/>
      <c r="C12029"/>
    </row>
    <row r="12030" spans="1:3">
      <c r="A12030"/>
      <c r="B12030"/>
      <c r="C12030"/>
    </row>
    <row r="12031" spans="1:3">
      <c r="A12031"/>
      <c r="B12031"/>
      <c r="C12031"/>
    </row>
    <row r="12032" spans="1:3">
      <c r="A12032"/>
      <c r="B12032"/>
      <c r="C12032"/>
    </row>
    <row r="12033" spans="1:3">
      <c r="A12033"/>
      <c r="B12033"/>
      <c r="C12033"/>
    </row>
    <row r="12034" spans="1:3">
      <c r="A12034"/>
      <c r="B12034"/>
      <c r="C12034"/>
    </row>
    <row r="12035" spans="1:3">
      <c r="A12035"/>
      <c r="B12035"/>
      <c r="C12035"/>
    </row>
    <row r="12036" spans="1:3">
      <c r="A12036"/>
      <c r="B12036"/>
      <c r="C12036"/>
    </row>
    <row r="12037" spans="1:3">
      <c r="A12037"/>
      <c r="B12037"/>
      <c r="C12037"/>
    </row>
    <row r="12038" spans="1:3">
      <c r="A12038"/>
      <c r="B12038"/>
      <c r="C12038"/>
    </row>
    <row r="12039" spans="1:3">
      <c r="A12039"/>
      <c r="B12039"/>
      <c r="C12039"/>
    </row>
    <row r="12040" spans="1:3">
      <c r="A12040"/>
      <c r="B12040"/>
      <c r="C12040"/>
    </row>
    <row r="12041" spans="1:3">
      <c r="A12041"/>
      <c r="B12041"/>
      <c r="C12041"/>
    </row>
    <row r="12042" spans="1:3">
      <c r="A12042"/>
      <c r="B12042"/>
      <c r="C12042"/>
    </row>
    <row r="12043" spans="1:3">
      <c r="A12043"/>
      <c r="B12043"/>
      <c r="C12043"/>
    </row>
    <row r="12044" spans="1:3">
      <c r="A12044"/>
      <c r="B12044"/>
      <c r="C12044"/>
    </row>
    <row r="12045" spans="1:3">
      <c r="A12045"/>
      <c r="B12045"/>
      <c r="C12045"/>
    </row>
    <row r="12046" spans="1:3">
      <c r="A12046"/>
      <c r="B12046"/>
      <c r="C12046"/>
    </row>
    <row r="12047" spans="1:3">
      <c r="A12047"/>
      <c r="B12047"/>
      <c r="C12047"/>
    </row>
    <row r="12048" spans="1:3">
      <c r="A12048"/>
      <c r="B12048"/>
      <c r="C12048"/>
    </row>
    <row r="12049" spans="1:3">
      <c r="A12049"/>
      <c r="B12049"/>
      <c r="C12049"/>
    </row>
    <row r="12050" spans="1:3">
      <c r="A12050"/>
      <c r="B12050"/>
      <c r="C12050"/>
    </row>
    <row r="12051" spans="1:3">
      <c r="A12051"/>
      <c r="B12051"/>
      <c r="C12051"/>
    </row>
    <row r="12052" spans="1:3">
      <c r="A12052"/>
      <c r="B12052"/>
      <c r="C12052"/>
    </row>
    <row r="12053" spans="1:3">
      <c r="A12053"/>
      <c r="B12053"/>
      <c r="C12053"/>
    </row>
    <row r="12054" spans="1:3">
      <c r="A12054"/>
      <c r="B12054"/>
      <c r="C12054"/>
    </row>
    <row r="12055" spans="1:3">
      <c r="A12055"/>
      <c r="B12055"/>
      <c r="C12055"/>
    </row>
    <row r="12056" spans="1:3">
      <c r="A12056"/>
      <c r="B12056"/>
      <c r="C12056"/>
    </row>
    <row r="12057" spans="1:3">
      <c r="A12057"/>
      <c r="B12057"/>
      <c r="C12057"/>
    </row>
    <row r="12058" spans="1:3">
      <c r="A12058"/>
      <c r="B12058"/>
      <c r="C12058"/>
    </row>
    <row r="12059" spans="1:3">
      <c r="A12059"/>
      <c r="B12059"/>
      <c r="C12059"/>
    </row>
    <row r="12060" spans="1:3">
      <c r="A12060"/>
      <c r="B12060"/>
      <c r="C12060"/>
    </row>
    <row r="12061" spans="1:3">
      <c r="A12061"/>
      <c r="B12061"/>
      <c r="C12061"/>
    </row>
    <row r="12062" spans="1:3">
      <c r="A12062"/>
      <c r="B12062"/>
      <c r="C12062"/>
    </row>
    <row r="12063" spans="1:3">
      <c r="A12063"/>
      <c r="B12063"/>
      <c r="C12063"/>
    </row>
    <row r="12064" spans="1:3">
      <c r="A12064"/>
      <c r="B12064"/>
      <c r="C12064"/>
    </row>
    <row r="12065" spans="1:3">
      <c r="A12065"/>
      <c r="B12065"/>
      <c r="C12065"/>
    </row>
    <row r="12066" spans="1:3">
      <c r="A12066"/>
      <c r="B12066"/>
      <c r="C12066"/>
    </row>
    <row r="12067" spans="1:3">
      <c r="A12067"/>
      <c r="B12067"/>
      <c r="C12067"/>
    </row>
    <row r="12068" spans="1:3">
      <c r="A12068"/>
      <c r="B12068"/>
      <c r="C12068"/>
    </row>
    <row r="12069" spans="1:3">
      <c r="A12069"/>
      <c r="B12069"/>
      <c r="C12069"/>
    </row>
    <row r="12070" spans="1:3">
      <c r="A12070"/>
      <c r="B12070"/>
      <c r="C12070"/>
    </row>
    <row r="12071" spans="1:3">
      <c r="A12071"/>
      <c r="B12071"/>
      <c r="C12071"/>
    </row>
    <row r="12072" spans="1:3">
      <c r="A12072"/>
      <c r="B12072"/>
      <c r="C12072"/>
    </row>
    <row r="12073" spans="1:3">
      <c r="A12073"/>
      <c r="B12073"/>
      <c r="C12073"/>
    </row>
    <row r="12074" spans="1:3">
      <c r="A12074"/>
      <c r="B12074"/>
      <c r="C12074"/>
    </row>
    <row r="12075" spans="1:3">
      <c r="A12075"/>
      <c r="B12075"/>
      <c r="C12075"/>
    </row>
    <row r="12076" spans="1:3">
      <c r="A12076"/>
      <c r="B12076"/>
      <c r="C12076"/>
    </row>
    <row r="12077" spans="1:3">
      <c r="A12077"/>
      <c r="B12077"/>
      <c r="C12077"/>
    </row>
    <row r="12078" spans="1:3">
      <c r="A12078"/>
      <c r="B12078"/>
      <c r="C12078"/>
    </row>
    <row r="12079" spans="1:3">
      <c r="A12079"/>
      <c r="B12079"/>
      <c r="C12079"/>
    </row>
    <row r="12080" spans="1:3">
      <c r="A12080"/>
      <c r="B12080"/>
      <c r="C12080"/>
    </row>
    <row r="12081" spans="1:3">
      <c r="A12081"/>
      <c r="B12081"/>
      <c r="C12081"/>
    </row>
    <row r="12082" spans="1:3">
      <c r="A12082"/>
      <c r="B12082"/>
      <c r="C12082"/>
    </row>
    <row r="12083" spans="1:3">
      <c r="A12083"/>
      <c r="B12083"/>
      <c r="C12083"/>
    </row>
    <row r="12084" spans="1:3">
      <c r="A12084"/>
      <c r="B12084"/>
      <c r="C12084"/>
    </row>
    <row r="12085" spans="1:3">
      <c r="A12085"/>
      <c r="B12085"/>
      <c r="C12085"/>
    </row>
    <row r="12086" spans="1:3">
      <c r="A12086"/>
      <c r="B12086"/>
      <c r="C12086"/>
    </row>
    <row r="12087" spans="1:3">
      <c r="A12087"/>
      <c r="B12087"/>
      <c r="C12087"/>
    </row>
    <row r="12088" spans="1:3">
      <c r="A12088"/>
      <c r="B12088"/>
      <c r="C12088"/>
    </row>
    <row r="12089" spans="1:3">
      <c r="A12089"/>
      <c r="B12089"/>
      <c r="C12089"/>
    </row>
    <row r="12090" spans="1:3">
      <c r="A12090"/>
      <c r="B12090"/>
      <c r="C12090"/>
    </row>
    <row r="12091" spans="1:3">
      <c r="A12091"/>
      <c r="B12091"/>
      <c r="C12091"/>
    </row>
    <row r="12092" spans="1:3">
      <c r="A12092"/>
      <c r="B12092"/>
      <c r="C12092"/>
    </row>
    <row r="12093" spans="1:3">
      <c r="A12093"/>
      <c r="B12093"/>
      <c r="C12093"/>
    </row>
    <row r="12094" spans="1:3">
      <c r="A12094"/>
      <c r="B12094"/>
      <c r="C12094"/>
    </row>
    <row r="12095" spans="1:3">
      <c r="A12095"/>
      <c r="B12095"/>
      <c r="C12095"/>
    </row>
    <row r="12096" spans="1:3">
      <c r="A12096"/>
      <c r="B12096"/>
      <c r="C12096"/>
    </row>
    <row r="12097" spans="1:3">
      <c r="A12097"/>
      <c r="B12097"/>
      <c r="C12097"/>
    </row>
    <row r="12098" spans="1:3">
      <c r="A12098"/>
      <c r="B12098"/>
      <c r="C12098"/>
    </row>
    <row r="12099" spans="1:3">
      <c r="A12099"/>
      <c r="B12099"/>
      <c r="C12099"/>
    </row>
    <row r="12100" spans="1:3">
      <c r="A12100"/>
      <c r="B12100"/>
      <c r="C12100"/>
    </row>
    <row r="12101" spans="1:3">
      <c r="A12101"/>
      <c r="B12101"/>
      <c r="C12101"/>
    </row>
    <row r="12102" spans="1:3">
      <c r="A12102"/>
      <c r="B12102"/>
      <c r="C12102"/>
    </row>
    <row r="12103" spans="1:3">
      <c r="A12103"/>
      <c r="B12103"/>
      <c r="C12103"/>
    </row>
    <row r="12104" spans="1:3">
      <c r="A12104"/>
      <c r="B12104"/>
      <c r="C12104"/>
    </row>
    <row r="12105" spans="1:3">
      <c r="A12105"/>
      <c r="B12105"/>
      <c r="C12105"/>
    </row>
    <row r="12106" spans="1:3">
      <c r="A12106"/>
      <c r="B12106"/>
      <c r="C12106"/>
    </row>
    <row r="12107" spans="1:3">
      <c r="A12107"/>
      <c r="B12107"/>
      <c r="C12107"/>
    </row>
    <row r="12108" spans="1:3">
      <c r="A12108"/>
      <c r="B12108"/>
      <c r="C12108"/>
    </row>
    <row r="12109" spans="1:3">
      <c r="A12109"/>
      <c r="B12109"/>
      <c r="C12109"/>
    </row>
    <row r="12110" spans="1:3">
      <c r="A12110"/>
      <c r="B12110"/>
      <c r="C12110"/>
    </row>
    <row r="12111" spans="1:3">
      <c r="A12111"/>
      <c r="B12111"/>
      <c r="C12111"/>
    </row>
    <row r="12112" spans="1:3">
      <c r="A12112"/>
      <c r="B12112"/>
      <c r="C12112"/>
    </row>
    <row r="12113" spans="1:3">
      <c r="A12113"/>
      <c r="B12113"/>
      <c r="C12113"/>
    </row>
    <row r="12114" spans="1:3">
      <c r="A12114"/>
      <c r="B12114"/>
      <c r="C12114"/>
    </row>
    <row r="12115" spans="1:3">
      <c r="A12115"/>
      <c r="B12115"/>
      <c r="C12115"/>
    </row>
    <row r="12116" spans="1:3">
      <c r="A12116"/>
      <c r="B12116"/>
      <c r="C12116"/>
    </row>
    <row r="12117" spans="1:3">
      <c r="A12117"/>
      <c r="B12117"/>
      <c r="C12117"/>
    </row>
    <row r="12118" spans="1:3">
      <c r="A12118"/>
      <c r="B12118"/>
      <c r="C12118"/>
    </row>
    <row r="12119" spans="1:3">
      <c r="A12119"/>
      <c r="B12119"/>
      <c r="C12119"/>
    </row>
    <row r="12120" spans="1:3">
      <c r="A12120"/>
      <c r="B12120"/>
      <c r="C12120"/>
    </row>
    <row r="12121" spans="1:3">
      <c r="A12121"/>
      <c r="B12121"/>
      <c r="C12121"/>
    </row>
    <row r="12122" spans="1:3">
      <c r="A12122"/>
      <c r="B12122"/>
      <c r="C12122"/>
    </row>
    <row r="12123" spans="1:3">
      <c r="A12123"/>
      <c r="B12123"/>
      <c r="C12123"/>
    </row>
    <row r="12124" spans="1:3">
      <c r="A12124"/>
      <c r="B12124"/>
      <c r="C12124"/>
    </row>
    <row r="12125" spans="1:3">
      <c r="A12125"/>
      <c r="B12125"/>
      <c r="C12125"/>
    </row>
    <row r="12126" spans="1:3">
      <c r="A12126"/>
      <c r="B12126"/>
      <c r="C12126"/>
    </row>
    <row r="12127" spans="1:3">
      <c r="A12127"/>
      <c r="B12127"/>
      <c r="C12127"/>
    </row>
    <row r="12128" spans="1:3">
      <c r="A12128"/>
      <c r="B12128"/>
      <c r="C12128"/>
    </row>
    <row r="12129" spans="1:3">
      <c r="A12129"/>
      <c r="B12129"/>
      <c r="C12129"/>
    </row>
    <row r="12130" spans="1:3">
      <c r="A12130"/>
      <c r="B12130"/>
      <c r="C12130"/>
    </row>
    <row r="12131" spans="1:3">
      <c r="A12131"/>
      <c r="B12131"/>
      <c r="C12131"/>
    </row>
    <row r="12132" spans="1:3">
      <c r="A12132"/>
      <c r="B12132"/>
      <c r="C12132"/>
    </row>
    <row r="12133" spans="1:3">
      <c r="A12133"/>
      <c r="B12133"/>
      <c r="C12133"/>
    </row>
    <row r="12134" spans="1:3">
      <c r="A12134"/>
      <c r="B12134"/>
      <c r="C12134"/>
    </row>
    <row r="12135" spans="1:3">
      <c r="A12135"/>
      <c r="B12135"/>
      <c r="C12135"/>
    </row>
    <row r="12136" spans="1:3">
      <c r="A12136"/>
      <c r="B12136"/>
      <c r="C12136"/>
    </row>
    <row r="12137" spans="1:3">
      <c r="A12137"/>
      <c r="B12137"/>
      <c r="C12137"/>
    </row>
    <row r="12138" spans="1:3">
      <c r="A12138"/>
      <c r="B12138"/>
      <c r="C12138"/>
    </row>
    <row r="12139" spans="1:3">
      <c r="A12139"/>
      <c r="B12139"/>
      <c r="C12139"/>
    </row>
    <row r="12140" spans="1:3">
      <c r="A12140"/>
      <c r="B12140"/>
      <c r="C12140"/>
    </row>
    <row r="12141" spans="1:3">
      <c r="A12141"/>
      <c r="B12141"/>
      <c r="C12141"/>
    </row>
    <row r="12142" spans="1:3">
      <c r="A12142"/>
      <c r="B12142"/>
      <c r="C12142"/>
    </row>
    <row r="12143" spans="1:3">
      <c r="A12143"/>
      <c r="B12143"/>
      <c r="C12143"/>
    </row>
    <row r="12144" spans="1:3">
      <c r="A12144"/>
      <c r="B12144"/>
      <c r="C12144"/>
    </row>
    <row r="12145" spans="1:3">
      <c r="A12145"/>
      <c r="B12145"/>
      <c r="C12145"/>
    </row>
    <row r="12146" spans="1:3">
      <c r="A12146"/>
      <c r="B12146"/>
      <c r="C12146"/>
    </row>
    <row r="12147" spans="1:3">
      <c r="A12147"/>
      <c r="B12147"/>
      <c r="C12147"/>
    </row>
    <row r="12148" spans="1:3">
      <c r="A12148"/>
      <c r="B12148"/>
      <c r="C12148"/>
    </row>
    <row r="12149" spans="1:3">
      <c r="A12149"/>
      <c r="B12149"/>
      <c r="C12149"/>
    </row>
    <row r="12150" spans="1:3">
      <c r="A12150"/>
      <c r="B12150"/>
      <c r="C12150"/>
    </row>
    <row r="12151" spans="1:3">
      <c r="A12151"/>
      <c r="B12151"/>
      <c r="C12151"/>
    </row>
    <row r="12152" spans="1:3">
      <c r="A12152"/>
      <c r="B12152"/>
      <c r="C12152"/>
    </row>
    <row r="12153" spans="1:3">
      <c r="A12153"/>
      <c r="B12153"/>
      <c r="C12153"/>
    </row>
    <row r="12154" spans="1:3">
      <c r="A12154"/>
      <c r="B12154"/>
      <c r="C12154"/>
    </row>
    <row r="12155" spans="1:3">
      <c r="A12155"/>
      <c r="B12155"/>
      <c r="C12155"/>
    </row>
    <row r="12156" spans="1:3">
      <c r="A12156"/>
      <c r="B12156"/>
      <c r="C12156"/>
    </row>
    <row r="12157" spans="1:3">
      <c r="A12157"/>
      <c r="B12157"/>
      <c r="C12157"/>
    </row>
    <row r="12158" spans="1:3">
      <c r="A12158"/>
      <c r="B12158"/>
      <c r="C12158"/>
    </row>
    <row r="12159" spans="1:3">
      <c r="A12159"/>
      <c r="B12159"/>
      <c r="C12159"/>
    </row>
    <row r="12160" spans="1:3">
      <c r="A12160"/>
      <c r="B12160"/>
      <c r="C12160"/>
    </row>
    <row r="12161" spans="1:3">
      <c r="A12161"/>
      <c r="B12161"/>
      <c r="C12161"/>
    </row>
    <row r="12162" spans="1:3">
      <c r="A12162"/>
      <c r="B12162"/>
      <c r="C12162"/>
    </row>
    <row r="12163" spans="1:3">
      <c r="A12163"/>
      <c r="B12163"/>
      <c r="C12163"/>
    </row>
    <row r="12164" spans="1:3">
      <c r="A12164"/>
      <c r="B12164"/>
      <c r="C12164"/>
    </row>
    <row r="12165" spans="1:3">
      <c r="A12165"/>
      <c r="B12165"/>
      <c r="C12165"/>
    </row>
    <row r="12166" spans="1:3">
      <c r="A12166"/>
      <c r="B12166"/>
      <c r="C12166"/>
    </row>
    <row r="12167" spans="1:3">
      <c r="A12167"/>
      <c r="B12167"/>
      <c r="C12167"/>
    </row>
    <row r="12168" spans="1:3">
      <c r="A12168"/>
      <c r="B12168"/>
      <c r="C12168"/>
    </row>
    <row r="12169" spans="1:3">
      <c r="A12169"/>
      <c r="B12169"/>
      <c r="C12169"/>
    </row>
    <row r="12170" spans="1:3">
      <c r="A12170"/>
      <c r="B12170"/>
      <c r="C12170"/>
    </row>
    <row r="12171" spans="1:3">
      <c r="A12171"/>
      <c r="B12171"/>
      <c r="C12171"/>
    </row>
    <row r="12172" spans="1:3">
      <c r="A12172"/>
      <c r="B12172"/>
      <c r="C12172"/>
    </row>
    <row r="12173" spans="1:3">
      <c r="A12173"/>
      <c r="B12173"/>
      <c r="C12173"/>
    </row>
    <row r="12174" spans="1:3">
      <c r="A12174"/>
      <c r="B12174"/>
      <c r="C12174"/>
    </row>
    <row r="12175" spans="1:3">
      <c r="A12175"/>
      <c r="B12175"/>
      <c r="C12175"/>
    </row>
    <row r="12176" spans="1:3">
      <c r="A12176"/>
      <c r="B12176"/>
      <c r="C12176"/>
    </row>
    <row r="12177" spans="1:3">
      <c r="A12177"/>
      <c r="B12177"/>
      <c r="C12177"/>
    </row>
    <row r="12178" spans="1:3">
      <c r="A12178"/>
      <c r="B12178"/>
      <c r="C12178"/>
    </row>
    <row r="12179" spans="1:3">
      <c r="A12179"/>
      <c r="B12179"/>
      <c r="C12179"/>
    </row>
    <row r="12180" spans="1:3">
      <c r="A12180"/>
      <c r="B12180"/>
      <c r="C12180"/>
    </row>
    <row r="12181" spans="1:3">
      <c r="A12181"/>
      <c r="B12181"/>
      <c r="C12181"/>
    </row>
    <row r="12182" spans="1:3">
      <c r="A12182"/>
      <c r="B12182"/>
      <c r="C12182"/>
    </row>
    <row r="12183" spans="1:3">
      <c r="A12183"/>
      <c r="B12183"/>
      <c r="C12183"/>
    </row>
    <row r="12184" spans="1:3">
      <c r="A12184"/>
      <c r="B12184"/>
      <c r="C12184"/>
    </row>
    <row r="12185" spans="1:3">
      <c r="A12185"/>
      <c r="B12185"/>
      <c r="C12185"/>
    </row>
    <row r="12186" spans="1:3">
      <c r="A12186"/>
      <c r="B12186"/>
      <c r="C12186"/>
    </row>
    <row r="12187" spans="1:3">
      <c r="A12187"/>
      <c r="B12187"/>
      <c r="C12187"/>
    </row>
    <row r="12188" spans="1:3">
      <c r="A12188"/>
      <c r="B12188"/>
      <c r="C12188"/>
    </row>
    <row r="12189" spans="1:3">
      <c r="A12189"/>
      <c r="B12189"/>
      <c r="C12189"/>
    </row>
    <row r="12190" spans="1:3">
      <c r="A12190"/>
      <c r="B12190"/>
      <c r="C12190"/>
    </row>
    <row r="12191" spans="1:3">
      <c r="A12191"/>
      <c r="B12191"/>
      <c r="C12191"/>
    </row>
    <row r="12192" spans="1:3">
      <c r="A12192"/>
      <c r="B12192"/>
      <c r="C12192"/>
    </row>
    <row r="12193" spans="1:3">
      <c r="A12193"/>
      <c r="B12193"/>
      <c r="C12193"/>
    </row>
    <row r="12194" spans="1:3">
      <c r="A12194"/>
      <c r="B12194"/>
      <c r="C12194"/>
    </row>
    <row r="12195" spans="1:3">
      <c r="A12195"/>
      <c r="B12195"/>
      <c r="C12195"/>
    </row>
    <row r="12196" spans="1:3">
      <c r="A12196"/>
      <c r="B12196"/>
      <c r="C12196"/>
    </row>
    <row r="12197" spans="1:3">
      <c r="A12197"/>
      <c r="B12197"/>
      <c r="C12197"/>
    </row>
    <row r="12198" spans="1:3">
      <c r="A12198"/>
      <c r="B12198"/>
      <c r="C12198"/>
    </row>
    <row r="12199" spans="1:3">
      <c r="A12199"/>
      <c r="B12199"/>
      <c r="C12199"/>
    </row>
    <row r="12200" spans="1:3">
      <c r="A12200"/>
      <c r="B12200"/>
      <c r="C12200"/>
    </row>
    <row r="12201" spans="1:3">
      <c r="A12201"/>
      <c r="B12201"/>
      <c r="C12201"/>
    </row>
    <row r="12202" spans="1:3">
      <c r="A12202"/>
      <c r="B12202"/>
      <c r="C12202"/>
    </row>
    <row r="12203" spans="1:3">
      <c r="A12203"/>
      <c r="B12203"/>
      <c r="C12203"/>
    </row>
    <row r="12204" spans="1:3">
      <c r="A12204"/>
      <c r="B12204"/>
      <c r="C12204"/>
    </row>
    <row r="12205" spans="1:3">
      <c r="A12205"/>
      <c r="B12205"/>
      <c r="C12205"/>
    </row>
    <row r="12206" spans="1:3">
      <c r="A12206"/>
      <c r="B12206"/>
      <c r="C12206"/>
    </row>
    <row r="12207" spans="1:3">
      <c r="A12207"/>
      <c r="B12207"/>
      <c r="C12207"/>
    </row>
    <row r="12208" spans="1:3">
      <c r="A12208"/>
      <c r="B12208"/>
      <c r="C12208"/>
    </row>
    <row r="12209" spans="1:3">
      <c r="A12209"/>
      <c r="B12209"/>
      <c r="C12209"/>
    </row>
    <row r="12210" spans="1:3">
      <c r="A12210"/>
      <c r="B12210"/>
      <c r="C12210"/>
    </row>
    <row r="12211" spans="1:3">
      <c r="A12211"/>
      <c r="B12211"/>
      <c r="C12211"/>
    </row>
    <row r="12212" spans="1:3">
      <c r="A12212"/>
      <c r="B12212"/>
      <c r="C12212"/>
    </row>
    <row r="12213" spans="1:3">
      <c r="A12213"/>
      <c r="B12213"/>
      <c r="C12213"/>
    </row>
    <row r="12214" spans="1:3">
      <c r="A12214"/>
      <c r="B12214"/>
      <c r="C12214"/>
    </row>
    <row r="12215" spans="1:3">
      <c r="A12215"/>
      <c r="B12215"/>
      <c r="C12215"/>
    </row>
    <row r="12216" spans="1:3">
      <c r="A12216"/>
      <c r="B12216"/>
      <c r="C12216"/>
    </row>
    <row r="12217" spans="1:3">
      <c r="A12217"/>
      <c r="B12217"/>
      <c r="C12217"/>
    </row>
    <row r="12218" spans="1:3">
      <c r="A12218"/>
      <c r="B12218"/>
      <c r="C12218"/>
    </row>
    <row r="12219" spans="1:3">
      <c r="A12219"/>
      <c r="B12219"/>
      <c r="C12219"/>
    </row>
    <row r="12220" spans="1:3">
      <c r="A12220"/>
      <c r="B12220"/>
      <c r="C12220"/>
    </row>
    <row r="12221" spans="1:3">
      <c r="A12221"/>
      <c r="B12221"/>
      <c r="C12221"/>
    </row>
    <row r="12222" spans="1:3">
      <c r="A12222"/>
      <c r="B12222"/>
      <c r="C12222"/>
    </row>
    <row r="12223" spans="1:3">
      <c r="A12223"/>
      <c r="B12223"/>
      <c r="C12223"/>
    </row>
    <row r="12224" spans="1:3">
      <c r="A12224"/>
      <c r="B12224"/>
      <c r="C12224"/>
    </row>
    <row r="12225" spans="1:3">
      <c r="A12225"/>
      <c r="B12225"/>
      <c r="C12225"/>
    </row>
    <row r="12226" spans="1:3">
      <c r="A12226"/>
      <c r="B12226"/>
      <c r="C12226"/>
    </row>
    <row r="12227" spans="1:3">
      <c r="A12227"/>
      <c r="B12227"/>
      <c r="C12227"/>
    </row>
    <row r="12228" spans="1:3">
      <c r="A12228"/>
      <c r="B12228"/>
      <c r="C12228"/>
    </row>
    <row r="12229" spans="1:3">
      <c r="A12229"/>
      <c r="B12229"/>
      <c r="C12229"/>
    </row>
    <row r="12230" spans="1:3">
      <c r="A12230"/>
      <c r="B12230"/>
      <c r="C12230"/>
    </row>
    <row r="12231" spans="1:3">
      <c r="A12231"/>
      <c r="B12231"/>
      <c r="C12231"/>
    </row>
    <row r="12232" spans="1:3">
      <c r="A12232"/>
      <c r="B12232"/>
      <c r="C12232"/>
    </row>
    <row r="12233" spans="1:3">
      <c r="A12233"/>
      <c r="B12233"/>
      <c r="C12233"/>
    </row>
    <row r="12234" spans="1:3">
      <c r="A12234"/>
      <c r="B12234"/>
      <c r="C12234"/>
    </row>
    <row r="12235" spans="1:3">
      <c r="A12235"/>
      <c r="B12235"/>
      <c r="C12235"/>
    </row>
    <row r="12236" spans="1:3">
      <c r="A12236"/>
      <c r="B12236"/>
      <c r="C12236"/>
    </row>
    <row r="12237" spans="1:3">
      <c r="A12237"/>
      <c r="B12237"/>
      <c r="C12237"/>
    </row>
    <row r="12238" spans="1:3">
      <c r="A12238"/>
      <c r="B12238"/>
      <c r="C12238"/>
    </row>
    <row r="12239" spans="1:3">
      <c r="A12239"/>
      <c r="B12239"/>
      <c r="C12239"/>
    </row>
    <row r="12240" spans="1:3">
      <c r="A12240"/>
      <c r="B12240"/>
      <c r="C12240"/>
    </row>
    <row r="12241" spans="1:3">
      <c r="A12241"/>
      <c r="B12241"/>
      <c r="C12241"/>
    </row>
    <row r="12242" spans="1:3">
      <c r="A12242"/>
      <c r="B12242"/>
      <c r="C12242"/>
    </row>
    <row r="12243" spans="1:3">
      <c r="A12243"/>
      <c r="B12243"/>
      <c r="C12243"/>
    </row>
    <row r="12244" spans="1:3">
      <c r="A12244"/>
      <c r="B12244"/>
      <c r="C12244"/>
    </row>
    <row r="12245" spans="1:3">
      <c r="A12245"/>
      <c r="B12245"/>
      <c r="C12245"/>
    </row>
    <row r="12246" spans="1:3">
      <c r="A12246"/>
      <c r="B12246"/>
      <c r="C12246"/>
    </row>
    <row r="12247" spans="1:3">
      <c r="A12247"/>
      <c r="B12247"/>
      <c r="C12247"/>
    </row>
    <row r="12248" spans="1:3">
      <c r="A12248"/>
      <c r="B12248"/>
      <c r="C12248"/>
    </row>
    <row r="12249" spans="1:3">
      <c r="A12249"/>
      <c r="B12249"/>
      <c r="C12249"/>
    </row>
    <row r="12250" spans="1:3">
      <c r="A12250"/>
      <c r="B12250"/>
      <c r="C12250"/>
    </row>
    <row r="12251" spans="1:3">
      <c r="A12251"/>
      <c r="B12251"/>
      <c r="C12251"/>
    </row>
    <row r="12252" spans="1:3">
      <c r="A12252"/>
      <c r="B12252"/>
      <c r="C12252"/>
    </row>
    <row r="12253" spans="1:3">
      <c r="A12253"/>
      <c r="B12253"/>
      <c r="C12253"/>
    </row>
    <row r="12254" spans="1:3">
      <c r="A12254"/>
      <c r="B12254"/>
      <c r="C12254"/>
    </row>
    <row r="12255" spans="1:3">
      <c r="A12255"/>
      <c r="B12255"/>
      <c r="C12255"/>
    </row>
    <row r="12256" spans="1:3">
      <c r="A12256"/>
      <c r="B12256"/>
      <c r="C12256"/>
    </row>
    <row r="12257" spans="1:3">
      <c r="A12257"/>
      <c r="B12257"/>
      <c r="C12257"/>
    </row>
    <row r="12258" spans="1:3">
      <c r="A12258"/>
      <c r="B12258"/>
      <c r="C12258"/>
    </row>
    <row r="12259" spans="1:3">
      <c r="A12259"/>
      <c r="B12259"/>
      <c r="C12259"/>
    </row>
    <row r="12260" spans="1:3">
      <c r="A12260"/>
      <c r="B12260"/>
      <c r="C12260"/>
    </row>
    <row r="12261" spans="1:3">
      <c r="A12261"/>
      <c r="B12261"/>
      <c r="C12261"/>
    </row>
    <row r="12262" spans="1:3">
      <c r="A12262"/>
      <c r="B12262"/>
      <c r="C12262"/>
    </row>
    <row r="12263" spans="1:3">
      <c r="A12263"/>
      <c r="B12263"/>
      <c r="C12263"/>
    </row>
    <row r="12264" spans="1:3">
      <c r="A12264"/>
      <c r="B12264"/>
      <c r="C12264"/>
    </row>
    <row r="12265" spans="1:3">
      <c r="A12265"/>
      <c r="B12265"/>
      <c r="C12265"/>
    </row>
    <row r="12266" spans="1:3">
      <c r="A12266"/>
      <c r="B12266"/>
      <c r="C12266"/>
    </row>
    <row r="12267" spans="1:3">
      <c r="A12267"/>
      <c r="B12267"/>
      <c r="C12267"/>
    </row>
    <row r="12268" spans="1:3">
      <c r="A12268"/>
      <c r="B12268"/>
      <c r="C12268"/>
    </row>
    <row r="12269" spans="1:3">
      <c r="A12269"/>
      <c r="B12269"/>
      <c r="C12269"/>
    </row>
    <row r="12270" spans="1:3">
      <c r="A12270"/>
      <c r="B12270"/>
      <c r="C12270"/>
    </row>
    <row r="12271" spans="1:3">
      <c r="A12271"/>
      <c r="B12271"/>
      <c r="C12271"/>
    </row>
    <row r="12272" spans="1:3">
      <c r="A12272"/>
      <c r="B12272"/>
      <c r="C12272"/>
    </row>
    <row r="12273" spans="1:3">
      <c r="A12273"/>
      <c r="B12273"/>
      <c r="C12273"/>
    </row>
    <row r="12274" spans="1:3">
      <c r="A12274"/>
      <c r="B12274"/>
      <c r="C12274"/>
    </row>
    <row r="12275" spans="1:3">
      <c r="A12275"/>
      <c r="B12275"/>
      <c r="C12275"/>
    </row>
    <row r="12276" spans="1:3">
      <c r="A12276"/>
      <c r="B12276"/>
      <c r="C12276"/>
    </row>
    <row r="12277" spans="1:3">
      <c r="A12277"/>
      <c r="B12277"/>
      <c r="C12277"/>
    </row>
    <row r="12278" spans="1:3">
      <c r="A12278"/>
      <c r="B12278"/>
      <c r="C12278"/>
    </row>
    <row r="12279" spans="1:3">
      <c r="A12279"/>
      <c r="B12279"/>
      <c r="C12279"/>
    </row>
    <row r="12280" spans="1:3">
      <c r="A12280"/>
      <c r="B12280"/>
      <c r="C12280"/>
    </row>
    <row r="12281" spans="1:3">
      <c r="A12281"/>
      <c r="B12281"/>
      <c r="C12281"/>
    </row>
    <row r="12282" spans="1:3">
      <c r="A12282"/>
      <c r="B12282"/>
      <c r="C12282"/>
    </row>
    <row r="12283" spans="1:3">
      <c r="A12283"/>
      <c r="B12283"/>
      <c r="C12283"/>
    </row>
    <row r="12284" spans="1:3">
      <c r="A12284"/>
      <c r="B12284"/>
      <c r="C12284"/>
    </row>
    <row r="12285" spans="1:3">
      <c r="A12285"/>
      <c r="B12285"/>
      <c r="C12285"/>
    </row>
    <row r="12286" spans="1:3">
      <c r="A12286"/>
      <c r="B12286"/>
      <c r="C12286"/>
    </row>
    <row r="12287" spans="1:3">
      <c r="A12287"/>
      <c r="B12287"/>
      <c r="C12287"/>
    </row>
    <row r="12288" spans="1:3">
      <c r="A12288"/>
      <c r="B12288"/>
      <c r="C12288"/>
    </row>
    <row r="12289" spans="1:3">
      <c r="A12289"/>
      <c r="B12289"/>
      <c r="C12289"/>
    </row>
    <row r="12290" spans="1:3">
      <c r="A12290"/>
      <c r="B12290"/>
      <c r="C12290"/>
    </row>
    <row r="12291" spans="1:3">
      <c r="A12291"/>
      <c r="B12291"/>
      <c r="C12291"/>
    </row>
    <row r="12292" spans="1:3">
      <c r="A12292"/>
      <c r="B12292"/>
      <c r="C12292"/>
    </row>
    <row r="12293" spans="1:3">
      <c r="A12293"/>
      <c r="B12293"/>
      <c r="C12293"/>
    </row>
    <row r="12294" spans="1:3">
      <c r="A12294"/>
      <c r="B12294"/>
      <c r="C12294"/>
    </row>
    <row r="12295" spans="1:3">
      <c r="A12295"/>
      <c r="B12295"/>
      <c r="C12295"/>
    </row>
    <row r="12296" spans="1:3">
      <c r="A12296"/>
      <c r="B12296"/>
      <c r="C12296"/>
    </row>
    <row r="12297" spans="1:3">
      <c r="A12297"/>
      <c r="B12297"/>
      <c r="C12297"/>
    </row>
    <row r="12298" spans="1:3">
      <c r="A12298"/>
      <c r="B12298"/>
      <c r="C12298"/>
    </row>
    <row r="12299" spans="1:3">
      <c r="A12299"/>
      <c r="B12299"/>
      <c r="C12299"/>
    </row>
    <row r="12300" spans="1:3">
      <c r="A12300"/>
      <c r="B12300"/>
      <c r="C12300"/>
    </row>
    <row r="12301" spans="1:3">
      <c r="A12301"/>
      <c r="B12301"/>
      <c r="C12301"/>
    </row>
    <row r="12302" spans="1:3">
      <c r="A12302"/>
      <c r="B12302"/>
      <c r="C12302"/>
    </row>
    <row r="12303" spans="1:3">
      <c r="A12303"/>
      <c r="B12303"/>
      <c r="C12303"/>
    </row>
    <row r="12304" spans="1:3">
      <c r="A12304"/>
      <c r="B12304"/>
      <c r="C12304"/>
    </row>
    <row r="12305" spans="1:3">
      <c r="A12305"/>
      <c r="B12305"/>
      <c r="C12305"/>
    </row>
    <row r="12306" spans="1:3">
      <c r="A12306"/>
      <c r="B12306"/>
      <c r="C12306"/>
    </row>
    <row r="12307" spans="1:3">
      <c r="A12307"/>
      <c r="B12307"/>
      <c r="C12307"/>
    </row>
    <row r="12308" spans="1:3">
      <c r="A12308"/>
      <c r="B12308"/>
      <c r="C12308"/>
    </row>
    <row r="12309" spans="1:3">
      <c r="A12309"/>
      <c r="B12309"/>
      <c r="C12309"/>
    </row>
    <row r="12310" spans="1:3">
      <c r="A12310"/>
      <c r="B12310"/>
      <c r="C12310"/>
    </row>
    <row r="12311" spans="1:3">
      <c r="A12311"/>
      <c r="B12311"/>
      <c r="C12311"/>
    </row>
    <row r="12312" spans="1:3">
      <c r="A12312"/>
      <c r="B12312"/>
      <c r="C12312"/>
    </row>
    <row r="12313" spans="1:3">
      <c r="A12313"/>
      <c r="B12313"/>
      <c r="C12313"/>
    </row>
    <row r="12314" spans="1:3">
      <c r="A12314"/>
      <c r="B12314"/>
      <c r="C12314"/>
    </row>
    <row r="12315" spans="1:3">
      <c r="A12315"/>
      <c r="B12315"/>
      <c r="C12315"/>
    </row>
    <row r="12316" spans="1:3">
      <c r="A12316"/>
      <c r="B12316"/>
      <c r="C12316"/>
    </row>
    <row r="12317" spans="1:3">
      <c r="A12317"/>
      <c r="B12317"/>
      <c r="C12317"/>
    </row>
    <row r="12318" spans="1:3">
      <c r="A12318"/>
      <c r="B12318"/>
      <c r="C12318"/>
    </row>
    <row r="12319" spans="1:3">
      <c r="A12319"/>
      <c r="B12319"/>
      <c r="C12319"/>
    </row>
    <row r="12320" spans="1:3">
      <c r="A12320"/>
      <c r="B12320"/>
      <c r="C12320"/>
    </row>
    <row r="12321" spans="1:3">
      <c r="A12321"/>
      <c r="B12321"/>
      <c r="C12321"/>
    </row>
    <row r="12322" spans="1:3">
      <c r="A12322"/>
      <c r="B12322"/>
      <c r="C12322"/>
    </row>
    <row r="12323" spans="1:3">
      <c r="A12323"/>
      <c r="B12323"/>
      <c r="C12323"/>
    </row>
    <row r="12324" spans="1:3">
      <c r="A12324"/>
      <c r="B12324"/>
      <c r="C12324"/>
    </row>
    <row r="12325" spans="1:3">
      <c r="A12325"/>
      <c r="B12325"/>
      <c r="C12325"/>
    </row>
    <row r="12326" spans="1:3">
      <c r="A12326"/>
      <c r="B12326"/>
      <c r="C12326"/>
    </row>
    <row r="12327" spans="1:3">
      <c r="A12327"/>
      <c r="B12327"/>
      <c r="C12327"/>
    </row>
    <row r="12328" spans="1:3">
      <c r="A12328"/>
      <c r="B12328"/>
      <c r="C12328"/>
    </row>
    <row r="12329" spans="1:3">
      <c r="A12329"/>
      <c r="B12329"/>
      <c r="C12329"/>
    </row>
    <row r="12330" spans="1:3">
      <c r="A12330"/>
      <c r="B12330"/>
      <c r="C12330"/>
    </row>
    <row r="12331" spans="1:3">
      <c r="A12331"/>
      <c r="B12331"/>
      <c r="C12331"/>
    </row>
    <row r="12332" spans="1:3">
      <c r="A12332"/>
      <c r="B12332"/>
      <c r="C12332"/>
    </row>
    <row r="12333" spans="1:3">
      <c r="A12333"/>
      <c r="B12333"/>
      <c r="C12333"/>
    </row>
    <row r="12334" spans="1:3">
      <c r="A12334"/>
      <c r="B12334"/>
      <c r="C12334"/>
    </row>
    <row r="12335" spans="1:3">
      <c r="A12335"/>
      <c r="B12335"/>
      <c r="C12335"/>
    </row>
    <row r="12336" spans="1:3">
      <c r="A12336"/>
      <c r="B12336"/>
      <c r="C12336"/>
    </row>
    <row r="12337" spans="1:3">
      <c r="A12337"/>
      <c r="B12337"/>
      <c r="C12337"/>
    </row>
    <row r="12338" spans="1:3">
      <c r="A12338"/>
      <c r="B12338"/>
      <c r="C12338"/>
    </row>
    <row r="12339" spans="1:3">
      <c r="A12339"/>
      <c r="B12339"/>
      <c r="C12339"/>
    </row>
    <row r="12340" spans="1:3">
      <c r="A12340"/>
      <c r="B12340"/>
      <c r="C12340"/>
    </row>
    <row r="12341" spans="1:3">
      <c r="A12341"/>
      <c r="B12341"/>
      <c r="C12341"/>
    </row>
    <row r="12342" spans="1:3">
      <c r="A12342"/>
      <c r="B12342"/>
      <c r="C12342"/>
    </row>
    <row r="12343" spans="1:3">
      <c r="A12343"/>
      <c r="B12343"/>
      <c r="C12343"/>
    </row>
    <row r="12344" spans="1:3">
      <c r="A12344"/>
      <c r="B12344"/>
      <c r="C12344"/>
    </row>
    <row r="12345" spans="1:3">
      <c r="A12345"/>
      <c r="B12345"/>
      <c r="C12345"/>
    </row>
    <row r="12346" spans="1:3">
      <c r="A12346"/>
      <c r="B12346"/>
      <c r="C12346"/>
    </row>
    <row r="12347" spans="1:3">
      <c r="A12347"/>
      <c r="B12347"/>
      <c r="C12347"/>
    </row>
    <row r="12348" spans="1:3">
      <c r="A12348"/>
      <c r="B12348"/>
      <c r="C12348"/>
    </row>
    <row r="12349" spans="1:3">
      <c r="A12349"/>
      <c r="B12349"/>
      <c r="C12349"/>
    </row>
    <row r="12350" spans="1:3">
      <c r="A12350"/>
      <c r="B12350"/>
      <c r="C12350"/>
    </row>
    <row r="12351" spans="1:3">
      <c r="A12351"/>
      <c r="B12351"/>
      <c r="C12351"/>
    </row>
    <row r="12352" spans="1:3">
      <c r="A12352"/>
      <c r="B12352"/>
      <c r="C12352"/>
    </row>
    <row r="12353" spans="1:3">
      <c r="A12353"/>
      <c r="B12353"/>
      <c r="C12353"/>
    </row>
    <row r="12354" spans="1:3">
      <c r="A12354"/>
      <c r="B12354"/>
      <c r="C12354"/>
    </row>
    <row r="12355" spans="1:3">
      <c r="A12355"/>
      <c r="B12355"/>
      <c r="C12355"/>
    </row>
    <row r="12356" spans="1:3">
      <c r="A12356"/>
      <c r="B12356"/>
      <c r="C12356"/>
    </row>
    <row r="12357" spans="1:3">
      <c r="A12357"/>
      <c r="B12357"/>
      <c r="C12357"/>
    </row>
    <row r="12358" spans="1:3">
      <c r="A12358"/>
      <c r="B12358"/>
      <c r="C12358"/>
    </row>
    <row r="12359" spans="1:3">
      <c r="A12359"/>
      <c r="B12359"/>
      <c r="C12359"/>
    </row>
    <row r="12360" spans="1:3">
      <c r="A12360"/>
      <c r="B12360"/>
      <c r="C12360"/>
    </row>
    <row r="12361" spans="1:3">
      <c r="A12361"/>
      <c r="B12361"/>
      <c r="C12361"/>
    </row>
    <row r="12362" spans="1:3">
      <c r="A12362"/>
      <c r="B12362"/>
      <c r="C12362"/>
    </row>
    <row r="12363" spans="1:3">
      <c r="A12363"/>
      <c r="B12363"/>
      <c r="C12363"/>
    </row>
    <row r="12364" spans="1:3">
      <c r="A12364"/>
      <c r="B12364"/>
      <c r="C12364"/>
    </row>
    <row r="12365" spans="1:3">
      <c r="A12365"/>
      <c r="B12365"/>
      <c r="C12365"/>
    </row>
    <row r="12366" spans="1:3">
      <c r="A12366"/>
      <c r="B12366"/>
      <c r="C12366"/>
    </row>
    <row r="12367" spans="1:3">
      <c r="A12367"/>
      <c r="B12367"/>
      <c r="C12367"/>
    </row>
    <row r="12368" spans="1:3">
      <c r="A12368"/>
      <c r="B12368"/>
      <c r="C12368"/>
    </row>
    <row r="12369" spans="1:3">
      <c r="A12369"/>
      <c r="B12369"/>
      <c r="C12369"/>
    </row>
    <row r="12370" spans="1:3">
      <c r="A12370"/>
      <c r="B12370"/>
      <c r="C12370"/>
    </row>
    <row r="12371" spans="1:3">
      <c r="A12371"/>
      <c r="B12371"/>
      <c r="C12371"/>
    </row>
    <row r="12372" spans="1:3">
      <c r="A12372"/>
      <c r="B12372"/>
      <c r="C12372"/>
    </row>
    <row r="12373" spans="1:3">
      <c r="A12373"/>
      <c r="B12373"/>
      <c r="C12373"/>
    </row>
    <row r="12374" spans="1:3">
      <c r="A12374"/>
      <c r="B12374"/>
      <c r="C12374"/>
    </row>
    <row r="12375" spans="1:3">
      <c r="A12375"/>
      <c r="B12375"/>
      <c r="C12375"/>
    </row>
    <row r="12376" spans="1:3">
      <c r="A12376"/>
      <c r="B12376"/>
      <c r="C12376"/>
    </row>
    <row r="12377" spans="1:3">
      <c r="A12377"/>
      <c r="B12377"/>
      <c r="C12377"/>
    </row>
    <row r="12378" spans="1:3">
      <c r="A12378"/>
      <c r="B12378"/>
      <c r="C12378"/>
    </row>
    <row r="12379" spans="1:3">
      <c r="A12379"/>
      <c r="B12379"/>
      <c r="C12379"/>
    </row>
    <row r="12380" spans="1:3">
      <c r="A12380"/>
      <c r="B12380"/>
      <c r="C12380"/>
    </row>
    <row r="12381" spans="1:3">
      <c r="A12381"/>
      <c r="B12381"/>
      <c r="C12381"/>
    </row>
    <row r="12382" spans="1:3">
      <c r="A12382"/>
      <c r="B12382"/>
      <c r="C12382"/>
    </row>
    <row r="12383" spans="1:3">
      <c r="A12383"/>
      <c r="B12383"/>
      <c r="C12383"/>
    </row>
    <row r="12384" spans="1:3">
      <c r="A12384"/>
      <c r="B12384"/>
      <c r="C12384"/>
    </row>
    <row r="12385" spans="1:3">
      <c r="A12385"/>
      <c r="B12385"/>
      <c r="C12385"/>
    </row>
    <row r="12386" spans="1:3">
      <c r="A12386"/>
      <c r="B12386"/>
      <c r="C12386"/>
    </row>
    <row r="12387" spans="1:3">
      <c r="A12387"/>
      <c r="B12387"/>
      <c r="C12387"/>
    </row>
    <row r="12388" spans="1:3">
      <c r="A12388"/>
      <c r="B12388"/>
      <c r="C12388"/>
    </row>
    <row r="12389" spans="1:3">
      <c r="A12389"/>
      <c r="B12389"/>
      <c r="C12389"/>
    </row>
    <row r="12390" spans="1:3">
      <c r="A12390"/>
      <c r="B12390"/>
      <c r="C12390"/>
    </row>
    <row r="12391" spans="1:3">
      <c r="A12391"/>
      <c r="B12391"/>
      <c r="C12391"/>
    </row>
    <row r="12392" spans="1:3">
      <c r="A12392"/>
      <c r="B12392"/>
      <c r="C12392"/>
    </row>
    <row r="12393" spans="1:3">
      <c r="A12393"/>
      <c r="B12393"/>
      <c r="C12393"/>
    </row>
    <row r="12394" spans="1:3">
      <c r="A12394"/>
      <c r="B12394"/>
      <c r="C12394"/>
    </row>
    <row r="12395" spans="1:3">
      <c r="A12395"/>
      <c r="B12395"/>
      <c r="C12395"/>
    </row>
    <row r="12396" spans="1:3">
      <c r="A12396"/>
      <c r="B12396"/>
      <c r="C12396"/>
    </row>
    <row r="12397" spans="1:3">
      <c r="A12397"/>
      <c r="B12397"/>
      <c r="C12397"/>
    </row>
    <row r="12398" spans="1:3">
      <c r="A12398"/>
      <c r="B12398"/>
      <c r="C12398"/>
    </row>
    <row r="12399" spans="1:3">
      <c r="A12399"/>
      <c r="B12399"/>
      <c r="C12399"/>
    </row>
    <row r="12400" spans="1:3">
      <c r="A12400"/>
      <c r="B12400"/>
      <c r="C12400"/>
    </row>
    <row r="12401" spans="1:3">
      <c r="A12401"/>
      <c r="B12401"/>
      <c r="C12401"/>
    </row>
    <row r="12402" spans="1:3">
      <c r="A12402"/>
      <c r="B12402"/>
      <c r="C12402"/>
    </row>
    <row r="12403" spans="1:3">
      <c r="A12403"/>
      <c r="B12403"/>
      <c r="C12403"/>
    </row>
    <row r="12404" spans="1:3">
      <c r="A12404"/>
      <c r="B12404"/>
      <c r="C12404"/>
    </row>
    <row r="12405" spans="1:3">
      <c r="A12405"/>
      <c r="B12405"/>
      <c r="C12405"/>
    </row>
    <row r="12406" spans="1:3">
      <c r="A12406"/>
      <c r="B12406"/>
      <c r="C12406"/>
    </row>
    <row r="12407" spans="1:3">
      <c r="A12407"/>
      <c r="B12407"/>
      <c r="C12407"/>
    </row>
    <row r="12408" spans="1:3">
      <c r="A12408"/>
      <c r="B12408"/>
      <c r="C12408"/>
    </row>
    <row r="12409" spans="1:3">
      <c r="A12409"/>
      <c r="B12409"/>
      <c r="C12409"/>
    </row>
    <row r="12410" spans="1:3">
      <c r="A12410"/>
      <c r="B12410"/>
      <c r="C12410"/>
    </row>
    <row r="12411" spans="1:3">
      <c r="A12411"/>
      <c r="B12411"/>
      <c r="C12411"/>
    </row>
    <row r="12412" spans="1:3">
      <c r="A12412"/>
      <c r="B12412"/>
      <c r="C12412"/>
    </row>
    <row r="12413" spans="1:3">
      <c r="A12413"/>
      <c r="B12413"/>
      <c r="C12413"/>
    </row>
    <row r="12414" spans="1:3">
      <c r="A12414"/>
      <c r="B12414"/>
      <c r="C12414"/>
    </row>
    <row r="12415" spans="1:3">
      <c r="A12415"/>
      <c r="B12415"/>
      <c r="C12415"/>
    </row>
    <row r="12416" spans="1:3">
      <c r="A12416"/>
      <c r="B12416"/>
      <c r="C12416"/>
    </row>
    <row r="12417" spans="1:3">
      <c r="A12417"/>
      <c r="B12417"/>
      <c r="C12417"/>
    </row>
    <row r="12418" spans="1:3">
      <c r="A12418"/>
      <c r="B12418"/>
      <c r="C12418"/>
    </row>
    <row r="12419" spans="1:3">
      <c r="A12419"/>
      <c r="B12419"/>
      <c r="C12419"/>
    </row>
    <row r="12420" spans="1:3">
      <c r="A12420"/>
      <c r="B12420"/>
      <c r="C12420"/>
    </row>
    <row r="12421" spans="1:3">
      <c r="A12421"/>
      <c r="B12421"/>
      <c r="C12421"/>
    </row>
    <row r="12422" spans="1:3">
      <c r="A12422"/>
      <c r="B12422"/>
      <c r="C12422"/>
    </row>
    <row r="12423" spans="1:3">
      <c r="A12423"/>
      <c r="B12423"/>
      <c r="C12423"/>
    </row>
    <row r="12424" spans="1:3">
      <c r="A12424"/>
      <c r="B12424"/>
      <c r="C12424"/>
    </row>
    <row r="12425" spans="1:3">
      <c r="A12425"/>
      <c r="B12425"/>
      <c r="C12425"/>
    </row>
    <row r="12426" spans="1:3">
      <c r="A12426"/>
      <c r="B12426"/>
      <c r="C12426"/>
    </row>
    <row r="12427" spans="1:3">
      <c r="A12427"/>
      <c r="B12427"/>
      <c r="C12427"/>
    </row>
    <row r="12428" spans="1:3">
      <c r="A12428"/>
      <c r="B12428"/>
      <c r="C12428"/>
    </row>
    <row r="12429" spans="1:3">
      <c r="A12429"/>
      <c r="B12429"/>
      <c r="C12429"/>
    </row>
    <row r="12430" spans="1:3">
      <c r="A12430"/>
      <c r="B12430"/>
      <c r="C12430"/>
    </row>
    <row r="12431" spans="1:3">
      <c r="A12431"/>
      <c r="B12431"/>
      <c r="C12431"/>
    </row>
    <row r="12432" spans="1:3">
      <c r="A12432"/>
      <c r="B12432"/>
      <c r="C12432"/>
    </row>
    <row r="12433" spans="1:3">
      <c r="A12433"/>
      <c r="B12433"/>
      <c r="C12433"/>
    </row>
    <row r="12434" spans="1:3">
      <c r="A12434"/>
      <c r="B12434"/>
      <c r="C12434"/>
    </row>
    <row r="12435" spans="1:3">
      <c r="A12435"/>
      <c r="B12435"/>
      <c r="C12435"/>
    </row>
    <row r="12436" spans="1:3">
      <c r="A12436"/>
      <c r="B12436"/>
      <c r="C12436"/>
    </row>
    <row r="12437" spans="1:3">
      <c r="A12437"/>
      <c r="B12437"/>
      <c r="C12437"/>
    </row>
    <row r="12438" spans="1:3">
      <c r="A12438"/>
      <c r="B12438"/>
      <c r="C12438"/>
    </row>
    <row r="12439" spans="1:3">
      <c r="A12439"/>
      <c r="B12439"/>
      <c r="C12439"/>
    </row>
    <row r="12440" spans="1:3">
      <c r="A12440"/>
      <c r="B12440"/>
      <c r="C12440"/>
    </row>
    <row r="12441" spans="1:3">
      <c r="A12441"/>
      <c r="B12441"/>
      <c r="C12441"/>
    </row>
    <row r="12442" spans="1:3">
      <c r="A12442"/>
      <c r="B12442"/>
      <c r="C12442"/>
    </row>
    <row r="12443" spans="1:3">
      <c r="A12443"/>
      <c r="B12443"/>
      <c r="C12443"/>
    </row>
    <row r="12444" spans="1:3">
      <c r="A12444"/>
      <c r="B12444"/>
      <c r="C12444"/>
    </row>
    <row r="12445" spans="1:3">
      <c r="A12445"/>
      <c r="B12445"/>
      <c r="C12445"/>
    </row>
    <row r="12446" spans="1:3">
      <c r="A12446"/>
      <c r="B12446"/>
      <c r="C12446"/>
    </row>
    <row r="12447" spans="1:3">
      <c r="A12447"/>
      <c r="B12447"/>
      <c r="C12447"/>
    </row>
    <row r="12448" spans="1:3">
      <c r="A12448"/>
      <c r="B12448"/>
      <c r="C12448"/>
    </row>
    <row r="12449" spans="1:3">
      <c r="A12449"/>
      <c r="B12449"/>
      <c r="C12449"/>
    </row>
    <row r="12450" spans="1:3">
      <c r="A12450"/>
      <c r="B12450"/>
      <c r="C12450"/>
    </row>
    <row r="12451" spans="1:3">
      <c r="A12451"/>
      <c r="B12451"/>
      <c r="C12451"/>
    </row>
    <row r="12452" spans="1:3">
      <c r="A12452"/>
      <c r="B12452"/>
      <c r="C12452"/>
    </row>
    <row r="12453" spans="1:3">
      <c r="A12453"/>
      <c r="B12453"/>
      <c r="C12453"/>
    </row>
    <row r="12454" spans="1:3">
      <c r="A12454"/>
      <c r="B12454"/>
      <c r="C12454"/>
    </row>
    <row r="12455" spans="1:3">
      <c r="A12455"/>
      <c r="B12455"/>
      <c r="C12455"/>
    </row>
    <row r="12456" spans="1:3">
      <c r="A12456"/>
      <c r="B12456"/>
      <c r="C12456"/>
    </row>
    <row r="12457" spans="1:3">
      <c r="A12457"/>
      <c r="B12457"/>
      <c r="C12457"/>
    </row>
    <row r="12458" spans="1:3">
      <c r="A12458"/>
      <c r="B12458"/>
      <c r="C12458"/>
    </row>
    <row r="12459" spans="1:3">
      <c r="A12459"/>
      <c r="B12459"/>
      <c r="C12459"/>
    </row>
    <row r="12460" spans="1:3">
      <c r="A12460"/>
      <c r="B12460"/>
      <c r="C12460"/>
    </row>
    <row r="12461" spans="1:3">
      <c r="A12461"/>
      <c r="B12461"/>
      <c r="C12461"/>
    </row>
    <row r="12462" spans="1:3">
      <c r="A12462"/>
      <c r="B12462"/>
      <c r="C12462"/>
    </row>
    <row r="12463" spans="1:3">
      <c r="A12463"/>
      <c r="B12463"/>
      <c r="C12463"/>
    </row>
    <row r="12464" spans="1:3">
      <c r="A12464"/>
      <c r="B12464"/>
      <c r="C12464"/>
    </row>
    <row r="12465" spans="1:3">
      <c r="A12465"/>
      <c r="B12465"/>
      <c r="C12465"/>
    </row>
    <row r="12466" spans="1:3">
      <c r="A12466"/>
      <c r="B12466"/>
      <c r="C12466"/>
    </row>
    <row r="12467" spans="1:3">
      <c r="A12467"/>
      <c r="B12467"/>
      <c r="C12467"/>
    </row>
    <row r="12468" spans="1:3">
      <c r="A12468"/>
      <c r="B12468"/>
      <c r="C12468"/>
    </row>
    <row r="12469" spans="1:3">
      <c r="A12469"/>
      <c r="B12469"/>
      <c r="C12469"/>
    </row>
    <row r="12470" spans="1:3">
      <c r="A12470"/>
      <c r="B12470"/>
      <c r="C12470"/>
    </row>
    <row r="12471" spans="1:3">
      <c r="A12471"/>
      <c r="B12471"/>
      <c r="C12471"/>
    </row>
    <row r="12472" spans="1:3">
      <c r="A12472"/>
      <c r="B12472"/>
      <c r="C12472"/>
    </row>
    <row r="12473" spans="1:3">
      <c r="A12473"/>
      <c r="B12473"/>
      <c r="C12473"/>
    </row>
    <row r="12474" spans="1:3">
      <c r="A12474"/>
      <c r="B12474"/>
      <c r="C12474"/>
    </row>
    <row r="12475" spans="1:3">
      <c r="A12475"/>
      <c r="B12475"/>
      <c r="C12475"/>
    </row>
    <row r="12476" spans="1:3">
      <c r="A12476"/>
      <c r="B12476"/>
      <c r="C12476"/>
    </row>
    <row r="12477" spans="1:3">
      <c r="A12477"/>
      <c r="B12477"/>
      <c r="C12477"/>
    </row>
    <row r="12478" spans="1:3">
      <c r="A12478"/>
      <c r="B12478"/>
      <c r="C12478"/>
    </row>
    <row r="12479" spans="1:3">
      <c r="A12479"/>
      <c r="B12479"/>
      <c r="C12479"/>
    </row>
    <row r="12480" spans="1:3">
      <c r="A12480"/>
      <c r="B12480"/>
      <c r="C12480"/>
    </row>
    <row r="12481" spans="1:3">
      <c r="A12481"/>
      <c r="B12481"/>
      <c r="C12481"/>
    </row>
    <row r="12482" spans="1:3">
      <c r="A12482"/>
      <c r="B12482"/>
      <c r="C12482"/>
    </row>
    <row r="12483" spans="1:3">
      <c r="A12483"/>
      <c r="B12483"/>
      <c r="C12483"/>
    </row>
    <row r="12484" spans="1:3">
      <c r="A12484"/>
      <c r="B12484"/>
      <c r="C12484"/>
    </row>
    <row r="12485" spans="1:3">
      <c r="A12485"/>
      <c r="B12485"/>
      <c r="C12485"/>
    </row>
    <row r="12486" spans="1:3">
      <c r="A12486"/>
      <c r="B12486"/>
      <c r="C12486"/>
    </row>
    <row r="12487" spans="1:3">
      <c r="A12487"/>
      <c r="B12487"/>
      <c r="C12487"/>
    </row>
    <row r="12488" spans="1:3">
      <c r="A12488"/>
      <c r="B12488"/>
      <c r="C12488"/>
    </row>
    <row r="12489" spans="1:3">
      <c r="A12489"/>
      <c r="B12489"/>
      <c r="C12489"/>
    </row>
    <row r="12490" spans="1:3">
      <c r="A12490"/>
      <c r="B12490"/>
      <c r="C12490"/>
    </row>
    <row r="12491" spans="1:3">
      <c r="A12491"/>
      <c r="B12491"/>
      <c r="C12491"/>
    </row>
    <row r="12492" spans="1:3">
      <c r="A12492"/>
      <c r="B12492"/>
      <c r="C12492"/>
    </row>
    <row r="12493" spans="1:3">
      <c r="A12493"/>
      <c r="B12493"/>
      <c r="C12493"/>
    </row>
    <row r="12494" spans="1:3">
      <c r="A12494"/>
      <c r="B12494"/>
      <c r="C12494"/>
    </row>
    <row r="12495" spans="1:3">
      <c r="A12495"/>
      <c r="B12495"/>
      <c r="C12495"/>
    </row>
    <row r="12496" spans="1:3">
      <c r="A12496"/>
      <c r="B12496"/>
      <c r="C12496"/>
    </row>
    <row r="12497" spans="1:3">
      <c r="A12497"/>
      <c r="B12497"/>
      <c r="C12497"/>
    </row>
    <row r="12498" spans="1:3">
      <c r="A12498"/>
      <c r="B12498"/>
      <c r="C12498"/>
    </row>
    <row r="12499" spans="1:3">
      <c r="A12499"/>
      <c r="B12499"/>
      <c r="C12499"/>
    </row>
    <row r="12500" spans="1:3">
      <c r="A12500"/>
      <c r="B12500"/>
      <c r="C12500"/>
    </row>
    <row r="12501" spans="1:3">
      <c r="A12501"/>
      <c r="B12501"/>
      <c r="C12501"/>
    </row>
    <row r="12502" spans="1:3">
      <c r="A12502"/>
      <c r="B12502"/>
      <c r="C12502"/>
    </row>
    <row r="12503" spans="1:3">
      <c r="A12503"/>
      <c r="B12503"/>
      <c r="C12503"/>
    </row>
    <row r="12504" spans="1:3">
      <c r="A12504"/>
      <c r="B12504"/>
      <c r="C12504"/>
    </row>
    <row r="12505" spans="1:3">
      <c r="A12505"/>
      <c r="B12505"/>
      <c r="C12505"/>
    </row>
    <row r="12506" spans="1:3">
      <c r="A12506"/>
      <c r="B12506"/>
      <c r="C12506"/>
    </row>
    <row r="12507" spans="1:3">
      <c r="A12507"/>
      <c r="B12507"/>
      <c r="C12507"/>
    </row>
    <row r="12508" spans="1:3">
      <c r="A12508"/>
      <c r="B12508"/>
      <c r="C12508"/>
    </row>
    <row r="12509" spans="1:3">
      <c r="A12509"/>
      <c r="B12509"/>
      <c r="C12509"/>
    </row>
    <row r="12510" spans="1:3">
      <c r="A12510"/>
      <c r="B12510"/>
      <c r="C12510"/>
    </row>
    <row r="12511" spans="1:3">
      <c r="A12511"/>
      <c r="B12511"/>
      <c r="C12511"/>
    </row>
    <row r="12512" spans="1:3">
      <c r="A12512"/>
      <c r="B12512"/>
      <c r="C12512"/>
    </row>
    <row r="12513" spans="1:3">
      <c r="A12513"/>
      <c r="B12513"/>
      <c r="C12513"/>
    </row>
    <row r="12514" spans="1:3">
      <c r="A12514"/>
      <c r="B12514"/>
      <c r="C12514"/>
    </row>
    <row r="12515" spans="1:3">
      <c r="A12515"/>
      <c r="B12515"/>
      <c r="C12515"/>
    </row>
    <row r="12516" spans="1:3">
      <c r="A12516"/>
      <c r="B12516"/>
      <c r="C12516"/>
    </row>
    <row r="12517" spans="1:3">
      <c r="A12517"/>
      <c r="B12517"/>
      <c r="C12517"/>
    </row>
    <row r="12518" spans="1:3">
      <c r="A12518"/>
      <c r="B12518"/>
      <c r="C12518"/>
    </row>
    <row r="12519" spans="1:3">
      <c r="A12519"/>
      <c r="B12519"/>
      <c r="C12519"/>
    </row>
    <row r="12520" spans="1:3">
      <c r="A12520"/>
      <c r="B12520"/>
      <c r="C12520"/>
    </row>
    <row r="12521" spans="1:3">
      <c r="A12521"/>
      <c r="B12521"/>
      <c r="C12521"/>
    </row>
    <row r="12522" spans="1:3">
      <c r="A12522"/>
      <c r="B12522"/>
      <c r="C12522"/>
    </row>
    <row r="12523" spans="1:3">
      <c r="A12523"/>
      <c r="B12523"/>
      <c r="C12523"/>
    </row>
    <row r="12524" spans="1:3">
      <c r="A12524"/>
      <c r="B12524"/>
      <c r="C12524"/>
    </row>
    <row r="12525" spans="1:3">
      <c r="A12525"/>
      <c r="B12525"/>
      <c r="C12525"/>
    </row>
    <row r="12526" spans="1:3">
      <c r="A12526"/>
      <c r="B12526"/>
      <c r="C12526"/>
    </row>
    <row r="12527" spans="1:3">
      <c r="A12527"/>
      <c r="B12527"/>
      <c r="C12527"/>
    </row>
    <row r="12528" spans="1:3">
      <c r="A12528"/>
      <c r="B12528"/>
      <c r="C12528"/>
    </row>
    <row r="12529" spans="1:3">
      <c r="A12529"/>
      <c r="B12529"/>
      <c r="C12529"/>
    </row>
    <row r="12530" spans="1:3">
      <c r="A12530"/>
      <c r="B12530"/>
      <c r="C12530"/>
    </row>
    <row r="12531" spans="1:3">
      <c r="A12531"/>
      <c r="B12531"/>
      <c r="C12531"/>
    </row>
    <row r="12532" spans="1:3">
      <c r="A12532"/>
      <c r="B12532"/>
      <c r="C12532"/>
    </row>
    <row r="12533" spans="1:3">
      <c r="A12533"/>
      <c r="B12533"/>
      <c r="C12533"/>
    </row>
    <row r="12534" spans="1:3">
      <c r="A12534"/>
      <c r="B12534"/>
      <c r="C12534"/>
    </row>
    <row r="12535" spans="1:3">
      <c r="A12535"/>
      <c r="B12535"/>
      <c r="C12535"/>
    </row>
    <row r="12536" spans="1:3">
      <c r="A12536"/>
      <c r="B12536"/>
      <c r="C12536"/>
    </row>
    <row r="12537" spans="1:3">
      <c r="A12537"/>
      <c r="B12537"/>
      <c r="C12537"/>
    </row>
    <row r="12538" spans="1:3">
      <c r="A12538"/>
      <c r="B12538"/>
      <c r="C12538"/>
    </row>
    <row r="12539" spans="1:3">
      <c r="A12539"/>
      <c r="B12539"/>
      <c r="C12539"/>
    </row>
    <row r="12540" spans="1:3">
      <c r="A12540"/>
      <c r="B12540"/>
      <c r="C12540"/>
    </row>
    <row r="12541" spans="1:3">
      <c r="A12541"/>
      <c r="B12541"/>
      <c r="C12541"/>
    </row>
    <row r="12542" spans="1:3">
      <c r="A12542"/>
      <c r="B12542"/>
      <c r="C12542"/>
    </row>
    <row r="12543" spans="1:3">
      <c r="A12543"/>
      <c r="B12543"/>
      <c r="C12543"/>
    </row>
    <row r="12544" spans="1:3">
      <c r="A12544"/>
      <c r="B12544"/>
      <c r="C12544"/>
    </row>
    <row r="12545" spans="1:3">
      <c r="A12545"/>
      <c r="B12545"/>
      <c r="C12545"/>
    </row>
    <row r="12546" spans="1:3">
      <c r="A12546"/>
      <c r="B12546"/>
      <c r="C12546"/>
    </row>
    <row r="12547" spans="1:3">
      <c r="A12547"/>
      <c r="B12547"/>
      <c r="C12547"/>
    </row>
    <row r="12548" spans="1:3">
      <c r="A12548"/>
      <c r="B12548"/>
      <c r="C12548"/>
    </row>
    <row r="12549" spans="1:3">
      <c r="A12549"/>
      <c r="B12549"/>
      <c r="C12549"/>
    </row>
    <row r="12550" spans="1:3">
      <c r="A12550"/>
      <c r="B12550"/>
      <c r="C12550"/>
    </row>
    <row r="12551" spans="1:3">
      <c r="A12551"/>
      <c r="B12551"/>
      <c r="C12551"/>
    </row>
    <row r="12552" spans="1:3">
      <c r="A12552"/>
      <c r="B12552"/>
      <c r="C12552"/>
    </row>
    <row r="12553" spans="1:3">
      <c r="A12553"/>
      <c r="B12553"/>
      <c r="C12553"/>
    </row>
    <row r="12554" spans="1:3">
      <c r="A12554"/>
      <c r="B12554"/>
      <c r="C12554"/>
    </row>
    <row r="12555" spans="1:3">
      <c r="A12555"/>
      <c r="B12555"/>
      <c r="C12555"/>
    </row>
    <row r="12556" spans="1:3">
      <c r="A12556"/>
      <c r="B12556"/>
      <c r="C12556"/>
    </row>
    <row r="12557" spans="1:3">
      <c r="A12557"/>
      <c r="B12557"/>
      <c r="C12557"/>
    </row>
    <row r="12558" spans="1:3">
      <c r="A12558"/>
      <c r="B12558"/>
      <c r="C12558"/>
    </row>
    <row r="12559" spans="1:3">
      <c r="A12559"/>
      <c r="B12559"/>
      <c r="C12559"/>
    </row>
    <row r="12560" spans="1:3">
      <c r="A12560"/>
      <c r="B12560"/>
      <c r="C12560"/>
    </row>
    <row r="12561" spans="1:3">
      <c r="A12561"/>
      <c r="B12561"/>
      <c r="C12561"/>
    </row>
    <row r="12562" spans="1:3">
      <c r="A12562"/>
      <c r="B12562"/>
      <c r="C12562"/>
    </row>
    <row r="12563" spans="1:3">
      <c r="A12563"/>
      <c r="B12563"/>
      <c r="C12563"/>
    </row>
    <row r="12564" spans="1:3">
      <c r="A12564"/>
      <c r="B12564"/>
      <c r="C12564"/>
    </row>
    <row r="12565" spans="1:3">
      <c r="A12565"/>
      <c r="B12565"/>
      <c r="C12565"/>
    </row>
    <row r="12566" spans="1:3">
      <c r="A12566"/>
      <c r="B12566"/>
      <c r="C12566"/>
    </row>
    <row r="12567" spans="1:3">
      <c r="A12567"/>
      <c r="B12567"/>
      <c r="C12567"/>
    </row>
    <row r="12568" spans="1:3">
      <c r="A12568"/>
      <c r="B12568"/>
      <c r="C12568"/>
    </row>
    <row r="12569" spans="1:3">
      <c r="A12569"/>
      <c r="B12569"/>
      <c r="C12569"/>
    </row>
    <row r="12570" spans="1:3">
      <c r="A12570"/>
      <c r="B12570"/>
      <c r="C12570"/>
    </row>
    <row r="12571" spans="1:3">
      <c r="A12571"/>
      <c r="B12571"/>
      <c r="C12571"/>
    </row>
    <row r="12572" spans="1:3">
      <c r="A12572"/>
      <c r="B12572"/>
      <c r="C12572"/>
    </row>
    <row r="12573" spans="1:3">
      <c r="A12573"/>
      <c r="B12573"/>
      <c r="C12573"/>
    </row>
    <row r="12574" spans="1:3">
      <c r="A12574"/>
      <c r="B12574"/>
      <c r="C12574"/>
    </row>
    <row r="12575" spans="1:3">
      <c r="A12575"/>
      <c r="B12575"/>
      <c r="C12575"/>
    </row>
    <row r="12576" spans="1:3">
      <c r="A12576"/>
      <c r="B12576"/>
      <c r="C12576"/>
    </row>
    <row r="12577" spans="1:3">
      <c r="A12577"/>
      <c r="B12577"/>
      <c r="C12577"/>
    </row>
    <row r="12578" spans="1:3">
      <c r="A12578"/>
      <c r="B12578"/>
      <c r="C12578"/>
    </row>
    <row r="12579" spans="1:3">
      <c r="A12579"/>
      <c r="B12579"/>
      <c r="C12579"/>
    </row>
    <row r="12580" spans="1:3">
      <c r="A12580"/>
      <c r="B12580"/>
      <c r="C12580"/>
    </row>
    <row r="12581" spans="1:3">
      <c r="A12581"/>
      <c r="B12581"/>
      <c r="C12581"/>
    </row>
    <row r="12582" spans="1:3">
      <c r="A12582"/>
      <c r="B12582"/>
      <c r="C12582"/>
    </row>
    <row r="12583" spans="1:3">
      <c r="A12583"/>
      <c r="B12583"/>
      <c r="C12583"/>
    </row>
    <row r="12584" spans="1:3">
      <c r="A12584"/>
      <c r="B12584"/>
      <c r="C12584"/>
    </row>
    <row r="12585" spans="1:3">
      <c r="A12585"/>
      <c r="B12585"/>
      <c r="C12585"/>
    </row>
    <row r="12586" spans="1:3">
      <c r="A12586"/>
      <c r="B12586"/>
      <c r="C12586"/>
    </row>
    <row r="12587" spans="1:3">
      <c r="A12587"/>
      <c r="B12587"/>
      <c r="C12587"/>
    </row>
    <row r="12588" spans="1:3">
      <c r="A12588"/>
      <c r="B12588"/>
      <c r="C12588"/>
    </row>
    <row r="12589" spans="1:3">
      <c r="A12589"/>
      <c r="B12589"/>
      <c r="C12589"/>
    </row>
    <row r="12590" spans="1:3">
      <c r="A12590"/>
      <c r="B12590"/>
      <c r="C12590"/>
    </row>
    <row r="12591" spans="1:3">
      <c r="A12591"/>
      <c r="B12591"/>
      <c r="C12591"/>
    </row>
    <row r="12592" spans="1:3">
      <c r="A12592"/>
      <c r="B12592"/>
      <c r="C12592"/>
    </row>
    <row r="12593" spans="1:3">
      <c r="A12593"/>
      <c r="B12593"/>
      <c r="C12593"/>
    </row>
    <row r="12594" spans="1:3">
      <c r="A12594"/>
      <c r="B12594"/>
      <c r="C12594"/>
    </row>
    <row r="12595" spans="1:3">
      <c r="A12595"/>
      <c r="B12595"/>
      <c r="C12595"/>
    </row>
    <row r="12596" spans="1:3">
      <c r="A12596"/>
      <c r="B12596"/>
      <c r="C12596"/>
    </row>
    <row r="12597" spans="1:3">
      <c r="A12597"/>
      <c r="B12597"/>
      <c r="C12597"/>
    </row>
    <row r="12598" spans="1:3">
      <c r="A12598"/>
      <c r="B12598"/>
      <c r="C12598"/>
    </row>
    <row r="12599" spans="1:3">
      <c r="A12599"/>
      <c r="B12599"/>
      <c r="C12599"/>
    </row>
    <row r="12600" spans="1:3">
      <c r="A12600"/>
      <c r="B12600"/>
      <c r="C12600"/>
    </row>
    <row r="12601" spans="1:3">
      <c r="A12601"/>
      <c r="B12601"/>
      <c r="C12601"/>
    </row>
    <row r="12602" spans="1:3">
      <c r="A12602"/>
      <c r="B12602"/>
      <c r="C12602"/>
    </row>
    <row r="12603" spans="1:3">
      <c r="A12603"/>
      <c r="B12603"/>
      <c r="C12603"/>
    </row>
    <row r="12604" spans="1:3">
      <c r="A12604"/>
      <c r="B12604"/>
      <c r="C12604"/>
    </row>
    <row r="12605" spans="1:3">
      <c r="A12605"/>
      <c r="B12605"/>
      <c r="C12605"/>
    </row>
    <row r="12606" spans="1:3">
      <c r="A12606"/>
      <c r="B12606"/>
      <c r="C12606"/>
    </row>
    <row r="12607" spans="1:3">
      <c r="A12607"/>
      <c r="B12607"/>
      <c r="C12607"/>
    </row>
    <row r="12608" spans="1:3">
      <c r="A12608"/>
      <c r="B12608"/>
      <c r="C12608"/>
    </row>
    <row r="12609" spans="1:3">
      <c r="A12609"/>
      <c r="B12609"/>
      <c r="C12609"/>
    </row>
    <row r="12610" spans="1:3">
      <c r="A12610"/>
      <c r="B12610"/>
      <c r="C12610"/>
    </row>
    <row r="12611" spans="1:3">
      <c r="A12611"/>
      <c r="B12611"/>
      <c r="C12611"/>
    </row>
    <row r="12612" spans="1:3">
      <c r="A12612"/>
      <c r="B12612"/>
      <c r="C12612"/>
    </row>
    <row r="12613" spans="1:3">
      <c r="A12613"/>
      <c r="B12613"/>
      <c r="C12613"/>
    </row>
    <row r="12614" spans="1:3">
      <c r="A12614"/>
      <c r="B12614"/>
      <c r="C12614"/>
    </row>
    <row r="12615" spans="1:3">
      <c r="A12615"/>
      <c r="B12615"/>
      <c r="C12615"/>
    </row>
    <row r="12616" spans="1:3">
      <c r="A12616"/>
      <c r="B12616"/>
      <c r="C12616"/>
    </row>
    <row r="12617" spans="1:3">
      <c r="A12617"/>
      <c r="B12617"/>
      <c r="C12617"/>
    </row>
    <row r="12618" spans="1:3">
      <c r="A12618"/>
      <c r="B12618"/>
      <c r="C12618"/>
    </row>
    <row r="12619" spans="1:3">
      <c r="A12619"/>
      <c r="B12619"/>
      <c r="C12619"/>
    </row>
    <row r="12620" spans="1:3">
      <c r="A12620"/>
      <c r="B12620"/>
      <c r="C12620"/>
    </row>
    <row r="12621" spans="1:3">
      <c r="A12621"/>
      <c r="B12621"/>
      <c r="C12621"/>
    </row>
    <row r="12622" spans="1:3">
      <c r="A12622"/>
      <c r="B12622"/>
      <c r="C12622"/>
    </row>
    <row r="12623" spans="1:3">
      <c r="A12623"/>
      <c r="B12623"/>
      <c r="C12623"/>
    </row>
    <row r="12624" spans="1:3">
      <c r="A12624"/>
      <c r="B12624"/>
      <c r="C12624"/>
    </row>
    <row r="12625" spans="1:3">
      <c r="A12625"/>
      <c r="B12625"/>
      <c r="C12625"/>
    </row>
    <row r="12626" spans="1:3">
      <c r="A12626"/>
      <c r="B12626"/>
      <c r="C12626"/>
    </row>
    <row r="12627" spans="1:3">
      <c r="A12627"/>
      <c r="B12627"/>
      <c r="C12627"/>
    </row>
    <row r="12628" spans="1:3">
      <c r="A12628"/>
      <c r="B12628"/>
      <c r="C12628"/>
    </row>
    <row r="12629" spans="1:3">
      <c r="A12629"/>
      <c r="B12629"/>
      <c r="C12629"/>
    </row>
    <row r="12630" spans="1:3">
      <c r="A12630"/>
      <c r="B12630"/>
      <c r="C12630"/>
    </row>
    <row r="12631" spans="1:3">
      <c r="A12631"/>
      <c r="B12631"/>
      <c r="C12631"/>
    </row>
    <row r="12632" spans="1:3">
      <c r="A12632"/>
      <c r="B12632"/>
      <c r="C12632"/>
    </row>
    <row r="12633" spans="1:3">
      <c r="A12633"/>
      <c r="B12633"/>
      <c r="C12633"/>
    </row>
    <row r="12634" spans="1:3">
      <c r="A12634"/>
      <c r="B12634"/>
      <c r="C12634"/>
    </row>
    <row r="12635" spans="1:3">
      <c r="A12635"/>
      <c r="B12635"/>
      <c r="C12635"/>
    </row>
    <row r="12636" spans="1:3">
      <c r="A12636"/>
      <c r="B12636"/>
      <c r="C12636"/>
    </row>
    <row r="12637" spans="1:3">
      <c r="A12637"/>
      <c r="B12637"/>
      <c r="C12637"/>
    </row>
    <row r="12638" spans="1:3">
      <c r="A12638"/>
      <c r="B12638"/>
      <c r="C12638"/>
    </row>
    <row r="12639" spans="1:3">
      <c r="A12639"/>
      <c r="B12639"/>
      <c r="C12639"/>
    </row>
    <row r="12640" spans="1:3">
      <c r="A12640"/>
      <c r="B12640"/>
      <c r="C12640"/>
    </row>
    <row r="12641" spans="1:3">
      <c r="A12641"/>
      <c r="B12641"/>
      <c r="C12641"/>
    </row>
    <row r="12642" spans="1:3">
      <c r="A12642"/>
      <c r="B12642"/>
      <c r="C12642"/>
    </row>
    <row r="12643" spans="1:3">
      <c r="A12643"/>
      <c r="B12643"/>
      <c r="C12643"/>
    </row>
    <row r="12644" spans="1:3">
      <c r="A12644"/>
      <c r="B12644"/>
      <c r="C12644"/>
    </row>
    <row r="12645" spans="1:3">
      <c r="A12645"/>
      <c r="B12645"/>
      <c r="C12645"/>
    </row>
    <row r="12646" spans="1:3">
      <c r="A12646"/>
      <c r="B12646"/>
      <c r="C12646"/>
    </row>
    <row r="12647" spans="1:3">
      <c r="A12647"/>
      <c r="B12647"/>
      <c r="C12647"/>
    </row>
    <row r="12648" spans="1:3">
      <c r="A12648"/>
      <c r="B12648"/>
      <c r="C12648"/>
    </row>
    <row r="12649" spans="1:3">
      <c r="A12649"/>
      <c r="B12649"/>
      <c r="C12649"/>
    </row>
    <row r="12650" spans="1:3">
      <c r="A12650"/>
      <c r="B12650"/>
      <c r="C12650"/>
    </row>
    <row r="12651" spans="1:3">
      <c r="A12651"/>
      <c r="B12651"/>
      <c r="C12651"/>
    </row>
    <row r="12652" spans="1:3">
      <c r="A12652"/>
      <c r="B12652"/>
      <c r="C12652"/>
    </row>
    <row r="12653" spans="1:3">
      <c r="A12653"/>
      <c r="B12653"/>
      <c r="C12653"/>
    </row>
    <row r="12654" spans="1:3">
      <c r="A12654"/>
      <c r="B12654"/>
      <c r="C12654"/>
    </row>
    <row r="12655" spans="1:3">
      <c r="A12655"/>
      <c r="B12655"/>
      <c r="C12655"/>
    </row>
    <row r="12656" spans="1:3">
      <c r="A12656"/>
      <c r="B12656"/>
      <c r="C12656"/>
    </row>
    <row r="12657" spans="1:3">
      <c r="A12657"/>
      <c r="B12657"/>
      <c r="C12657"/>
    </row>
    <row r="12658" spans="1:3">
      <c r="A12658"/>
      <c r="B12658"/>
      <c r="C12658"/>
    </row>
    <row r="12659" spans="1:3">
      <c r="A12659"/>
      <c r="B12659"/>
      <c r="C12659"/>
    </row>
    <row r="12660" spans="1:3">
      <c r="A12660"/>
      <c r="B12660"/>
      <c r="C12660"/>
    </row>
    <row r="12661" spans="1:3">
      <c r="A12661"/>
      <c r="B12661"/>
      <c r="C12661"/>
    </row>
    <row r="12662" spans="1:3">
      <c r="A12662"/>
      <c r="B12662"/>
      <c r="C12662"/>
    </row>
    <row r="12663" spans="1:3">
      <c r="A12663"/>
      <c r="B12663"/>
      <c r="C12663"/>
    </row>
    <row r="12664" spans="1:3">
      <c r="A12664"/>
      <c r="B12664"/>
      <c r="C12664"/>
    </row>
    <row r="12665" spans="1:3">
      <c r="A12665"/>
      <c r="B12665"/>
      <c r="C12665"/>
    </row>
    <row r="12666" spans="1:3">
      <c r="A12666"/>
      <c r="B12666"/>
      <c r="C12666"/>
    </row>
    <row r="12667" spans="1:3">
      <c r="A12667"/>
      <c r="B12667"/>
      <c r="C12667"/>
    </row>
    <row r="12668" spans="1:3">
      <c r="A12668"/>
      <c r="B12668"/>
      <c r="C12668"/>
    </row>
    <row r="12669" spans="1:3">
      <c r="A12669"/>
      <c r="B12669"/>
      <c r="C12669"/>
    </row>
    <row r="12670" spans="1:3">
      <c r="A12670"/>
      <c r="B12670"/>
      <c r="C12670"/>
    </row>
    <row r="12671" spans="1:3">
      <c r="A12671"/>
      <c r="B12671"/>
      <c r="C12671"/>
    </row>
    <row r="12672" spans="1:3">
      <c r="A12672"/>
      <c r="B12672"/>
      <c r="C12672"/>
    </row>
    <row r="12673" spans="1:3">
      <c r="A12673"/>
      <c r="B12673"/>
      <c r="C12673"/>
    </row>
    <row r="12674" spans="1:3">
      <c r="A12674"/>
      <c r="B12674"/>
      <c r="C12674"/>
    </row>
    <row r="12675" spans="1:3">
      <c r="A12675"/>
      <c r="B12675"/>
      <c r="C12675"/>
    </row>
    <row r="12676" spans="1:3">
      <c r="A12676"/>
      <c r="B12676"/>
      <c r="C12676"/>
    </row>
    <row r="12677" spans="1:3">
      <c r="A12677"/>
      <c r="B12677"/>
      <c r="C12677"/>
    </row>
    <row r="12678" spans="1:3">
      <c r="A12678"/>
      <c r="B12678"/>
      <c r="C12678"/>
    </row>
    <row r="12679" spans="1:3">
      <c r="A12679"/>
      <c r="B12679"/>
      <c r="C12679"/>
    </row>
    <row r="12680" spans="1:3">
      <c r="A12680"/>
      <c r="B12680"/>
      <c r="C12680"/>
    </row>
    <row r="12681" spans="1:3">
      <c r="A12681"/>
      <c r="B12681"/>
      <c r="C12681"/>
    </row>
    <row r="12682" spans="1:3">
      <c r="A12682"/>
      <c r="B12682"/>
      <c r="C12682"/>
    </row>
    <row r="12683" spans="1:3">
      <c r="A12683"/>
      <c r="B12683"/>
      <c r="C12683"/>
    </row>
    <row r="12684" spans="1:3">
      <c r="A12684"/>
      <c r="B12684"/>
      <c r="C12684"/>
    </row>
    <row r="12685" spans="1:3">
      <c r="A12685"/>
      <c r="B12685"/>
      <c r="C12685"/>
    </row>
    <row r="12686" spans="1:3">
      <c r="A12686"/>
      <c r="B12686"/>
      <c r="C12686"/>
    </row>
    <row r="12687" spans="1:3">
      <c r="A12687"/>
      <c r="B12687"/>
      <c r="C12687"/>
    </row>
    <row r="12688" spans="1:3">
      <c r="A12688"/>
      <c r="B12688"/>
      <c r="C12688"/>
    </row>
    <row r="12689" spans="1:3">
      <c r="A12689"/>
      <c r="B12689"/>
      <c r="C12689"/>
    </row>
    <row r="12690" spans="1:3">
      <c r="A12690"/>
      <c r="B12690"/>
      <c r="C12690"/>
    </row>
    <row r="12691" spans="1:3">
      <c r="A12691"/>
      <c r="B12691"/>
      <c r="C12691"/>
    </row>
    <row r="12692" spans="1:3">
      <c r="A12692"/>
      <c r="B12692"/>
      <c r="C12692"/>
    </row>
    <row r="12693" spans="1:3">
      <c r="A12693"/>
      <c r="B12693"/>
      <c r="C12693"/>
    </row>
    <row r="12694" spans="1:3">
      <c r="A12694"/>
      <c r="B12694"/>
      <c r="C12694"/>
    </row>
    <row r="12695" spans="1:3">
      <c r="A12695"/>
      <c r="B12695"/>
      <c r="C12695"/>
    </row>
    <row r="12696" spans="1:3">
      <c r="A12696"/>
      <c r="B12696"/>
      <c r="C12696"/>
    </row>
    <row r="12697" spans="1:3">
      <c r="A12697"/>
      <c r="B12697"/>
      <c r="C12697"/>
    </row>
    <row r="12698" spans="1:3">
      <c r="A12698"/>
      <c r="B12698"/>
      <c r="C12698"/>
    </row>
    <row r="12699" spans="1:3">
      <c r="A12699"/>
      <c r="B12699"/>
      <c r="C12699"/>
    </row>
    <row r="12700" spans="1:3">
      <c r="A12700"/>
      <c r="B12700"/>
      <c r="C12700"/>
    </row>
    <row r="12701" spans="1:3">
      <c r="A12701"/>
      <c r="B12701"/>
      <c r="C12701"/>
    </row>
    <row r="12702" spans="1:3">
      <c r="A12702"/>
      <c r="B12702"/>
      <c r="C12702"/>
    </row>
    <row r="12703" spans="1:3">
      <c r="A12703"/>
      <c r="B12703"/>
      <c r="C12703"/>
    </row>
    <row r="12704" spans="1:3">
      <c r="A12704"/>
      <c r="B12704"/>
      <c r="C12704"/>
    </row>
    <row r="12705" spans="1:3">
      <c r="A12705"/>
      <c r="B12705"/>
      <c r="C12705"/>
    </row>
    <row r="12706" spans="1:3">
      <c r="A12706"/>
      <c r="B12706"/>
      <c r="C12706"/>
    </row>
    <row r="12707" spans="1:3">
      <c r="A12707"/>
      <c r="B12707"/>
      <c r="C12707"/>
    </row>
    <row r="12708" spans="1:3">
      <c r="A12708"/>
      <c r="B12708"/>
      <c r="C12708"/>
    </row>
    <row r="12709" spans="1:3">
      <c r="A12709"/>
      <c r="B12709"/>
      <c r="C12709"/>
    </row>
    <row r="12710" spans="1:3">
      <c r="A12710"/>
      <c r="B12710"/>
      <c r="C12710"/>
    </row>
    <row r="12711" spans="1:3">
      <c r="A12711"/>
      <c r="B12711"/>
      <c r="C12711"/>
    </row>
    <row r="12712" spans="1:3">
      <c r="A12712"/>
      <c r="B12712"/>
      <c r="C12712"/>
    </row>
    <row r="12713" spans="1:3">
      <c r="A12713"/>
      <c r="B12713"/>
      <c r="C12713"/>
    </row>
    <row r="12714" spans="1:3">
      <c r="A12714"/>
      <c r="B12714"/>
      <c r="C12714"/>
    </row>
    <row r="12715" spans="1:3">
      <c r="A12715"/>
      <c r="B12715"/>
      <c r="C12715"/>
    </row>
    <row r="12716" spans="1:3">
      <c r="A12716"/>
      <c r="B12716"/>
      <c r="C12716"/>
    </row>
    <row r="12717" spans="1:3">
      <c r="A12717"/>
      <c r="B12717"/>
      <c r="C12717"/>
    </row>
    <row r="12718" spans="1:3">
      <c r="A12718"/>
      <c r="B12718"/>
      <c r="C12718"/>
    </row>
    <row r="12719" spans="1:3">
      <c r="A12719"/>
      <c r="B12719"/>
      <c r="C12719"/>
    </row>
    <row r="12720" spans="1:3">
      <c r="A12720"/>
      <c r="B12720"/>
      <c r="C12720"/>
    </row>
    <row r="12721" spans="1:3">
      <c r="A12721"/>
      <c r="B12721"/>
      <c r="C12721"/>
    </row>
    <row r="12722" spans="1:3">
      <c r="A12722"/>
      <c r="B12722"/>
      <c r="C12722"/>
    </row>
    <row r="12723" spans="1:3">
      <c r="A12723"/>
      <c r="B12723"/>
      <c r="C12723"/>
    </row>
    <row r="12724" spans="1:3">
      <c r="A12724"/>
      <c r="B12724"/>
      <c r="C12724"/>
    </row>
    <row r="12725" spans="1:3">
      <c r="A12725"/>
      <c r="B12725"/>
      <c r="C12725"/>
    </row>
    <row r="12726" spans="1:3">
      <c r="A12726"/>
      <c r="B12726"/>
      <c r="C12726"/>
    </row>
    <row r="12727" spans="1:3">
      <c r="A12727"/>
      <c r="B12727"/>
      <c r="C12727"/>
    </row>
    <row r="12728" spans="1:3">
      <c r="A12728"/>
      <c r="B12728"/>
      <c r="C12728"/>
    </row>
    <row r="12729" spans="1:3">
      <c r="A12729"/>
      <c r="B12729"/>
      <c r="C12729"/>
    </row>
    <row r="12730" spans="1:3">
      <c r="A12730"/>
      <c r="B12730"/>
      <c r="C12730"/>
    </row>
    <row r="12731" spans="1:3">
      <c r="A12731"/>
      <c r="B12731"/>
      <c r="C12731"/>
    </row>
    <row r="12732" spans="1:3">
      <c r="A12732"/>
      <c r="B12732"/>
      <c r="C12732"/>
    </row>
    <row r="12733" spans="1:3">
      <c r="A12733"/>
      <c r="B12733"/>
      <c r="C12733"/>
    </row>
    <row r="12734" spans="1:3">
      <c r="A12734"/>
      <c r="B12734"/>
      <c r="C12734"/>
    </row>
    <row r="12735" spans="1:3">
      <c r="A12735"/>
      <c r="B12735"/>
      <c r="C12735"/>
    </row>
    <row r="12736" spans="1:3">
      <c r="A12736"/>
      <c r="B12736"/>
      <c r="C12736"/>
    </row>
    <row r="12737" spans="1:3">
      <c r="A12737"/>
      <c r="B12737"/>
      <c r="C12737"/>
    </row>
    <row r="12738" spans="1:3">
      <c r="A12738"/>
      <c r="B12738"/>
      <c r="C12738"/>
    </row>
    <row r="12739" spans="1:3">
      <c r="A12739"/>
      <c r="B12739"/>
      <c r="C12739"/>
    </row>
    <row r="12740" spans="1:3">
      <c r="A12740"/>
      <c r="B12740"/>
      <c r="C12740"/>
    </row>
    <row r="12741" spans="1:3">
      <c r="A12741"/>
      <c r="B12741"/>
      <c r="C12741"/>
    </row>
    <row r="12742" spans="1:3">
      <c r="A12742"/>
      <c r="B12742"/>
      <c r="C12742"/>
    </row>
    <row r="12743" spans="1:3">
      <c r="A12743"/>
      <c r="B12743"/>
      <c r="C12743"/>
    </row>
    <row r="12744" spans="1:3">
      <c r="A12744"/>
      <c r="B12744"/>
      <c r="C12744"/>
    </row>
    <row r="12745" spans="1:3">
      <c r="A12745"/>
      <c r="B12745"/>
      <c r="C12745"/>
    </row>
    <row r="12746" spans="1:3">
      <c r="A12746"/>
      <c r="B12746"/>
      <c r="C12746"/>
    </row>
    <row r="12747" spans="1:3">
      <c r="A12747"/>
      <c r="B12747"/>
      <c r="C12747"/>
    </row>
    <row r="12748" spans="1:3">
      <c r="A12748"/>
      <c r="B12748"/>
      <c r="C12748"/>
    </row>
    <row r="12749" spans="1:3">
      <c r="A12749"/>
      <c r="B12749"/>
      <c r="C12749"/>
    </row>
    <row r="12750" spans="1:3">
      <c r="A12750"/>
      <c r="B12750"/>
      <c r="C12750"/>
    </row>
    <row r="12751" spans="1:3">
      <c r="A12751"/>
      <c r="B12751"/>
      <c r="C12751"/>
    </row>
    <row r="12752" spans="1:3">
      <c r="A12752"/>
      <c r="B12752"/>
      <c r="C12752"/>
    </row>
    <row r="12753" spans="1:3">
      <c r="A12753"/>
      <c r="B12753"/>
      <c r="C12753"/>
    </row>
    <row r="12754" spans="1:3">
      <c r="A12754"/>
      <c r="B12754"/>
      <c r="C12754"/>
    </row>
    <row r="12755" spans="1:3">
      <c r="A12755"/>
      <c r="B12755"/>
      <c r="C12755"/>
    </row>
    <row r="12756" spans="1:3">
      <c r="A12756"/>
      <c r="B12756"/>
      <c r="C12756"/>
    </row>
    <row r="12757" spans="1:3">
      <c r="A12757"/>
      <c r="B12757"/>
      <c r="C12757"/>
    </row>
    <row r="12758" spans="1:3">
      <c r="A12758"/>
      <c r="B12758"/>
      <c r="C12758"/>
    </row>
    <row r="12759" spans="1:3">
      <c r="A12759"/>
      <c r="B12759"/>
      <c r="C12759"/>
    </row>
    <row r="12760" spans="1:3">
      <c r="A12760"/>
      <c r="B12760"/>
      <c r="C12760"/>
    </row>
    <row r="12761" spans="1:3">
      <c r="A12761"/>
      <c r="B12761"/>
      <c r="C12761"/>
    </row>
    <row r="12762" spans="1:3">
      <c r="A12762"/>
      <c r="B12762"/>
      <c r="C12762"/>
    </row>
    <row r="12763" spans="1:3">
      <c r="A12763"/>
      <c r="B12763"/>
      <c r="C12763"/>
    </row>
    <row r="12764" spans="1:3">
      <c r="A12764"/>
      <c r="B12764"/>
      <c r="C12764"/>
    </row>
    <row r="12765" spans="1:3">
      <c r="A12765"/>
      <c r="B12765"/>
      <c r="C12765"/>
    </row>
    <row r="12766" spans="1:3">
      <c r="A12766"/>
      <c r="B12766"/>
      <c r="C12766"/>
    </row>
    <row r="12767" spans="1:3">
      <c r="A12767"/>
      <c r="B12767"/>
      <c r="C12767"/>
    </row>
    <row r="12768" spans="1:3">
      <c r="A12768"/>
      <c r="B12768"/>
      <c r="C12768"/>
    </row>
    <row r="12769" spans="1:3">
      <c r="A12769"/>
      <c r="B12769"/>
      <c r="C12769"/>
    </row>
    <row r="12770" spans="1:3">
      <c r="A12770"/>
      <c r="B12770"/>
      <c r="C12770"/>
    </row>
    <row r="12771" spans="1:3">
      <c r="A12771"/>
      <c r="B12771"/>
      <c r="C12771"/>
    </row>
    <row r="12772" spans="1:3">
      <c r="A12772"/>
      <c r="B12772"/>
      <c r="C12772"/>
    </row>
    <row r="12773" spans="1:3">
      <c r="A12773"/>
      <c r="B12773"/>
      <c r="C12773"/>
    </row>
    <row r="12774" spans="1:3">
      <c r="A12774"/>
      <c r="B12774"/>
      <c r="C12774"/>
    </row>
    <row r="12775" spans="1:3">
      <c r="A12775"/>
      <c r="B12775"/>
      <c r="C12775"/>
    </row>
    <row r="12776" spans="1:3">
      <c r="A12776"/>
      <c r="B12776"/>
      <c r="C12776"/>
    </row>
    <row r="12777" spans="1:3">
      <c r="A12777"/>
      <c r="B12777"/>
      <c r="C12777"/>
    </row>
    <row r="12778" spans="1:3">
      <c r="A12778"/>
      <c r="B12778"/>
      <c r="C12778"/>
    </row>
    <row r="12779" spans="1:3">
      <c r="A12779"/>
      <c r="B12779"/>
      <c r="C12779"/>
    </row>
    <row r="12780" spans="1:3">
      <c r="A12780"/>
      <c r="B12780"/>
      <c r="C12780"/>
    </row>
    <row r="12781" spans="1:3">
      <c r="A12781"/>
      <c r="B12781"/>
      <c r="C12781"/>
    </row>
    <row r="12782" spans="1:3">
      <c r="A12782"/>
      <c r="B12782"/>
      <c r="C12782"/>
    </row>
    <row r="12783" spans="1:3">
      <c r="A12783"/>
      <c r="B12783"/>
      <c r="C12783"/>
    </row>
    <row r="12784" spans="1:3">
      <c r="A12784"/>
      <c r="B12784"/>
      <c r="C12784"/>
    </row>
    <row r="12785" spans="1:3">
      <c r="A12785"/>
      <c r="B12785"/>
      <c r="C12785"/>
    </row>
    <row r="12786" spans="1:3">
      <c r="A12786"/>
      <c r="B12786"/>
      <c r="C12786"/>
    </row>
    <row r="12787" spans="1:3">
      <c r="A12787"/>
      <c r="B12787"/>
      <c r="C12787"/>
    </row>
    <row r="12788" spans="1:3">
      <c r="A12788"/>
      <c r="B12788"/>
      <c r="C12788"/>
    </row>
    <row r="12789" spans="1:3">
      <c r="A12789"/>
      <c r="B12789"/>
      <c r="C12789"/>
    </row>
    <row r="12790" spans="1:3">
      <c r="A12790"/>
      <c r="B12790"/>
      <c r="C12790"/>
    </row>
    <row r="12791" spans="1:3">
      <c r="A12791"/>
      <c r="B12791"/>
      <c r="C12791"/>
    </row>
    <row r="12792" spans="1:3">
      <c r="A12792"/>
      <c r="B12792"/>
      <c r="C12792"/>
    </row>
    <row r="12793" spans="1:3">
      <c r="A12793"/>
      <c r="B12793"/>
      <c r="C12793"/>
    </row>
    <row r="12794" spans="1:3">
      <c r="A12794"/>
      <c r="B12794"/>
      <c r="C12794"/>
    </row>
    <row r="12795" spans="1:3">
      <c r="A12795"/>
      <c r="B12795"/>
      <c r="C12795"/>
    </row>
    <row r="12796" spans="1:3">
      <c r="A12796"/>
      <c r="B12796"/>
      <c r="C12796"/>
    </row>
    <row r="12797" spans="1:3">
      <c r="A12797"/>
      <c r="B12797"/>
      <c r="C12797"/>
    </row>
    <row r="12798" spans="1:3">
      <c r="A12798"/>
      <c r="B12798"/>
      <c r="C12798"/>
    </row>
    <row r="12799" spans="1:3">
      <c r="A12799"/>
      <c r="B12799"/>
      <c r="C12799"/>
    </row>
    <row r="12800" spans="1:3">
      <c r="A12800"/>
      <c r="B12800"/>
      <c r="C12800"/>
    </row>
    <row r="12801" spans="1:3">
      <c r="A12801"/>
      <c r="B12801"/>
      <c r="C12801"/>
    </row>
    <row r="12802" spans="1:3">
      <c r="A12802"/>
      <c r="B12802"/>
      <c r="C12802"/>
    </row>
    <row r="12803" spans="1:3">
      <c r="A12803"/>
      <c r="B12803"/>
      <c r="C12803"/>
    </row>
    <row r="12804" spans="1:3">
      <c r="A12804"/>
      <c r="B12804"/>
      <c r="C12804"/>
    </row>
    <row r="12805" spans="1:3">
      <c r="A12805"/>
      <c r="B12805"/>
      <c r="C12805"/>
    </row>
    <row r="12806" spans="1:3">
      <c r="A12806"/>
      <c r="B12806"/>
      <c r="C12806"/>
    </row>
    <row r="12807" spans="1:3">
      <c r="A12807"/>
      <c r="B12807"/>
      <c r="C12807"/>
    </row>
    <row r="12808" spans="1:3">
      <c r="A12808"/>
      <c r="B12808"/>
      <c r="C12808"/>
    </row>
    <row r="12809" spans="1:3">
      <c r="A12809"/>
      <c r="B12809"/>
      <c r="C12809"/>
    </row>
    <row r="12810" spans="1:3">
      <c r="A12810"/>
      <c r="B12810"/>
      <c r="C12810"/>
    </row>
    <row r="12811" spans="1:3">
      <c r="A12811"/>
      <c r="B12811"/>
      <c r="C12811"/>
    </row>
    <row r="12812" spans="1:3">
      <c r="A12812"/>
      <c r="B12812"/>
      <c r="C12812"/>
    </row>
    <row r="12813" spans="1:3">
      <c r="A12813"/>
      <c r="B12813"/>
      <c r="C12813"/>
    </row>
    <row r="12814" spans="1:3">
      <c r="A12814"/>
      <c r="B12814"/>
      <c r="C12814"/>
    </row>
    <row r="12815" spans="1:3">
      <c r="A12815"/>
      <c r="B12815"/>
      <c r="C12815"/>
    </row>
    <row r="12816" spans="1:3">
      <c r="A12816"/>
      <c r="B12816"/>
      <c r="C12816"/>
    </row>
    <row r="12817" spans="1:3">
      <c r="A12817"/>
      <c r="B12817"/>
      <c r="C12817"/>
    </row>
    <row r="12818" spans="1:3">
      <c r="A12818"/>
      <c r="B12818"/>
      <c r="C12818"/>
    </row>
    <row r="12819" spans="1:3">
      <c r="A12819"/>
      <c r="B12819"/>
      <c r="C12819"/>
    </row>
    <row r="12820" spans="1:3">
      <c r="A12820"/>
      <c r="B12820"/>
      <c r="C12820"/>
    </row>
    <row r="12821" spans="1:3">
      <c r="A12821"/>
      <c r="B12821"/>
      <c r="C12821"/>
    </row>
    <row r="12822" spans="1:3">
      <c r="A12822"/>
      <c r="B12822"/>
      <c r="C12822"/>
    </row>
    <row r="12823" spans="1:3">
      <c r="A12823"/>
      <c r="B12823"/>
      <c r="C12823"/>
    </row>
    <row r="12824" spans="1:3">
      <c r="A12824"/>
      <c r="B12824"/>
      <c r="C12824"/>
    </row>
    <row r="12825" spans="1:3">
      <c r="A12825"/>
      <c r="B12825"/>
      <c r="C12825"/>
    </row>
    <row r="12826" spans="1:3">
      <c r="A12826"/>
      <c r="B12826"/>
      <c r="C12826"/>
    </row>
    <row r="12827" spans="1:3">
      <c r="A12827"/>
      <c r="B12827"/>
      <c r="C12827"/>
    </row>
    <row r="12828" spans="1:3">
      <c r="A12828"/>
      <c r="B12828"/>
      <c r="C12828"/>
    </row>
    <row r="12829" spans="1:3">
      <c r="A12829"/>
      <c r="B12829"/>
      <c r="C12829"/>
    </row>
    <row r="12830" spans="1:3">
      <c r="A12830"/>
      <c r="B12830"/>
      <c r="C12830"/>
    </row>
    <row r="12831" spans="1:3">
      <c r="A12831"/>
      <c r="B12831"/>
      <c r="C12831"/>
    </row>
    <row r="12832" spans="1:3">
      <c r="A12832"/>
      <c r="B12832"/>
      <c r="C12832"/>
    </row>
    <row r="12833" spans="1:3">
      <c r="A12833"/>
      <c r="B12833"/>
      <c r="C12833"/>
    </row>
    <row r="12834" spans="1:3">
      <c r="A12834"/>
      <c r="B12834"/>
      <c r="C12834"/>
    </row>
    <row r="12835" spans="1:3">
      <c r="A12835"/>
      <c r="B12835"/>
      <c r="C12835"/>
    </row>
    <row r="12836" spans="1:3">
      <c r="A12836"/>
      <c r="B12836"/>
      <c r="C12836"/>
    </row>
    <row r="12837" spans="1:3">
      <c r="A12837"/>
      <c r="B12837"/>
      <c r="C12837"/>
    </row>
    <row r="12838" spans="1:3">
      <c r="A12838"/>
      <c r="B12838"/>
      <c r="C12838"/>
    </row>
    <row r="12839" spans="1:3">
      <c r="A12839"/>
      <c r="B12839"/>
      <c r="C12839"/>
    </row>
    <row r="12840" spans="1:3">
      <c r="A12840"/>
      <c r="B12840"/>
      <c r="C12840"/>
    </row>
    <row r="12841" spans="1:3">
      <c r="A12841"/>
      <c r="B12841"/>
      <c r="C12841"/>
    </row>
    <row r="12842" spans="1:3">
      <c r="A12842"/>
      <c r="B12842"/>
      <c r="C12842"/>
    </row>
    <row r="12843" spans="1:3">
      <c r="A12843"/>
      <c r="B12843"/>
      <c r="C12843"/>
    </row>
    <row r="12844" spans="1:3">
      <c r="A12844"/>
      <c r="B12844"/>
      <c r="C12844"/>
    </row>
    <row r="12845" spans="1:3">
      <c r="A12845"/>
      <c r="B12845"/>
      <c r="C12845"/>
    </row>
    <row r="12846" spans="1:3">
      <c r="A12846"/>
      <c r="B12846"/>
      <c r="C12846"/>
    </row>
    <row r="12847" spans="1:3">
      <c r="A12847"/>
      <c r="B12847"/>
      <c r="C12847"/>
    </row>
    <row r="12848" spans="1:3">
      <c r="A12848"/>
      <c r="B12848"/>
      <c r="C12848"/>
    </row>
    <row r="12849" spans="1:3">
      <c r="A12849"/>
      <c r="B12849"/>
      <c r="C12849"/>
    </row>
    <row r="12850" spans="1:3">
      <c r="A12850"/>
      <c r="B12850"/>
      <c r="C12850"/>
    </row>
    <row r="12851" spans="1:3">
      <c r="A12851"/>
      <c r="B12851"/>
      <c r="C12851"/>
    </row>
    <row r="12852" spans="1:3">
      <c r="A12852"/>
      <c r="B12852"/>
      <c r="C12852"/>
    </row>
    <row r="12853" spans="1:3">
      <c r="A12853"/>
      <c r="B12853"/>
      <c r="C12853"/>
    </row>
    <row r="12854" spans="1:3">
      <c r="A12854"/>
      <c r="B12854"/>
      <c r="C12854"/>
    </row>
    <row r="12855" spans="1:3">
      <c r="A12855"/>
      <c r="B12855"/>
      <c r="C12855"/>
    </row>
    <row r="12856" spans="1:3">
      <c r="A12856"/>
      <c r="B12856"/>
      <c r="C12856"/>
    </row>
    <row r="12857" spans="1:3">
      <c r="A12857"/>
      <c r="B12857"/>
      <c r="C12857"/>
    </row>
    <row r="12858" spans="1:3">
      <c r="A12858"/>
      <c r="B12858"/>
      <c r="C12858"/>
    </row>
    <row r="12859" spans="1:3">
      <c r="A12859"/>
      <c r="B12859"/>
      <c r="C12859"/>
    </row>
    <row r="12860" spans="1:3">
      <c r="A12860"/>
      <c r="B12860"/>
      <c r="C12860"/>
    </row>
    <row r="12861" spans="1:3">
      <c r="A12861"/>
      <c r="B12861"/>
      <c r="C12861"/>
    </row>
    <row r="12862" spans="1:3">
      <c r="A12862"/>
      <c r="B12862"/>
      <c r="C12862"/>
    </row>
    <row r="12863" spans="1:3">
      <c r="A12863"/>
      <c r="B12863"/>
      <c r="C12863"/>
    </row>
    <row r="12864" spans="1:3">
      <c r="A12864"/>
      <c r="B12864"/>
      <c r="C12864"/>
    </row>
    <row r="12865" spans="1:3">
      <c r="A12865"/>
      <c r="B12865"/>
      <c r="C12865"/>
    </row>
    <row r="12866" spans="1:3">
      <c r="A12866"/>
      <c r="B12866"/>
      <c r="C12866"/>
    </row>
    <row r="12867" spans="1:3">
      <c r="A12867"/>
      <c r="B12867"/>
      <c r="C12867"/>
    </row>
    <row r="12868" spans="1:3">
      <c r="A12868"/>
      <c r="B12868"/>
      <c r="C12868"/>
    </row>
    <row r="12869" spans="1:3">
      <c r="A12869"/>
      <c r="B12869"/>
      <c r="C12869"/>
    </row>
    <row r="12870" spans="1:3">
      <c r="A12870"/>
      <c r="B12870"/>
      <c r="C12870"/>
    </row>
    <row r="12871" spans="1:3">
      <c r="A12871"/>
      <c r="B12871"/>
      <c r="C12871"/>
    </row>
    <row r="12872" spans="1:3">
      <c r="A12872"/>
      <c r="B12872"/>
      <c r="C12872"/>
    </row>
    <row r="12873" spans="1:3">
      <c r="A12873"/>
      <c r="B12873"/>
      <c r="C12873"/>
    </row>
    <row r="12874" spans="1:3">
      <c r="A12874"/>
      <c r="B12874"/>
      <c r="C12874"/>
    </row>
    <row r="12875" spans="1:3">
      <c r="A12875"/>
      <c r="B12875"/>
      <c r="C12875"/>
    </row>
    <row r="12876" spans="1:3">
      <c r="A12876"/>
      <c r="B12876"/>
      <c r="C12876"/>
    </row>
    <row r="12877" spans="1:3">
      <c r="A12877"/>
      <c r="B12877"/>
      <c r="C12877"/>
    </row>
    <row r="12878" spans="1:3">
      <c r="A12878"/>
      <c r="B12878"/>
      <c r="C12878"/>
    </row>
    <row r="12879" spans="1:3">
      <c r="A12879"/>
      <c r="B12879"/>
      <c r="C12879"/>
    </row>
    <row r="12880" spans="1:3">
      <c r="A12880"/>
      <c r="B12880"/>
      <c r="C12880"/>
    </row>
    <row r="12881" spans="1:3">
      <c r="A12881"/>
      <c r="B12881"/>
      <c r="C12881"/>
    </row>
    <row r="12882" spans="1:3">
      <c r="A12882"/>
      <c r="B12882"/>
      <c r="C12882"/>
    </row>
    <row r="12883" spans="1:3">
      <c r="A12883"/>
      <c r="B12883"/>
      <c r="C12883"/>
    </row>
    <row r="12884" spans="1:3">
      <c r="A12884"/>
      <c r="B12884"/>
      <c r="C12884"/>
    </row>
    <row r="12885" spans="1:3">
      <c r="A12885"/>
      <c r="B12885"/>
      <c r="C12885"/>
    </row>
    <row r="12886" spans="1:3">
      <c r="A12886"/>
      <c r="B12886"/>
      <c r="C12886"/>
    </row>
    <row r="12887" spans="1:3">
      <c r="A12887"/>
      <c r="B12887"/>
      <c r="C12887"/>
    </row>
    <row r="12888" spans="1:3">
      <c r="A12888"/>
      <c r="B12888"/>
      <c r="C12888"/>
    </row>
    <row r="12889" spans="1:3">
      <c r="A12889"/>
      <c r="B12889"/>
      <c r="C12889"/>
    </row>
    <row r="12890" spans="1:3">
      <c r="A12890"/>
      <c r="B12890"/>
      <c r="C12890"/>
    </row>
    <row r="12891" spans="1:3">
      <c r="A12891"/>
      <c r="B12891"/>
      <c r="C12891"/>
    </row>
    <row r="12892" spans="1:3">
      <c r="A12892"/>
      <c r="B12892"/>
      <c r="C12892"/>
    </row>
    <row r="12893" spans="1:3">
      <c r="A12893"/>
      <c r="B12893"/>
      <c r="C12893"/>
    </row>
    <row r="12894" spans="1:3">
      <c r="A12894"/>
      <c r="B12894"/>
      <c r="C12894"/>
    </row>
    <row r="12895" spans="1:3">
      <c r="A12895"/>
      <c r="B12895"/>
      <c r="C12895"/>
    </row>
    <row r="12896" spans="1:3">
      <c r="A12896"/>
      <c r="B12896"/>
      <c r="C12896"/>
    </row>
    <row r="12897" spans="1:3">
      <c r="A12897"/>
      <c r="B12897"/>
      <c r="C12897"/>
    </row>
    <row r="12898" spans="1:3">
      <c r="A12898"/>
      <c r="B12898"/>
      <c r="C12898"/>
    </row>
    <row r="12899" spans="1:3">
      <c r="A12899"/>
      <c r="B12899"/>
      <c r="C12899"/>
    </row>
    <row r="12900" spans="1:3">
      <c r="A12900"/>
      <c r="B12900"/>
      <c r="C12900"/>
    </row>
    <row r="12901" spans="1:3">
      <c r="A12901"/>
      <c r="B12901"/>
      <c r="C12901"/>
    </row>
    <row r="12902" spans="1:3">
      <c r="A12902"/>
      <c r="B12902"/>
      <c r="C12902"/>
    </row>
    <row r="12903" spans="1:3">
      <c r="A12903"/>
      <c r="B12903"/>
      <c r="C12903"/>
    </row>
    <row r="12904" spans="1:3">
      <c r="A12904"/>
      <c r="B12904"/>
      <c r="C12904"/>
    </row>
    <row r="12905" spans="1:3">
      <c r="A12905"/>
      <c r="B12905"/>
      <c r="C12905"/>
    </row>
    <row r="12906" spans="1:3">
      <c r="A12906"/>
      <c r="B12906"/>
      <c r="C12906"/>
    </row>
    <row r="12907" spans="1:3">
      <c r="A12907"/>
      <c r="B12907"/>
      <c r="C12907"/>
    </row>
    <row r="12908" spans="1:3">
      <c r="A12908"/>
      <c r="B12908"/>
      <c r="C12908"/>
    </row>
    <row r="12909" spans="1:3">
      <c r="A12909"/>
      <c r="B12909"/>
      <c r="C12909"/>
    </row>
    <row r="12910" spans="1:3">
      <c r="A12910"/>
      <c r="B12910"/>
      <c r="C12910"/>
    </row>
    <row r="12911" spans="1:3">
      <c r="A12911"/>
      <c r="B12911"/>
      <c r="C12911"/>
    </row>
    <row r="12912" spans="1:3">
      <c r="A12912"/>
      <c r="B12912"/>
      <c r="C12912"/>
    </row>
    <row r="12913" spans="1:3">
      <c r="A12913"/>
      <c r="B12913"/>
      <c r="C12913"/>
    </row>
    <row r="12914" spans="1:3">
      <c r="A12914"/>
      <c r="B12914"/>
      <c r="C12914"/>
    </row>
    <row r="12915" spans="1:3">
      <c r="A12915"/>
      <c r="B12915"/>
      <c r="C12915"/>
    </row>
    <row r="12916" spans="1:3">
      <c r="A12916"/>
      <c r="B12916"/>
      <c r="C12916"/>
    </row>
    <row r="12917" spans="1:3">
      <c r="A12917"/>
      <c r="B12917"/>
      <c r="C12917"/>
    </row>
    <row r="12918" spans="1:3">
      <c r="A12918"/>
      <c r="B12918"/>
      <c r="C12918"/>
    </row>
    <row r="12919" spans="1:3">
      <c r="A12919"/>
      <c r="B12919"/>
      <c r="C12919"/>
    </row>
    <row r="12920" spans="1:3">
      <c r="A12920"/>
      <c r="B12920"/>
      <c r="C12920"/>
    </row>
    <row r="12921" spans="1:3">
      <c r="A12921"/>
      <c r="B12921"/>
      <c r="C12921"/>
    </row>
    <row r="12922" spans="1:3">
      <c r="A12922"/>
      <c r="B12922"/>
      <c r="C12922"/>
    </row>
    <row r="12923" spans="1:3">
      <c r="A12923"/>
      <c r="B12923"/>
      <c r="C12923"/>
    </row>
    <row r="12924" spans="1:3">
      <c r="A12924"/>
      <c r="B12924"/>
      <c r="C12924"/>
    </row>
    <row r="12925" spans="1:3">
      <c r="A12925"/>
      <c r="B12925"/>
      <c r="C12925"/>
    </row>
    <row r="12926" spans="1:3">
      <c r="A12926"/>
      <c r="B12926"/>
      <c r="C12926"/>
    </row>
    <row r="12927" spans="1:3">
      <c r="A12927"/>
      <c r="B12927"/>
      <c r="C12927"/>
    </row>
    <row r="12928" spans="1:3">
      <c r="A12928"/>
      <c r="B12928"/>
      <c r="C12928"/>
    </row>
    <row r="12929" spans="1:3">
      <c r="A12929"/>
      <c r="B12929"/>
      <c r="C12929"/>
    </row>
    <row r="12930" spans="1:3">
      <c r="A12930"/>
      <c r="B12930"/>
      <c r="C12930"/>
    </row>
    <row r="12931" spans="1:3">
      <c r="A12931"/>
      <c r="B12931"/>
      <c r="C12931"/>
    </row>
    <row r="12932" spans="1:3">
      <c r="A12932"/>
      <c r="B12932"/>
      <c r="C12932"/>
    </row>
    <row r="12933" spans="1:3">
      <c r="A12933"/>
      <c r="B12933"/>
      <c r="C12933"/>
    </row>
    <row r="12934" spans="1:3">
      <c r="A12934"/>
      <c r="B12934"/>
      <c r="C12934"/>
    </row>
    <row r="12935" spans="1:3">
      <c r="A12935"/>
      <c r="B12935"/>
      <c r="C12935"/>
    </row>
    <row r="12936" spans="1:3">
      <c r="A12936"/>
      <c r="B12936"/>
      <c r="C12936"/>
    </row>
    <row r="12937" spans="1:3">
      <c r="A12937"/>
      <c r="B12937"/>
      <c r="C12937"/>
    </row>
    <row r="12938" spans="1:3">
      <c r="A12938"/>
      <c r="B12938"/>
      <c r="C12938"/>
    </row>
    <row r="12939" spans="1:3">
      <c r="A12939"/>
      <c r="B12939"/>
      <c r="C12939"/>
    </row>
    <row r="12940" spans="1:3">
      <c r="A12940"/>
      <c r="B12940"/>
      <c r="C12940"/>
    </row>
    <row r="12941" spans="1:3">
      <c r="A12941"/>
      <c r="B12941"/>
      <c r="C12941"/>
    </row>
    <row r="12942" spans="1:3">
      <c r="A12942"/>
      <c r="B12942"/>
      <c r="C12942"/>
    </row>
    <row r="12943" spans="1:3">
      <c r="A12943"/>
      <c r="B12943"/>
      <c r="C12943"/>
    </row>
    <row r="12944" spans="1:3">
      <c r="A12944"/>
      <c r="B12944"/>
      <c r="C12944"/>
    </row>
    <row r="12945" spans="1:3">
      <c r="A12945"/>
      <c r="B12945"/>
      <c r="C12945"/>
    </row>
    <row r="12946" spans="1:3">
      <c r="A12946"/>
      <c r="B12946"/>
      <c r="C12946"/>
    </row>
    <row r="12947" spans="1:3">
      <c r="A12947"/>
      <c r="B12947"/>
      <c r="C12947"/>
    </row>
    <row r="12948" spans="1:3">
      <c r="A12948"/>
      <c r="B12948"/>
      <c r="C12948"/>
    </row>
    <row r="12949" spans="1:3">
      <c r="A12949"/>
      <c r="B12949"/>
      <c r="C12949"/>
    </row>
    <row r="12950" spans="1:3">
      <c r="A12950"/>
      <c r="B12950"/>
      <c r="C12950"/>
    </row>
    <row r="12951" spans="1:3">
      <c r="A12951"/>
      <c r="B12951"/>
      <c r="C12951"/>
    </row>
    <row r="12952" spans="1:3">
      <c r="A12952"/>
      <c r="B12952"/>
      <c r="C12952"/>
    </row>
    <row r="12953" spans="1:3">
      <c r="A12953"/>
      <c r="B12953"/>
      <c r="C12953"/>
    </row>
    <row r="12954" spans="1:3">
      <c r="A12954"/>
      <c r="B12954"/>
      <c r="C12954"/>
    </row>
    <row r="12955" spans="1:3">
      <c r="A12955"/>
      <c r="B12955"/>
      <c r="C12955"/>
    </row>
    <row r="12956" spans="1:3">
      <c r="A12956"/>
      <c r="B12956"/>
      <c r="C12956"/>
    </row>
    <row r="12957" spans="1:3">
      <c r="A12957"/>
      <c r="B12957"/>
      <c r="C12957"/>
    </row>
    <row r="12958" spans="1:3">
      <c r="A12958"/>
      <c r="B12958"/>
      <c r="C12958"/>
    </row>
    <row r="12959" spans="1:3">
      <c r="A12959"/>
      <c r="B12959"/>
      <c r="C12959"/>
    </row>
    <row r="12960" spans="1:3">
      <c r="A12960"/>
      <c r="B12960"/>
      <c r="C12960"/>
    </row>
    <row r="12961" spans="1:3">
      <c r="A12961"/>
      <c r="B12961"/>
      <c r="C12961"/>
    </row>
    <row r="12962" spans="1:3">
      <c r="A12962"/>
      <c r="B12962"/>
      <c r="C12962"/>
    </row>
    <row r="12963" spans="1:3">
      <c r="A12963"/>
      <c r="B12963"/>
      <c r="C12963"/>
    </row>
    <row r="12964" spans="1:3">
      <c r="A12964"/>
      <c r="B12964"/>
      <c r="C12964"/>
    </row>
    <row r="12965" spans="1:3">
      <c r="A12965"/>
      <c r="B12965"/>
      <c r="C12965"/>
    </row>
    <row r="12966" spans="1:3">
      <c r="A12966"/>
      <c r="B12966"/>
      <c r="C12966"/>
    </row>
    <row r="12967" spans="1:3">
      <c r="A12967"/>
      <c r="B12967"/>
      <c r="C12967"/>
    </row>
    <row r="12968" spans="1:3">
      <c r="A12968"/>
      <c r="B12968"/>
      <c r="C12968"/>
    </row>
    <row r="12969" spans="1:3">
      <c r="A12969"/>
      <c r="B12969"/>
      <c r="C12969"/>
    </row>
    <row r="12970" spans="1:3">
      <c r="A12970"/>
      <c r="B12970"/>
      <c r="C12970"/>
    </row>
    <row r="12971" spans="1:3">
      <c r="A12971"/>
      <c r="B12971"/>
      <c r="C12971"/>
    </row>
    <row r="12972" spans="1:3">
      <c r="A12972"/>
      <c r="B12972"/>
      <c r="C12972"/>
    </row>
    <row r="12973" spans="1:3">
      <c r="A12973"/>
      <c r="B12973"/>
      <c r="C12973"/>
    </row>
    <row r="12974" spans="1:3">
      <c r="A12974"/>
      <c r="B12974"/>
      <c r="C12974"/>
    </row>
    <row r="12975" spans="1:3">
      <c r="A12975"/>
      <c r="B12975"/>
      <c r="C12975"/>
    </row>
    <row r="12976" spans="1:3">
      <c r="A12976"/>
      <c r="B12976"/>
      <c r="C12976"/>
    </row>
    <row r="12977" spans="1:3">
      <c r="A12977"/>
      <c r="B12977"/>
      <c r="C12977"/>
    </row>
    <row r="12978" spans="1:3">
      <c r="A12978"/>
      <c r="B12978"/>
      <c r="C12978"/>
    </row>
    <row r="12979" spans="1:3">
      <c r="A12979"/>
      <c r="B12979"/>
      <c r="C12979"/>
    </row>
    <row r="12980" spans="1:3">
      <c r="A12980"/>
      <c r="B12980"/>
      <c r="C12980"/>
    </row>
    <row r="12981" spans="1:3">
      <c r="A12981"/>
      <c r="B12981"/>
      <c r="C12981"/>
    </row>
    <row r="12982" spans="1:3">
      <c r="A12982"/>
      <c r="B12982"/>
      <c r="C12982"/>
    </row>
    <row r="12983" spans="1:3">
      <c r="A12983"/>
      <c r="B12983"/>
      <c r="C12983"/>
    </row>
    <row r="12984" spans="1:3">
      <c r="A12984"/>
      <c r="B12984"/>
      <c r="C12984"/>
    </row>
    <row r="12985" spans="1:3">
      <c r="A12985"/>
      <c r="B12985"/>
      <c r="C12985"/>
    </row>
    <row r="12986" spans="1:3">
      <c r="A12986"/>
      <c r="B12986"/>
      <c r="C12986"/>
    </row>
    <row r="12987" spans="1:3">
      <c r="A12987"/>
      <c r="B12987"/>
      <c r="C12987"/>
    </row>
    <row r="12988" spans="1:3">
      <c r="A12988"/>
      <c r="B12988"/>
      <c r="C12988"/>
    </row>
    <row r="12989" spans="1:3">
      <c r="A12989"/>
      <c r="B12989"/>
      <c r="C12989"/>
    </row>
    <row r="12990" spans="1:3">
      <c r="A12990"/>
      <c r="B12990"/>
      <c r="C12990"/>
    </row>
    <row r="12991" spans="1:3">
      <c r="A12991"/>
      <c r="B12991"/>
      <c r="C12991"/>
    </row>
    <row r="12992" spans="1:3">
      <c r="A12992"/>
      <c r="B12992"/>
      <c r="C12992"/>
    </row>
    <row r="12993" spans="1:3">
      <c r="A12993"/>
      <c r="B12993"/>
      <c r="C12993"/>
    </row>
    <row r="12994" spans="1:3">
      <c r="A12994"/>
      <c r="B12994"/>
      <c r="C12994"/>
    </row>
    <row r="12995" spans="1:3">
      <c r="A12995"/>
      <c r="B12995"/>
      <c r="C12995"/>
    </row>
    <row r="12996" spans="1:3">
      <c r="A12996"/>
      <c r="B12996"/>
      <c r="C12996"/>
    </row>
    <row r="12997" spans="1:3">
      <c r="A12997"/>
      <c r="B12997"/>
      <c r="C12997"/>
    </row>
    <row r="12998" spans="1:3">
      <c r="A12998"/>
      <c r="B12998"/>
      <c r="C12998"/>
    </row>
    <row r="12999" spans="1:3">
      <c r="A12999"/>
      <c r="B12999"/>
      <c r="C12999"/>
    </row>
    <row r="13000" spans="1:3">
      <c r="A13000"/>
      <c r="B13000"/>
      <c r="C13000"/>
    </row>
    <row r="13001" spans="1:3">
      <c r="A13001"/>
      <c r="B13001"/>
      <c r="C13001"/>
    </row>
    <row r="13002" spans="1:3">
      <c r="A13002"/>
      <c r="B13002"/>
      <c r="C13002"/>
    </row>
    <row r="13003" spans="1:3">
      <c r="A13003"/>
      <c r="B13003"/>
      <c r="C13003"/>
    </row>
    <row r="13004" spans="1:3">
      <c r="A13004"/>
      <c r="B13004"/>
      <c r="C13004"/>
    </row>
    <row r="13005" spans="1:3">
      <c r="A13005"/>
      <c r="B13005"/>
      <c r="C13005"/>
    </row>
    <row r="13006" spans="1:3">
      <c r="A13006"/>
      <c r="B13006"/>
      <c r="C13006"/>
    </row>
    <row r="13007" spans="1:3">
      <c r="A13007"/>
      <c r="B13007"/>
      <c r="C13007"/>
    </row>
    <row r="13008" spans="1:3">
      <c r="A13008"/>
      <c r="B13008"/>
      <c r="C13008"/>
    </row>
    <row r="13009" spans="1:3">
      <c r="A13009"/>
      <c r="B13009"/>
      <c r="C13009"/>
    </row>
    <row r="13010" spans="1:3">
      <c r="A13010"/>
      <c r="B13010"/>
      <c r="C13010"/>
    </row>
    <row r="13011" spans="1:3">
      <c r="A13011"/>
      <c r="B13011"/>
      <c r="C13011"/>
    </row>
    <row r="13012" spans="1:3">
      <c r="A13012"/>
      <c r="B13012"/>
      <c r="C13012"/>
    </row>
    <row r="13013" spans="1:3">
      <c r="A13013"/>
      <c r="B13013"/>
      <c r="C13013"/>
    </row>
    <row r="13014" spans="1:3">
      <c r="A13014"/>
      <c r="B13014"/>
      <c r="C13014"/>
    </row>
    <row r="13015" spans="1:3">
      <c r="A13015"/>
      <c r="B13015"/>
      <c r="C13015"/>
    </row>
    <row r="13016" spans="1:3">
      <c r="A13016"/>
      <c r="B13016"/>
      <c r="C13016"/>
    </row>
    <row r="13017" spans="1:3">
      <c r="A13017"/>
      <c r="B13017"/>
      <c r="C13017"/>
    </row>
    <row r="13018" spans="1:3">
      <c r="A13018"/>
      <c r="B13018"/>
      <c r="C13018"/>
    </row>
    <row r="13019" spans="1:3">
      <c r="A13019"/>
      <c r="B13019"/>
      <c r="C13019"/>
    </row>
    <row r="13020" spans="1:3">
      <c r="A13020"/>
      <c r="B13020"/>
      <c r="C13020"/>
    </row>
    <row r="13021" spans="1:3">
      <c r="A13021"/>
      <c r="B13021"/>
      <c r="C13021"/>
    </row>
    <row r="13022" spans="1:3">
      <c r="A13022"/>
      <c r="B13022"/>
      <c r="C13022"/>
    </row>
    <row r="13023" spans="1:3">
      <c r="A13023"/>
      <c r="B13023"/>
      <c r="C13023"/>
    </row>
    <row r="13024" spans="1:3">
      <c r="A13024"/>
      <c r="B13024"/>
      <c r="C13024"/>
    </row>
    <row r="13025" spans="1:3">
      <c r="A13025"/>
      <c r="B13025"/>
      <c r="C13025"/>
    </row>
    <row r="13026" spans="1:3">
      <c r="A13026"/>
      <c r="B13026"/>
      <c r="C13026"/>
    </row>
    <row r="13027" spans="1:3">
      <c r="A13027"/>
      <c r="B13027"/>
      <c r="C13027"/>
    </row>
    <row r="13028" spans="1:3">
      <c r="A13028"/>
      <c r="B13028"/>
      <c r="C13028"/>
    </row>
    <row r="13029" spans="1:3">
      <c r="A13029"/>
      <c r="B13029"/>
      <c r="C13029"/>
    </row>
    <row r="13030" spans="1:3">
      <c r="A13030"/>
      <c r="B13030"/>
      <c r="C13030"/>
    </row>
    <row r="13031" spans="1:3">
      <c r="A13031"/>
      <c r="B13031"/>
      <c r="C13031"/>
    </row>
    <row r="13032" spans="1:3">
      <c r="A13032"/>
      <c r="B13032"/>
      <c r="C13032"/>
    </row>
    <row r="13033" spans="1:3">
      <c r="A13033"/>
      <c r="B13033"/>
      <c r="C13033"/>
    </row>
    <row r="13034" spans="1:3">
      <c r="A13034"/>
      <c r="B13034"/>
      <c r="C13034"/>
    </row>
    <row r="13035" spans="1:3">
      <c r="A13035"/>
      <c r="B13035"/>
      <c r="C13035"/>
    </row>
    <row r="13036" spans="1:3">
      <c r="A13036"/>
      <c r="B13036"/>
      <c r="C13036"/>
    </row>
    <row r="13037" spans="1:3">
      <c r="A13037"/>
      <c r="B13037"/>
      <c r="C13037"/>
    </row>
    <row r="13038" spans="1:3">
      <c r="A13038"/>
      <c r="B13038"/>
      <c r="C13038"/>
    </row>
    <row r="13039" spans="1:3">
      <c r="A13039"/>
      <c r="B13039"/>
      <c r="C13039"/>
    </row>
    <row r="13040" spans="1:3">
      <c r="A13040"/>
      <c r="B13040"/>
      <c r="C13040"/>
    </row>
    <row r="13041" spans="1:3">
      <c r="A13041"/>
      <c r="B13041"/>
      <c r="C13041"/>
    </row>
    <row r="13042" spans="1:3">
      <c r="A13042"/>
      <c r="B13042"/>
      <c r="C13042"/>
    </row>
    <row r="13043" spans="1:3">
      <c r="A13043"/>
      <c r="B13043"/>
      <c r="C13043"/>
    </row>
    <row r="13044" spans="1:3">
      <c r="A13044"/>
      <c r="B13044"/>
      <c r="C13044"/>
    </row>
    <row r="13045" spans="1:3">
      <c r="A13045"/>
      <c r="B13045"/>
      <c r="C13045"/>
    </row>
    <row r="13046" spans="1:3">
      <c r="A13046"/>
      <c r="B13046"/>
      <c r="C13046"/>
    </row>
    <row r="13047" spans="1:3">
      <c r="A13047"/>
      <c r="B13047"/>
      <c r="C13047"/>
    </row>
    <row r="13048" spans="1:3">
      <c r="A13048"/>
      <c r="B13048"/>
      <c r="C13048"/>
    </row>
    <row r="13049" spans="1:3">
      <c r="A13049"/>
      <c r="B13049"/>
      <c r="C13049"/>
    </row>
    <row r="13050" spans="1:3">
      <c r="A13050"/>
      <c r="B13050"/>
      <c r="C13050"/>
    </row>
    <row r="13051" spans="1:3">
      <c r="A13051"/>
      <c r="B13051"/>
      <c r="C13051"/>
    </row>
    <row r="13052" spans="1:3">
      <c r="A13052"/>
      <c r="B13052"/>
      <c r="C13052"/>
    </row>
    <row r="13053" spans="1:3">
      <c r="A13053"/>
      <c r="B13053"/>
      <c r="C13053"/>
    </row>
    <row r="13054" spans="1:3">
      <c r="A13054"/>
      <c r="B13054"/>
      <c r="C13054"/>
    </row>
    <row r="13055" spans="1:3">
      <c r="A13055"/>
      <c r="B13055"/>
      <c r="C13055"/>
    </row>
    <row r="13056" spans="1:3">
      <c r="A13056"/>
      <c r="B13056"/>
      <c r="C13056"/>
    </row>
    <row r="13057" spans="1:3">
      <c r="A13057"/>
      <c r="B13057"/>
      <c r="C13057"/>
    </row>
    <row r="13058" spans="1:3">
      <c r="A13058"/>
      <c r="B13058"/>
      <c r="C13058"/>
    </row>
    <row r="13059" spans="1:3">
      <c r="A13059"/>
      <c r="B13059"/>
      <c r="C13059"/>
    </row>
    <row r="13060" spans="1:3">
      <c r="A13060"/>
      <c r="B13060"/>
      <c r="C13060"/>
    </row>
    <row r="13061" spans="1:3">
      <c r="A13061"/>
      <c r="B13061"/>
      <c r="C13061"/>
    </row>
    <row r="13062" spans="1:3">
      <c r="A13062"/>
      <c r="B13062"/>
      <c r="C13062"/>
    </row>
    <row r="13063" spans="1:3">
      <c r="A13063"/>
      <c r="B13063"/>
      <c r="C13063"/>
    </row>
    <row r="13064" spans="1:3">
      <c r="A13064"/>
      <c r="B13064"/>
      <c r="C13064"/>
    </row>
    <row r="13065" spans="1:3">
      <c r="A13065"/>
      <c r="B13065"/>
      <c r="C13065"/>
    </row>
    <row r="13066" spans="1:3">
      <c r="A13066"/>
      <c r="B13066"/>
      <c r="C13066"/>
    </row>
    <row r="13067" spans="1:3">
      <c r="A13067"/>
      <c r="B13067"/>
      <c r="C13067"/>
    </row>
    <row r="13068" spans="1:3">
      <c r="A13068"/>
      <c r="B13068"/>
      <c r="C13068"/>
    </row>
    <row r="13069" spans="1:3">
      <c r="A13069"/>
      <c r="B13069"/>
      <c r="C13069"/>
    </row>
    <row r="13070" spans="1:3">
      <c r="A13070"/>
      <c r="B13070"/>
      <c r="C13070"/>
    </row>
    <row r="13071" spans="1:3">
      <c r="A13071"/>
      <c r="B13071"/>
      <c r="C13071"/>
    </row>
    <row r="13072" spans="1:3">
      <c r="A13072"/>
      <c r="B13072"/>
      <c r="C13072"/>
    </row>
    <row r="13073" spans="1:3">
      <c r="A13073"/>
      <c r="B13073"/>
      <c r="C13073"/>
    </row>
    <row r="13074" spans="1:3">
      <c r="A13074"/>
      <c r="B13074"/>
      <c r="C13074"/>
    </row>
    <row r="13075" spans="1:3">
      <c r="A13075"/>
      <c r="B13075"/>
      <c r="C13075"/>
    </row>
    <row r="13076" spans="1:3">
      <c r="A13076"/>
      <c r="B13076"/>
      <c r="C13076"/>
    </row>
    <row r="13077" spans="1:3">
      <c r="A13077"/>
      <c r="B13077"/>
      <c r="C13077"/>
    </row>
    <row r="13078" spans="1:3">
      <c r="A13078"/>
      <c r="B13078"/>
      <c r="C13078"/>
    </row>
    <row r="13079" spans="1:3">
      <c r="A13079"/>
      <c r="B13079"/>
      <c r="C13079"/>
    </row>
    <row r="13080" spans="1:3">
      <c r="A13080"/>
      <c r="B13080"/>
      <c r="C13080"/>
    </row>
    <row r="13081" spans="1:3">
      <c r="A13081"/>
      <c r="B13081"/>
      <c r="C13081"/>
    </row>
    <row r="13082" spans="1:3">
      <c r="A13082"/>
      <c r="B13082"/>
      <c r="C13082"/>
    </row>
    <row r="13083" spans="1:3">
      <c r="A13083"/>
      <c r="B13083"/>
      <c r="C13083"/>
    </row>
    <row r="13084" spans="1:3">
      <c r="A13084"/>
      <c r="B13084"/>
      <c r="C13084"/>
    </row>
    <row r="13085" spans="1:3">
      <c r="A13085"/>
      <c r="B13085"/>
      <c r="C13085"/>
    </row>
    <row r="13086" spans="1:3">
      <c r="A13086"/>
      <c r="B13086"/>
      <c r="C13086"/>
    </row>
    <row r="13087" spans="1:3">
      <c r="A13087"/>
      <c r="B13087"/>
      <c r="C13087"/>
    </row>
    <row r="13088" spans="1:3">
      <c r="A13088"/>
      <c r="B13088"/>
      <c r="C13088"/>
    </row>
    <row r="13089" spans="1:3">
      <c r="A13089"/>
      <c r="B13089"/>
      <c r="C13089"/>
    </row>
    <row r="13090" spans="1:3">
      <c r="A13090"/>
      <c r="B13090"/>
      <c r="C13090"/>
    </row>
    <row r="13091" spans="1:3">
      <c r="A13091"/>
      <c r="B13091"/>
      <c r="C13091"/>
    </row>
    <row r="13092" spans="1:3">
      <c r="A13092"/>
      <c r="B13092"/>
      <c r="C13092"/>
    </row>
    <row r="13093" spans="1:3">
      <c r="A13093"/>
      <c r="B13093"/>
      <c r="C13093"/>
    </row>
    <row r="13094" spans="1:3">
      <c r="A13094"/>
      <c r="B13094"/>
      <c r="C13094"/>
    </row>
    <row r="13095" spans="1:3">
      <c r="A13095"/>
      <c r="B13095"/>
      <c r="C13095"/>
    </row>
    <row r="13096" spans="1:3">
      <c r="A13096"/>
      <c r="B13096"/>
      <c r="C13096"/>
    </row>
    <row r="13097" spans="1:3">
      <c r="A13097"/>
      <c r="B13097"/>
      <c r="C13097"/>
    </row>
    <row r="13098" spans="1:3">
      <c r="A13098"/>
      <c r="B13098"/>
      <c r="C13098"/>
    </row>
    <row r="13099" spans="1:3">
      <c r="A13099"/>
      <c r="B13099"/>
      <c r="C13099"/>
    </row>
    <row r="13100" spans="1:3">
      <c r="A13100"/>
      <c r="B13100"/>
      <c r="C13100"/>
    </row>
    <row r="13101" spans="1:3">
      <c r="A13101"/>
      <c r="B13101"/>
      <c r="C13101"/>
    </row>
    <row r="13102" spans="1:3">
      <c r="A13102"/>
      <c r="B13102"/>
      <c r="C13102"/>
    </row>
    <row r="13103" spans="1:3">
      <c r="A13103"/>
      <c r="B13103"/>
      <c r="C13103"/>
    </row>
    <row r="13104" spans="1:3">
      <c r="A13104"/>
      <c r="B13104"/>
      <c r="C13104"/>
    </row>
    <row r="13105" spans="1:3">
      <c r="A13105"/>
      <c r="B13105"/>
      <c r="C13105"/>
    </row>
    <row r="13106" spans="1:3">
      <c r="A13106"/>
      <c r="B13106"/>
      <c r="C13106"/>
    </row>
    <row r="13107" spans="1:3">
      <c r="A13107"/>
      <c r="B13107"/>
      <c r="C13107"/>
    </row>
    <row r="13108" spans="1:3">
      <c r="A13108"/>
      <c r="B13108"/>
      <c r="C13108"/>
    </row>
    <row r="13109" spans="1:3">
      <c r="A13109"/>
      <c r="B13109"/>
      <c r="C13109"/>
    </row>
    <row r="13110" spans="1:3">
      <c r="A13110"/>
      <c r="B13110"/>
      <c r="C13110"/>
    </row>
    <row r="13111" spans="1:3">
      <c r="A13111"/>
      <c r="B13111"/>
      <c r="C13111"/>
    </row>
    <row r="13112" spans="1:3">
      <c r="A13112"/>
      <c r="B13112"/>
      <c r="C13112"/>
    </row>
    <row r="13113" spans="1:3">
      <c r="A13113"/>
      <c r="B13113"/>
      <c r="C13113"/>
    </row>
    <row r="13114" spans="1:3">
      <c r="A13114"/>
      <c r="B13114"/>
      <c r="C13114"/>
    </row>
    <row r="13115" spans="1:3">
      <c r="A13115"/>
      <c r="B13115"/>
      <c r="C13115"/>
    </row>
    <row r="13116" spans="1:3">
      <c r="A13116"/>
      <c r="B13116"/>
      <c r="C13116"/>
    </row>
    <row r="13117" spans="1:3">
      <c r="A13117"/>
      <c r="B13117"/>
      <c r="C13117"/>
    </row>
    <row r="13118" spans="1:3">
      <c r="A13118"/>
      <c r="B13118"/>
      <c r="C13118"/>
    </row>
    <row r="13119" spans="1:3">
      <c r="A13119"/>
      <c r="B13119"/>
      <c r="C13119"/>
    </row>
    <row r="13120" spans="1:3">
      <c r="A13120"/>
      <c r="B13120"/>
      <c r="C13120"/>
    </row>
    <row r="13121" spans="1:3">
      <c r="A13121"/>
      <c r="B13121"/>
      <c r="C13121"/>
    </row>
    <row r="13122" spans="1:3">
      <c r="A13122"/>
      <c r="B13122"/>
      <c r="C13122"/>
    </row>
    <row r="13123" spans="1:3">
      <c r="A13123"/>
      <c r="B13123"/>
      <c r="C13123"/>
    </row>
    <row r="13124" spans="1:3">
      <c r="A13124"/>
      <c r="B13124"/>
      <c r="C13124"/>
    </row>
    <row r="13125" spans="1:3">
      <c r="A13125"/>
      <c r="B13125"/>
      <c r="C13125"/>
    </row>
    <row r="13126" spans="1:3">
      <c r="A13126"/>
      <c r="B13126"/>
      <c r="C13126"/>
    </row>
    <row r="13127" spans="1:3">
      <c r="A13127"/>
      <c r="B13127"/>
      <c r="C13127"/>
    </row>
    <row r="13128" spans="1:3">
      <c r="A13128"/>
      <c r="B13128"/>
      <c r="C13128"/>
    </row>
    <row r="13129" spans="1:3">
      <c r="A13129"/>
      <c r="B13129"/>
      <c r="C13129"/>
    </row>
    <row r="13130" spans="1:3">
      <c r="A13130"/>
      <c r="B13130"/>
      <c r="C13130"/>
    </row>
    <row r="13131" spans="1:3">
      <c r="A13131"/>
      <c r="B13131"/>
      <c r="C13131"/>
    </row>
    <row r="13132" spans="1:3">
      <c r="A13132"/>
      <c r="B13132"/>
      <c r="C13132"/>
    </row>
    <row r="13133" spans="1:3">
      <c r="A13133"/>
      <c r="B13133"/>
      <c r="C13133"/>
    </row>
    <row r="13134" spans="1:3">
      <c r="A13134"/>
      <c r="B13134"/>
      <c r="C13134"/>
    </row>
    <row r="13135" spans="1:3">
      <c r="A13135"/>
      <c r="B13135"/>
      <c r="C13135"/>
    </row>
    <row r="13136" spans="1:3">
      <c r="A13136"/>
      <c r="B13136"/>
      <c r="C13136"/>
    </row>
    <row r="13137" spans="1:3">
      <c r="A13137"/>
      <c r="B13137"/>
      <c r="C13137"/>
    </row>
    <row r="13138" spans="1:3">
      <c r="A13138"/>
      <c r="B13138"/>
      <c r="C13138"/>
    </row>
    <row r="13139" spans="1:3">
      <c r="A13139"/>
      <c r="B13139"/>
      <c r="C13139"/>
    </row>
    <row r="13140" spans="1:3">
      <c r="A13140"/>
      <c r="B13140"/>
      <c r="C13140"/>
    </row>
    <row r="13141" spans="1:3">
      <c r="A13141"/>
      <c r="B13141"/>
      <c r="C13141"/>
    </row>
    <row r="13142" spans="1:3">
      <c r="A13142"/>
      <c r="B13142"/>
      <c r="C13142"/>
    </row>
    <row r="13143" spans="1:3">
      <c r="A13143"/>
      <c r="B13143"/>
      <c r="C13143"/>
    </row>
    <row r="13144" spans="1:3">
      <c r="A13144"/>
      <c r="B13144"/>
      <c r="C13144"/>
    </row>
    <row r="13145" spans="1:3">
      <c r="A13145"/>
      <c r="B13145"/>
      <c r="C13145"/>
    </row>
    <row r="13146" spans="1:3">
      <c r="A13146"/>
      <c r="B13146"/>
      <c r="C13146"/>
    </row>
    <row r="13147" spans="1:3">
      <c r="A13147"/>
      <c r="B13147"/>
      <c r="C13147"/>
    </row>
    <row r="13148" spans="1:3">
      <c r="A13148"/>
      <c r="B13148"/>
      <c r="C13148"/>
    </row>
    <row r="13149" spans="1:3">
      <c r="A13149"/>
      <c r="B13149"/>
      <c r="C13149"/>
    </row>
    <row r="13150" spans="1:3">
      <c r="A13150"/>
      <c r="B13150"/>
      <c r="C13150"/>
    </row>
    <row r="13151" spans="1:3">
      <c r="A13151"/>
      <c r="B13151"/>
      <c r="C13151"/>
    </row>
    <row r="13152" spans="1:3">
      <c r="A13152"/>
      <c r="B13152"/>
      <c r="C13152"/>
    </row>
    <row r="13153" spans="1:3">
      <c r="A13153"/>
      <c r="B13153"/>
      <c r="C13153"/>
    </row>
    <row r="13154" spans="1:3">
      <c r="A13154"/>
      <c r="B13154"/>
      <c r="C13154"/>
    </row>
    <row r="13155" spans="1:3">
      <c r="A13155"/>
      <c r="B13155"/>
      <c r="C13155"/>
    </row>
    <row r="13156" spans="1:3">
      <c r="A13156"/>
      <c r="B13156"/>
      <c r="C13156"/>
    </row>
    <row r="13157" spans="1:3">
      <c r="A13157"/>
      <c r="B13157"/>
      <c r="C13157"/>
    </row>
    <row r="13158" spans="1:3">
      <c r="A13158"/>
      <c r="B13158"/>
      <c r="C13158"/>
    </row>
    <row r="13159" spans="1:3">
      <c r="A13159"/>
      <c r="B13159"/>
      <c r="C13159"/>
    </row>
    <row r="13160" spans="1:3">
      <c r="A13160"/>
      <c r="B13160"/>
      <c r="C13160"/>
    </row>
    <row r="13161" spans="1:3">
      <c r="A13161"/>
      <c r="B13161"/>
      <c r="C13161"/>
    </row>
    <row r="13162" spans="1:3">
      <c r="A13162"/>
      <c r="B13162"/>
      <c r="C13162"/>
    </row>
    <row r="13163" spans="1:3">
      <c r="A13163"/>
      <c r="B13163"/>
      <c r="C13163"/>
    </row>
    <row r="13164" spans="1:3">
      <c r="A13164"/>
      <c r="B13164"/>
      <c r="C13164"/>
    </row>
    <row r="13165" spans="1:3">
      <c r="A13165"/>
      <c r="B13165"/>
      <c r="C13165"/>
    </row>
    <row r="13166" spans="1:3">
      <c r="A13166"/>
      <c r="B13166"/>
      <c r="C13166"/>
    </row>
    <row r="13167" spans="1:3">
      <c r="A13167"/>
      <c r="B13167"/>
      <c r="C13167"/>
    </row>
    <row r="13168" spans="1:3">
      <c r="A13168"/>
      <c r="B13168"/>
      <c r="C13168"/>
    </row>
    <row r="13169" spans="1:3">
      <c r="A13169"/>
      <c r="B13169"/>
      <c r="C13169"/>
    </row>
    <row r="13170" spans="1:3">
      <c r="A13170"/>
      <c r="B13170"/>
      <c r="C13170"/>
    </row>
    <row r="13171" spans="1:3">
      <c r="A13171"/>
      <c r="B13171"/>
      <c r="C13171"/>
    </row>
    <row r="13172" spans="1:3">
      <c r="A13172"/>
      <c r="B13172"/>
      <c r="C13172"/>
    </row>
    <row r="13173" spans="1:3">
      <c r="A13173"/>
      <c r="B13173"/>
      <c r="C13173"/>
    </row>
    <row r="13174" spans="1:3">
      <c r="A13174"/>
      <c r="B13174"/>
      <c r="C13174"/>
    </row>
    <row r="13175" spans="1:3">
      <c r="A13175"/>
      <c r="B13175"/>
      <c r="C13175"/>
    </row>
    <row r="13176" spans="1:3">
      <c r="A13176"/>
      <c r="B13176"/>
      <c r="C13176"/>
    </row>
    <row r="13177" spans="1:3">
      <c r="A13177"/>
      <c r="B13177"/>
      <c r="C13177"/>
    </row>
    <row r="13178" spans="1:3">
      <c r="A13178"/>
      <c r="B13178"/>
      <c r="C13178"/>
    </row>
    <row r="13179" spans="1:3">
      <c r="A13179"/>
      <c r="B13179"/>
      <c r="C13179"/>
    </row>
    <row r="13180" spans="1:3">
      <c r="A13180"/>
      <c r="B13180"/>
      <c r="C13180"/>
    </row>
    <row r="13181" spans="1:3">
      <c r="A13181"/>
      <c r="B13181"/>
      <c r="C13181"/>
    </row>
    <row r="13182" spans="1:3">
      <c r="A13182"/>
      <c r="B13182"/>
      <c r="C13182"/>
    </row>
    <row r="13183" spans="1:3">
      <c r="A13183"/>
      <c r="B13183"/>
      <c r="C13183"/>
    </row>
    <row r="13184" spans="1:3">
      <c r="A13184"/>
      <c r="B13184"/>
      <c r="C13184"/>
    </row>
    <row r="13185" spans="1:3">
      <c r="A13185"/>
      <c r="B13185"/>
      <c r="C13185"/>
    </row>
    <row r="13186" spans="1:3">
      <c r="A13186"/>
      <c r="B13186"/>
      <c r="C13186"/>
    </row>
    <row r="13187" spans="1:3">
      <c r="A13187"/>
      <c r="B13187"/>
      <c r="C13187"/>
    </row>
    <row r="13188" spans="1:3">
      <c r="A13188"/>
      <c r="B13188"/>
      <c r="C13188"/>
    </row>
    <row r="13189" spans="1:3">
      <c r="A13189"/>
      <c r="B13189"/>
      <c r="C13189"/>
    </row>
    <row r="13190" spans="1:3">
      <c r="A13190"/>
      <c r="B13190"/>
      <c r="C13190"/>
    </row>
    <row r="13191" spans="1:3">
      <c r="A13191"/>
      <c r="B13191"/>
      <c r="C13191"/>
    </row>
    <row r="13192" spans="1:3">
      <c r="A13192"/>
      <c r="B13192"/>
      <c r="C13192"/>
    </row>
    <row r="13193" spans="1:3">
      <c r="A13193"/>
      <c r="B13193"/>
      <c r="C13193"/>
    </row>
    <row r="13194" spans="1:3">
      <c r="A13194"/>
      <c r="B13194"/>
      <c r="C13194"/>
    </row>
    <row r="13195" spans="1:3">
      <c r="A13195"/>
      <c r="B13195"/>
      <c r="C13195"/>
    </row>
    <row r="13196" spans="1:3">
      <c r="A13196"/>
      <c r="B13196"/>
      <c r="C13196"/>
    </row>
    <row r="13197" spans="1:3">
      <c r="A13197"/>
      <c r="B13197"/>
      <c r="C13197"/>
    </row>
    <row r="13198" spans="1:3">
      <c r="A13198"/>
      <c r="B13198"/>
      <c r="C13198"/>
    </row>
    <row r="13199" spans="1:3">
      <c r="A13199"/>
      <c r="B13199"/>
      <c r="C13199"/>
    </row>
    <row r="13200" spans="1:3">
      <c r="A13200"/>
      <c r="B13200"/>
      <c r="C13200"/>
    </row>
    <row r="13201" spans="1:3">
      <c r="A13201"/>
      <c r="B13201"/>
      <c r="C13201"/>
    </row>
    <row r="13202" spans="1:3">
      <c r="A13202"/>
      <c r="B13202"/>
      <c r="C13202"/>
    </row>
    <row r="13203" spans="1:3">
      <c r="A13203"/>
      <c r="B13203"/>
      <c r="C13203"/>
    </row>
    <row r="13204" spans="1:3">
      <c r="A13204"/>
      <c r="B13204"/>
      <c r="C13204"/>
    </row>
    <row r="13205" spans="1:3">
      <c r="A13205"/>
      <c r="B13205"/>
      <c r="C13205"/>
    </row>
    <row r="13206" spans="1:3">
      <c r="A13206"/>
      <c r="B13206"/>
      <c r="C13206"/>
    </row>
    <row r="13207" spans="1:3">
      <c r="A13207"/>
      <c r="B13207"/>
      <c r="C13207"/>
    </row>
    <row r="13208" spans="1:3">
      <c r="A13208"/>
      <c r="B13208"/>
      <c r="C13208"/>
    </row>
    <row r="13209" spans="1:3">
      <c r="A13209"/>
      <c r="B13209"/>
      <c r="C13209"/>
    </row>
    <row r="13210" spans="1:3">
      <c r="A13210"/>
      <c r="B13210"/>
      <c r="C13210"/>
    </row>
    <row r="13211" spans="1:3">
      <c r="A13211"/>
      <c r="B13211"/>
      <c r="C13211"/>
    </row>
    <row r="13212" spans="1:3">
      <c r="A13212"/>
      <c r="B13212"/>
      <c r="C13212"/>
    </row>
    <row r="13213" spans="1:3">
      <c r="A13213"/>
      <c r="B13213"/>
      <c r="C13213"/>
    </row>
    <row r="13214" spans="1:3">
      <c r="A13214"/>
      <c r="B13214"/>
      <c r="C13214"/>
    </row>
    <row r="13215" spans="1:3">
      <c r="A13215"/>
      <c r="B13215"/>
      <c r="C13215"/>
    </row>
    <row r="13216" spans="1:3">
      <c r="A13216"/>
      <c r="B13216"/>
      <c r="C13216"/>
    </row>
    <row r="13217" spans="1:3">
      <c r="A13217"/>
      <c r="B13217"/>
      <c r="C13217"/>
    </row>
    <row r="13218" spans="1:3">
      <c r="A13218"/>
      <c r="B13218"/>
      <c r="C13218"/>
    </row>
    <row r="13219" spans="1:3">
      <c r="A13219"/>
      <c r="B13219"/>
      <c r="C13219"/>
    </row>
    <row r="13220" spans="1:3">
      <c r="A13220"/>
      <c r="B13220"/>
      <c r="C13220"/>
    </row>
    <row r="13221" spans="1:3">
      <c r="A13221"/>
      <c r="B13221"/>
      <c r="C13221"/>
    </row>
    <row r="13222" spans="1:3">
      <c r="A13222"/>
      <c r="B13222"/>
      <c r="C13222"/>
    </row>
    <row r="13223" spans="1:3">
      <c r="A13223"/>
      <c r="B13223"/>
      <c r="C13223"/>
    </row>
    <row r="13224" spans="1:3">
      <c r="A13224"/>
      <c r="B13224"/>
      <c r="C13224"/>
    </row>
    <row r="13225" spans="1:3">
      <c r="A13225"/>
      <c r="B13225"/>
      <c r="C13225"/>
    </row>
    <row r="13226" spans="1:3">
      <c r="A13226"/>
      <c r="B13226"/>
      <c r="C13226"/>
    </row>
    <row r="13227" spans="1:3">
      <c r="A13227"/>
      <c r="B13227"/>
      <c r="C13227"/>
    </row>
    <row r="13228" spans="1:3">
      <c r="A13228"/>
      <c r="B13228"/>
      <c r="C13228"/>
    </row>
    <row r="13229" spans="1:3">
      <c r="A13229"/>
      <c r="B13229"/>
      <c r="C13229"/>
    </row>
    <row r="13230" spans="1:3">
      <c r="A13230"/>
      <c r="B13230"/>
      <c r="C13230"/>
    </row>
    <row r="13231" spans="1:3">
      <c r="A13231"/>
      <c r="B13231"/>
      <c r="C13231"/>
    </row>
    <row r="13232" spans="1:3">
      <c r="A13232"/>
      <c r="B13232"/>
      <c r="C13232"/>
    </row>
    <row r="13233" spans="1:3">
      <c r="A13233"/>
      <c r="B13233"/>
      <c r="C13233"/>
    </row>
    <row r="13234" spans="1:3">
      <c r="A13234"/>
      <c r="B13234"/>
      <c r="C13234"/>
    </row>
    <row r="13235" spans="1:3">
      <c r="A13235"/>
      <c r="B13235"/>
      <c r="C13235"/>
    </row>
    <row r="13236" spans="1:3">
      <c r="A13236"/>
      <c r="B13236"/>
      <c r="C13236"/>
    </row>
    <row r="13237" spans="1:3">
      <c r="A13237"/>
      <c r="B13237"/>
      <c r="C13237"/>
    </row>
    <row r="13238" spans="1:3">
      <c r="A13238"/>
      <c r="B13238"/>
      <c r="C13238"/>
    </row>
    <row r="13239" spans="1:3">
      <c r="A13239"/>
      <c r="B13239"/>
      <c r="C13239"/>
    </row>
    <row r="13240" spans="1:3">
      <c r="A13240"/>
      <c r="B13240"/>
      <c r="C13240"/>
    </row>
    <row r="13241" spans="1:3">
      <c r="A13241"/>
      <c r="B13241"/>
      <c r="C13241"/>
    </row>
    <row r="13242" spans="1:3">
      <c r="A13242"/>
      <c r="B13242"/>
      <c r="C13242"/>
    </row>
    <row r="13243" spans="1:3">
      <c r="A13243"/>
      <c r="B13243"/>
      <c r="C13243"/>
    </row>
    <row r="13244" spans="1:3">
      <c r="A13244"/>
      <c r="B13244"/>
      <c r="C13244"/>
    </row>
    <row r="13245" spans="1:3">
      <c r="A13245"/>
      <c r="B13245"/>
      <c r="C13245"/>
    </row>
    <row r="13246" spans="1:3">
      <c r="A13246"/>
      <c r="B13246"/>
      <c r="C13246"/>
    </row>
    <row r="13247" spans="1:3">
      <c r="A13247"/>
      <c r="B13247"/>
      <c r="C13247"/>
    </row>
    <row r="13248" spans="1:3">
      <c r="A13248"/>
      <c r="B13248"/>
      <c r="C13248"/>
    </row>
    <row r="13249" spans="1:3">
      <c r="A13249"/>
      <c r="B13249"/>
      <c r="C13249"/>
    </row>
    <row r="13250" spans="1:3">
      <c r="A13250"/>
      <c r="B13250"/>
      <c r="C13250"/>
    </row>
    <row r="13251" spans="1:3">
      <c r="A13251"/>
      <c r="B13251"/>
      <c r="C13251"/>
    </row>
    <row r="13252" spans="1:3">
      <c r="A13252"/>
      <c r="B13252"/>
      <c r="C13252"/>
    </row>
    <row r="13253" spans="1:3">
      <c r="A13253"/>
      <c r="B13253"/>
      <c r="C13253"/>
    </row>
    <row r="13254" spans="1:3">
      <c r="A13254"/>
      <c r="B13254"/>
      <c r="C13254"/>
    </row>
    <row r="13255" spans="1:3">
      <c r="A13255"/>
      <c r="B13255"/>
      <c r="C13255"/>
    </row>
    <row r="13256" spans="1:3">
      <c r="A13256"/>
      <c r="B13256"/>
      <c r="C13256"/>
    </row>
    <row r="13257" spans="1:3">
      <c r="A13257"/>
      <c r="B13257"/>
      <c r="C13257"/>
    </row>
    <row r="13258" spans="1:3">
      <c r="A13258"/>
      <c r="B13258"/>
      <c r="C13258"/>
    </row>
    <row r="13259" spans="1:3">
      <c r="A13259"/>
      <c r="B13259"/>
      <c r="C13259"/>
    </row>
    <row r="13260" spans="1:3">
      <c r="A13260"/>
      <c r="B13260"/>
      <c r="C13260"/>
    </row>
    <row r="13261" spans="1:3">
      <c r="A13261"/>
      <c r="B13261"/>
      <c r="C13261"/>
    </row>
    <row r="13262" spans="1:3">
      <c r="A13262"/>
      <c r="B13262"/>
      <c r="C13262"/>
    </row>
    <row r="13263" spans="1:3">
      <c r="A13263"/>
      <c r="B13263"/>
      <c r="C13263"/>
    </row>
    <row r="13264" spans="1:3">
      <c r="A13264"/>
      <c r="B13264"/>
      <c r="C13264"/>
    </row>
    <row r="13265" spans="1:3">
      <c r="A13265"/>
      <c r="B13265"/>
      <c r="C13265"/>
    </row>
    <row r="13266" spans="1:3">
      <c r="A13266"/>
      <c r="B13266"/>
      <c r="C13266"/>
    </row>
    <row r="13267" spans="1:3">
      <c r="A13267"/>
      <c r="B13267"/>
      <c r="C13267"/>
    </row>
    <row r="13268" spans="1:3">
      <c r="A13268"/>
      <c r="B13268"/>
      <c r="C13268"/>
    </row>
    <row r="13269" spans="1:3">
      <c r="A13269"/>
      <c r="B13269"/>
      <c r="C13269"/>
    </row>
    <row r="13270" spans="1:3">
      <c r="A13270"/>
      <c r="B13270"/>
      <c r="C13270"/>
    </row>
    <row r="13271" spans="1:3">
      <c r="A13271"/>
      <c r="B13271"/>
      <c r="C13271"/>
    </row>
    <row r="13272" spans="1:3">
      <c r="A13272"/>
      <c r="B13272"/>
      <c r="C13272"/>
    </row>
    <row r="13273" spans="1:3">
      <c r="A13273"/>
      <c r="B13273"/>
      <c r="C13273"/>
    </row>
    <row r="13274" spans="1:3">
      <c r="A13274"/>
      <c r="B13274"/>
      <c r="C13274"/>
    </row>
    <row r="13275" spans="1:3">
      <c r="A13275"/>
      <c r="B13275"/>
      <c r="C13275"/>
    </row>
    <row r="13276" spans="1:3">
      <c r="A13276"/>
      <c r="B13276"/>
      <c r="C13276"/>
    </row>
    <row r="13277" spans="1:3">
      <c r="A13277"/>
      <c r="B13277"/>
      <c r="C13277"/>
    </row>
    <row r="13278" spans="1:3">
      <c r="A13278"/>
      <c r="B13278"/>
      <c r="C13278"/>
    </row>
    <row r="13279" spans="1:3">
      <c r="A13279"/>
      <c r="B13279"/>
      <c r="C13279"/>
    </row>
    <row r="13280" spans="1:3">
      <c r="A13280"/>
      <c r="B13280"/>
      <c r="C13280"/>
    </row>
    <row r="13281" spans="1:3">
      <c r="A13281"/>
      <c r="B13281"/>
      <c r="C13281"/>
    </row>
    <row r="13282" spans="1:3">
      <c r="A13282"/>
      <c r="B13282"/>
      <c r="C13282"/>
    </row>
    <row r="13283" spans="1:3">
      <c r="A13283"/>
      <c r="B13283"/>
      <c r="C13283"/>
    </row>
    <row r="13284" spans="1:3">
      <c r="A13284"/>
      <c r="B13284"/>
      <c r="C13284"/>
    </row>
    <row r="13285" spans="1:3">
      <c r="A13285"/>
      <c r="B13285"/>
      <c r="C13285"/>
    </row>
    <row r="13286" spans="1:3">
      <c r="A13286"/>
      <c r="B13286"/>
      <c r="C13286"/>
    </row>
    <row r="13287" spans="1:3">
      <c r="A13287"/>
      <c r="B13287"/>
      <c r="C13287"/>
    </row>
    <row r="13288" spans="1:3">
      <c r="A13288"/>
      <c r="B13288"/>
      <c r="C13288"/>
    </row>
    <row r="13289" spans="1:3">
      <c r="A13289"/>
      <c r="B13289"/>
      <c r="C13289"/>
    </row>
    <row r="13290" spans="1:3">
      <c r="A13290"/>
      <c r="B13290"/>
      <c r="C13290"/>
    </row>
    <row r="13291" spans="1:3">
      <c r="A13291"/>
      <c r="B13291"/>
      <c r="C13291"/>
    </row>
    <row r="13292" spans="1:3">
      <c r="A13292"/>
      <c r="B13292"/>
      <c r="C13292"/>
    </row>
    <row r="13293" spans="1:3">
      <c r="A13293"/>
      <c r="B13293"/>
      <c r="C13293"/>
    </row>
    <row r="13294" spans="1:3">
      <c r="A13294"/>
      <c r="B13294"/>
      <c r="C13294"/>
    </row>
    <row r="13295" spans="1:3">
      <c r="A13295"/>
      <c r="B13295"/>
      <c r="C13295"/>
    </row>
    <row r="13296" spans="1:3">
      <c r="A13296"/>
      <c r="B13296"/>
      <c r="C13296"/>
    </row>
    <row r="13297" spans="1:3">
      <c r="A13297"/>
      <c r="B13297"/>
      <c r="C13297"/>
    </row>
    <row r="13298" spans="1:3">
      <c r="A13298"/>
      <c r="B13298"/>
      <c r="C13298"/>
    </row>
    <row r="13299" spans="1:3">
      <c r="A13299"/>
      <c r="B13299"/>
      <c r="C13299"/>
    </row>
    <row r="13300" spans="1:3">
      <c r="A13300"/>
      <c r="B13300"/>
      <c r="C13300"/>
    </row>
    <row r="13301" spans="1:3">
      <c r="A13301"/>
      <c r="B13301"/>
      <c r="C13301"/>
    </row>
    <row r="13302" spans="1:3">
      <c r="A13302"/>
      <c r="B13302"/>
      <c r="C13302"/>
    </row>
    <row r="13303" spans="1:3">
      <c r="A13303"/>
      <c r="B13303"/>
      <c r="C13303"/>
    </row>
    <row r="13304" spans="1:3">
      <c r="A13304"/>
      <c r="B13304"/>
      <c r="C13304"/>
    </row>
    <row r="13305" spans="1:3">
      <c r="A13305"/>
      <c r="B13305"/>
      <c r="C13305"/>
    </row>
    <row r="13306" spans="1:3">
      <c r="A13306"/>
      <c r="B13306"/>
      <c r="C13306"/>
    </row>
    <row r="13307" spans="1:3">
      <c r="A13307"/>
      <c r="B13307"/>
      <c r="C13307"/>
    </row>
    <row r="13308" spans="1:3">
      <c r="A13308"/>
      <c r="B13308"/>
      <c r="C13308"/>
    </row>
    <row r="13309" spans="1:3">
      <c r="A13309"/>
      <c r="B13309"/>
      <c r="C13309"/>
    </row>
    <row r="13310" spans="1:3">
      <c r="A13310"/>
      <c r="B13310"/>
      <c r="C13310"/>
    </row>
    <row r="13311" spans="1:3">
      <c r="A13311"/>
      <c r="B13311"/>
      <c r="C13311"/>
    </row>
    <row r="13312" spans="1:3">
      <c r="A13312"/>
      <c r="B13312"/>
      <c r="C13312"/>
    </row>
    <row r="13313" spans="1:3">
      <c r="A13313"/>
      <c r="B13313"/>
      <c r="C13313"/>
    </row>
    <row r="13314" spans="1:3">
      <c r="A13314"/>
      <c r="B13314"/>
      <c r="C13314"/>
    </row>
    <row r="13315" spans="1:3">
      <c r="A13315"/>
      <c r="B13315"/>
      <c r="C13315"/>
    </row>
    <row r="13316" spans="1:3">
      <c r="A13316"/>
      <c r="B13316"/>
      <c r="C13316"/>
    </row>
    <row r="13317" spans="1:3">
      <c r="A13317"/>
      <c r="B13317"/>
      <c r="C13317"/>
    </row>
    <row r="13318" spans="1:3">
      <c r="A13318"/>
      <c r="B13318"/>
      <c r="C13318"/>
    </row>
    <row r="13319" spans="1:3">
      <c r="A13319"/>
      <c r="B13319"/>
      <c r="C13319"/>
    </row>
    <row r="13320" spans="1:3">
      <c r="A13320"/>
      <c r="B13320"/>
      <c r="C13320"/>
    </row>
    <row r="13321" spans="1:3">
      <c r="A13321"/>
      <c r="B13321"/>
      <c r="C13321"/>
    </row>
    <row r="13322" spans="1:3">
      <c r="A13322"/>
      <c r="B13322"/>
      <c r="C13322"/>
    </row>
    <row r="13323" spans="1:3">
      <c r="A13323"/>
      <c r="B13323"/>
      <c r="C13323"/>
    </row>
    <row r="13324" spans="1:3">
      <c r="A13324"/>
      <c r="B13324"/>
      <c r="C13324"/>
    </row>
    <row r="13325" spans="1:3">
      <c r="A13325"/>
      <c r="B13325"/>
      <c r="C13325"/>
    </row>
    <row r="13326" spans="1:3">
      <c r="A13326"/>
      <c r="B13326"/>
      <c r="C13326"/>
    </row>
    <row r="13327" spans="1:3">
      <c r="A13327"/>
      <c r="B13327"/>
      <c r="C13327"/>
    </row>
    <row r="13328" spans="1:3">
      <c r="A13328"/>
      <c r="B13328"/>
      <c r="C13328"/>
    </row>
    <row r="13329" spans="1:3">
      <c r="A13329"/>
      <c r="B13329"/>
      <c r="C13329"/>
    </row>
    <row r="13330" spans="1:3">
      <c r="A13330"/>
      <c r="B13330"/>
      <c r="C13330"/>
    </row>
    <row r="13331" spans="1:3">
      <c r="A13331"/>
      <c r="B13331"/>
      <c r="C13331"/>
    </row>
    <row r="13332" spans="1:3">
      <c r="A13332"/>
      <c r="B13332"/>
      <c r="C13332"/>
    </row>
    <row r="13333" spans="1:3">
      <c r="A13333"/>
      <c r="B13333"/>
      <c r="C13333"/>
    </row>
    <row r="13334" spans="1:3">
      <c r="A13334"/>
      <c r="B13334"/>
      <c r="C13334"/>
    </row>
    <row r="13335" spans="1:3">
      <c r="A13335"/>
      <c r="B13335"/>
      <c r="C13335"/>
    </row>
    <row r="13336" spans="1:3">
      <c r="A13336"/>
      <c r="B13336"/>
      <c r="C13336"/>
    </row>
    <row r="13337" spans="1:3">
      <c r="A13337"/>
      <c r="B13337"/>
      <c r="C13337"/>
    </row>
    <row r="13338" spans="1:3">
      <c r="A13338"/>
      <c r="B13338"/>
      <c r="C13338"/>
    </row>
    <row r="13339" spans="1:3">
      <c r="A13339"/>
      <c r="B13339"/>
      <c r="C13339"/>
    </row>
    <row r="13340" spans="1:3">
      <c r="A13340"/>
      <c r="B13340"/>
      <c r="C13340"/>
    </row>
    <row r="13341" spans="1:3">
      <c r="A13341"/>
      <c r="B13341"/>
      <c r="C13341"/>
    </row>
    <row r="13342" spans="1:3">
      <c r="A13342"/>
      <c r="B13342"/>
      <c r="C13342"/>
    </row>
    <row r="13343" spans="1:3">
      <c r="A13343"/>
      <c r="B13343"/>
      <c r="C13343"/>
    </row>
    <row r="13344" spans="1:3">
      <c r="A13344"/>
      <c r="B13344"/>
      <c r="C13344"/>
    </row>
    <row r="13345" spans="1:3">
      <c r="A13345"/>
      <c r="B13345"/>
      <c r="C13345"/>
    </row>
    <row r="13346" spans="1:3">
      <c r="A13346"/>
      <c r="B13346"/>
      <c r="C13346"/>
    </row>
    <row r="13347" spans="1:3">
      <c r="A13347"/>
      <c r="B13347"/>
      <c r="C13347"/>
    </row>
    <row r="13348" spans="1:3">
      <c r="A13348"/>
      <c r="B13348"/>
      <c r="C13348"/>
    </row>
    <row r="13349" spans="1:3">
      <c r="A13349"/>
      <c r="B13349"/>
      <c r="C13349"/>
    </row>
    <row r="13350" spans="1:3">
      <c r="A13350"/>
      <c r="B13350"/>
      <c r="C13350"/>
    </row>
    <row r="13351" spans="1:3">
      <c r="A13351"/>
      <c r="B13351"/>
      <c r="C13351"/>
    </row>
    <row r="13352" spans="1:3">
      <c r="A13352"/>
      <c r="B13352"/>
      <c r="C13352"/>
    </row>
    <row r="13353" spans="1:3">
      <c r="A13353"/>
      <c r="B13353"/>
      <c r="C13353"/>
    </row>
    <row r="13354" spans="1:3">
      <c r="A13354"/>
      <c r="B13354"/>
      <c r="C13354"/>
    </row>
    <row r="13355" spans="1:3">
      <c r="A13355"/>
      <c r="B13355"/>
      <c r="C13355"/>
    </row>
    <row r="13356" spans="1:3">
      <c r="A13356"/>
      <c r="B13356"/>
      <c r="C13356"/>
    </row>
    <row r="13357" spans="1:3">
      <c r="A13357"/>
      <c r="B13357"/>
      <c r="C13357"/>
    </row>
    <row r="13358" spans="1:3">
      <c r="A13358"/>
      <c r="B13358"/>
      <c r="C13358"/>
    </row>
    <row r="13359" spans="1:3">
      <c r="A13359"/>
      <c r="B13359"/>
      <c r="C13359"/>
    </row>
    <row r="13360" spans="1:3">
      <c r="A13360"/>
      <c r="B13360"/>
      <c r="C13360"/>
    </row>
    <row r="13361" spans="1:3">
      <c r="A13361"/>
      <c r="B13361"/>
      <c r="C13361"/>
    </row>
    <row r="13362" spans="1:3">
      <c r="A13362"/>
      <c r="B13362"/>
      <c r="C13362"/>
    </row>
    <row r="13363" spans="1:3">
      <c r="A13363"/>
      <c r="B13363"/>
      <c r="C13363"/>
    </row>
    <row r="13364" spans="1:3">
      <c r="A13364"/>
      <c r="B13364"/>
      <c r="C13364"/>
    </row>
    <row r="13365" spans="1:3">
      <c r="A13365"/>
      <c r="B13365"/>
      <c r="C13365"/>
    </row>
    <row r="13366" spans="1:3">
      <c r="A13366"/>
      <c r="B13366"/>
      <c r="C13366"/>
    </row>
    <row r="13367" spans="1:3">
      <c r="A13367"/>
      <c r="B13367"/>
      <c r="C13367"/>
    </row>
    <row r="13368" spans="1:3">
      <c r="A13368"/>
      <c r="B13368"/>
      <c r="C13368"/>
    </row>
    <row r="13369" spans="1:3">
      <c r="A13369"/>
      <c r="B13369"/>
      <c r="C13369"/>
    </row>
    <row r="13370" spans="1:3">
      <c r="A13370"/>
      <c r="B13370"/>
      <c r="C13370"/>
    </row>
    <row r="13371" spans="1:3">
      <c r="A13371"/>
      <c r="B13371"/>
      <c r="C13371"/>
    </row>
    <row r="13372" spans="1:3">
      <c r="A13372"/>
      <c r="B13372"/>
      <c r="C13372"/>
    </row>
    <row r="13373" spans="1:3">
      <c r="A13373"/>
      <c r="B13373"/>
      <c r="C13373"/>
    </row>
    <row r="13374" spans="1:3">
      <c r="A13374"/>
      <c r="B13374"/>
      <c r="C13374"/>
    </row>
    <row r="13375" spans="1:3">
      <c r="A13375"/>
      <c r="B13375"/>
      <c r="C13375"/>
    </row>
    <row r="13376" spans="1:3">
      <c r="A13376"/>
      <c r="B13376"/>
      <c r="C13376"/>
    </row>
    <row r="13377" spans="1:3">
      <c r="A13377"/>
      <c r="B13377"/>
      <c r="C13377"/>
    </row>
    <row r="13378" spans="1:3">
      <c r="A13378"/>
      <c r="B13378"/>
      <c r="C13378"/>
    </row>
    <row r="13379" spans="1:3">
      <c r="A13379"/>
      <c r="B13379"/>
      <c r="C13379"/>
    </row>
    <row r="13380" spans="1:3">
      <c r="A13380"/>
      <c r="B13380"/>
      <c r="C13380"/>
    </row>
    <row r="13381" spans="1:3">
      <c r="A13381"/>
      <c r="B13381"/>
      <c r="C13381"/>
    </row>
    <row r="13382" spans="1:3">
      <c r="A13382"/>
      <c r="B13382"/>
      <c r="C13382"/>
    </row>
    <row r="13383" spans="1:3">
      <c r="A13383"/>
      <c r="B13383"/>
      <c r="C13383"/>
    </row>
    <row r="13384" spans="1:3">
      <c r="A13384"/>
      <c r="B13384"/>
      <c r="C13384"/>
    </row>
    <row r="13385" spans="1:3">
      <c r="A13385"/>
      <c r="B13385"/>
      <c r="C13385"/>
    </row>
    <row r="13386" spans="1:3">
      <c r="A13386"/>
      <c r="B13386"/>
      <c r="C13386"/>
    </row>
    <row r="13387" spans="1:3">
      <c r="A13387"/>
      <c r="B13387"/>
      <c r="C13387"/>
    </row>
    <row r="13388" spans="1:3">
      <c r="A13388"/>
      <c r="B13388"/>
      <c r="C13388"/>
    </row>
    <row r="13389" spans="1:3">
      <c r="A13389"/>
      <c r="B13389"/>
      <c r="C13389"/>
    </row>
    <row r="13390" spans="1:3">
      <c r="A13390"/>
      <c r="B13390"/>
      <c r="C13390"/>
    </row>
    <row r="13391" spans="1:3">
      <c r="A13391"/>
      <c r="B13391"/>
      <c r="C13391"/>
    </row>
    <row r="13392" spans="1:3">
      <c r="A13392"/>
      <c r="B13392"/>
      <c r="C13392"/>
    </row>
    <row r="13393" spans="1:3">
      <c r="A13393"/>
      <c r="B13393"/>
      <c r="C13393"/>
    </row>
    <row r="13394" spans="1:3">
      <c r="A13394"/>
      <c r="B13394"/>
      <c r="C13394"/>
    </row>
    <row r="13395" spans="1:3">
      <c r="A13395"/>
      <c r="B13395"/>
      <c r="C13395"/>
    </row>
    <row r="13396" spans="1:3">
      <c r="A13396"/>
      <c r="B13396"/>
      <c r="C13396"/>
    </row>
    <row r="13397" spans="1:3">
      <c r="A13397"/>
      <c r="B13397"/>
      <c r="C13397"/>
    </row>
    <row r="13398" spans="1:3">
      <c r="A13398"/>
      <c r="B13398"/>
      <c r="C13398"/>
    </row>
    <row r="13399" spans="1:3">
      <c r="A13399"/>
      <c r="B13399"/>
      <c r="C13399"/>
    </row>
    <row r="13400" spans="1:3">
      <c r="A13400"/>
      <c r="B13400"/>
      <c r="C13400"/>
    </row>
    <row r="13401" spans="1:3">
      <c r="A13401"/>
      <c r="B13401"/>
      <c r="C13401"/>
    </row>
    <row r="13402" spans="1:3">
      <c r="A13402"/>
      <c r="B13402"/>
      <c r="C13402"/>
    </row>
    <row r="13403" spans="1:3">
      <c r="A13403"/>
      <c r="B13403"/>
      <c r="C13403"/>
    </row>
    <row r="13404" spans="1:3">
      <c r="A13404"/>
      <c r="B13404"/>
      <c r="C13404"/>
    </row>
    <row r="13405" spans="1:3">
      <c r="A13405"/>
      <c r="B13405"/>
      <c r="C13405"/>
    </row>
    <row r="13406" spans="1:3">
      <c r="A13406"/>
      <c r="B13406"/>
      <c r="C13406"/>
    </row>
    <row r="13407" spans="1:3">
      <c r="A13407"/>
      <c r="B13407"/>
      <c r="C13407"/>
    </row>
    <row r="13408" spans="1:3">
      <c r="A13408"/>
      <c r="B13408"/>
      <c r="C13408"/>
    </row>
    <row r="13409" spans="1:3">
      <c r="A13409"/>
      <c r="B13409"/>
      <c r="C13409"/>
    </row>
    <row r="13410" spans="1:3">
      <c r="A13410"/>
      <c r="B13410"/>
      <c r="C13410"/>
    </row>
    <row r="13411" spans="1:3">
      <c r="A13411"/>
      <c r="B13411"/>
      <c r="C13411"/>
    </row>
    <row r="13412" spans="1:3">
      <c r="A13412"/>
      <c r="B13412"/>
      <c r="C13412"/>
    </row>
    <row r="13413" spans="1:3">
      <c r="A13413"/>
      <c r="B13413"/>
      <c r="C13413"/>
    </row>
    <row r="13414" spans="1:3">
      <c r="A13414"/>
      <c r="B13414"/>
      <c r="C13414"/>
    </row>
    <row r="13415" spans="1:3">
      <c r="A13415"/>
      <c r="B13415"/>
      <c r="C13415"/>
    </row>
    <row r="13416" spans="1:3">
      <c r="A13416"/>
      <c r="B13416"/>
      <c r="C13416"/>
    </row>
    <row r="13417" spans="1:3">
      <c r="A13417"/>
      <c r="B13417"/>
      <c r="C13417"/>
    </row>
    <row r="13418" spans="1:3">
      <c r="A13418"/>
      <c r="B13418"/>
      <c r="C13418"/>
    </row>
    <row r="13419" spans="1:3">
      <c r="A13419"/>
      <c r="B13419"/>
      <c r="C13419"/>
    </row>
    <row r="13420" spans="1:3">
      <c r="A13420"/>
      <c r="B13420"/>
      <c r="C13420"/>
    </row>
    <row r="13421" spans="1:3">
      <c r="A13421"/>
      <c r="B13421"/>
      <c r="C13421"/>
    </row>
    <row r="13422" spans="1:3">
      <c r="A13422"/>
      <c r="B13422"/>
      <c r="C13422"/>
    </row>
    <row r="13423" spans="1:3">
      <c r="A13423"/>
      <c r="B13423"/>
      <c r="C13423"/>
    </row>
    <row r="13424" spans="1:3">
      <c r="A13424"/>
      <c r="B13424"/>
      <c r="C13424"/>
    </row>
    <row r="13425" spans="1:3">
      <c r="A13425"/>
      <c r="B13425"/>
      <c r="C13425"/>
    </row>
    <row r="13426" spans="1:3">
      <c r="A13426"/>
      <c r="B13426"/>
      <c r="C13426"/>
    </row>
    <row r="13427" spans="1:3">
      <c r="A13427"/>
      <c r="B13427"/>
      <c r="C13427"/>
    </row>
    <row r="13428" spans="1:3">
      <c r="A13428"/>
      <c r="B13428"/>
      <c r="C13428"/>
    </row>
    <row r="13429" spans="1:3">
      <c r="A13429"/>
      <c r="B13429"/>
      <c r="C13429"/>
    </row>
    <row r="13430" spans="1:3">
      <c r="A13430"/>
      <c r="B13430"/>
      <c r="C13430"/>
    </row>
    <row r="13431" spans="1:3">
      <c r="A13431"/>
      <c r="B13431"/>
      <c r="C13431"/>
    </row>
    <row r="13432" spans="1:3">
      <c r="A13432"/>
      <c r="B13432"/>
      <c r="C13432"/>
    </row>
    <row r="13433" spans="1:3">
      <c r="A13433"/>
      <c r="B13433"/>
      <c r="C13433"/>
    </row>
    <row r="13434" spans="1:3">
      <c r="A13434"/>
      <c r="B13434"/>
      <c r="C13434"/>
    </row>
    <row r="13435" spans="1:3">
      <c r="A13435"/>
      <c r="B13435"/>
      <c r="C13435"/>
    </row>
    <row r="13436" spans="1:3">
      <c r="A13436"/>
      <c r="B13436"/>
      <c r="C13436"/>
    </row>
    <row r="13437" spans="1:3">
      <c r="A13437"/>
      <c r="B13437"/>
      <c r="C13437"/>
    </row>
    <row r="13438" spans="1:3">
      <c r="A13438"/>
      <c r="B13438"/>
      <c r="C13438"/>
    </row>
    <row r="13439" spans="1:3">
      <c r="A13439"/>
      <c r="B13439"/>
      <c r="C13439"/>
    </row>
    <row r="13440" spans="1:3">
      <c r="A13440"/>
      <c r="B13440"/>
      <c r="C13440"/>
    </row>
    <row r="13441" spans="1:3">
      <c r="A13441"/>
      <c r="B13441"/>
      <c r="C13441"/>
    </row>
    <row r="13442" spans="1:3">
      <c r="A13442"/>
      <c r="B13442"/>
      <c r="C13442"/>
    </row>
    <row r="13443" spans="1:3">
      <c r="A13443"/>
      <c r="B13443"/>
      <c r="C13443"/>
    </row>
    <row r="13444" spans="1:3">
      <c r="A13444"/>
      <c r="B13444"/>
      <c r="C13444"/>
    </row>
    <row r="13445" spans="1:3">
      <c r="A13445"/>
      <c r="B13445"/>
      <c r="C13445"/>
    </row>
    <row r="13446" spans="1:3">
      <c r="A13446"/>
      <c r="B13446"/>
      <c r="C13446"/>
    </row>
    <row r="13447" spans="1:3">
      <c r="A13447"/>
      <c r="B13447"/>
      <c r="C13447"/>
    </row>
    <row r="13448" spans="1:3">
      <c r="A13448"/>
      <c r="B13448"/>
      <c r="C13448"/>
    </row>
    <row r="13449" spans="1:3">
      <c r="A13449"/>
      <c r="B13449"/>
      <c r="C13449"/>
    </row>
    <row r="13450" spans="1:3">
      <c r="A13450"/>
      <c r="B13450"/>
      <c r="C13450"/>
    </row>
    <row r="13451" spans="1:3">
      <c r="A13451"/>
      <c r="B13451"/>
      <c r="C13451"/>
    </row>
    <row r="13452" spans="1:3">
      <c r="A13452"/>
      <c r="B13452"/>
      <c r="C13452"/>
    </row>
    <row r="13453" spans="1:3">
      <c r="A13453"/>
      <c r="B13453"/>
      <c r="C13453"/>
    </row>
    <row r="13454" spans="1:3">
      <c r="A13454"/>
      <c r="B13454"/>
      <c r="C13454"/>
    </row>
    <row r="13455" spans="1:3">
      <c r="A13455"/>
      <c r="B13455"/>
      <c r="C13455"/>
    </row>
    <row r="13456" spans="1:3">
      <c r="A13456"/>
      <c r="B13456"/>
      <c r="C13456"/>
    </row>
    <row r="13457" spans="1:3">
      <c r="A13457"/>
      <c r="B13457"/>
      <c r="C13457"/>
    </row>
    <row r="13458" spans="1:3">
      <c r="A13458"/>
      <c r="B13458"/>
      <c r="C13458"/>
    </row>
    <row r="13459" spans="1:3">
      <c r="A13459"/>
      <c r="B13459"/>
      <c r="C13459"/>
    </row>
    <row r="13460" spans="1:3">
      <c r="A13460"/>
      <c r="B13460"/>
      <c r="C13460"/>
    </row>
    <row r="13461" spans="1:3">
      <c r="A13461"/>
      <c r="B13461"/>
      <c r="C13461"/>
    </row>
    <row r="13462" spans="1:3">
      <c r="A13462"/>
      <c r="B13462"/>
      <c r="C13462"/>
    </row>
    <row r="13463" spans="1:3">
      <c r="A13463"/>
      <c r="B13463"/>
      <c r="C13463"/>
    </row>
    <row r="13464" spans="1:3">
      <c r="A13464"/>
      <c r="B13464"/>
      <c r="C13464"/>
    </row>
    <row r="13465" spans="1:3">
      <c r="A13465"/>
      <c r="B13465"/>
      <c r="C13465"/>
    </row>
    <row r="13466" spans="1:3">
      <c r="A13466"/>
      <c r="B13466"/>
      <c r="C13466"/>
    </row>
    <row r="13467" spans="1:3">
      <c r="A13467"/>
      <c r="B13467"/>
      <c r="C13467"/>
    </row>
    <row r="13468" spans="1:3">
      <c r="A13468"/>
      <c r="B13468"/>
      <c r="C13468"/>
    </row>
    <row r="13469" spans="1:3">
      <c r="A13469"/>
      <c r="B13469"/>
      <c r="C13469"/>
    </row>
    <row r="13470" spans="1:3">
      <c r="A13470"/>
      <c r="B13470"/>
      <c r="C13470"/>
    </row>
    <row r="13471" spans="1:3">
      <c r="A13471"/>
      <c r="B13471"/>
      <c r="C13471"/>
    </row>
    <row r="13472" spans="1:3">
      <c r="A13472"/>
      <c r="B13472"/>
      <c r="C13472"/>
    </row>
    <row r="13473" spans="1:3">
      <c r="A13473"/>
      <c r="B13473"/>
      <c r="C13473"/>
    </row>
    <row r="13474" spans="1:3">
      <c r="A13474"/>
      <c r="B13474"/>
      <c r="C13474"/>
    </row>
    <row r="13475" spans="1:3">
      <c r="A13475"/>
      <c r="B13475"/>
      <c r="C13475"/>
    </row>
    <row r="13476" spans="1:3">
      <c r="A13476"/>
      <c r="B13476"/>
      <c r="C13476"/>
    </row>
    <row r="13477" spans="1:3">
      <c r="A13477"/>
      <c r="B13477"/>
      <c r="C13477"/>
    </row>
    <row r="13478" spans="1:3">
      <c r="A13478"/>
      <c r="B13478"/>
      <c r="C13478"/>
    </row>
    <row r="13479" spans="1:3">
      <c r="A13479"/>
      <c r="B13479"/>
      <c r="C13479"/>
    </row>
    <row r="13480" spans="1:3">
      <c r="A13480"/>
      <c r="B13480"/>
      <c r="C13480"/>
    </row>
    <row r="13481" spans="1:3">
      <c r="A13481"/>
      <c r="B13481"/>
      <c r="C13481"/>
    </row>
    <row r="13482" spans="1:3">
      <c r="A13482"/>
      <c r="B13482"/>
      <c r="C13482"/>
    </row>
    <row r="13483" spans="1:3">
      <c r="A13483"/>
      <c r="B13483"/>
      <c r="C13483"/>
    </row>
    <row r="13484" spans="1:3">
      <c r="A13484"/>
      <c r="B13484"/>
      <c r="C13484"/>
    </row>
    <row r="13485" spans="1:3">
      <c r="A13485"/>
      <c r="B13485"/>
      <c r="C13485"/>
    </row>
    <row r="13486" spans="1:3">
      <c r="A13486"/>
      <c r="B13486"/>
      <c r="C13486"/>
    </row>
    <row r="13487" spans="1:3">
      <c r="A13487"/>
      <c r="B13487"/>
      <c r="C13487"/>
    </row>
    <row r="13488" spans="1:3">
      <c r="A13488"/>
      <c r="B13488"/>
      <c r="C13488"/>
    </row>
    <row r="13489" spans="1:3">
      <c r="A13489"/>
      <c r="B13489"/>
      <c r="C13489"/>
    </row>
    <row r="13490" spans="1:3">
      <c r="A13490"/>
      <c r="B13490"/>
      <c r="C13490"/>
    </row>
    <row r="13491" spans="1:3">
      <c r="A13491"/>
      <c r="B13491"/>
      <c r="C13491"/>
    </row>
    <row r="13492" spans="1:3">
      <c r="A13492"/>
      <c r="B13492"/>
      <c r="C13492"/>
    </row>
    <row r="13493" spans="1:3">
      <c r="A13493"/>
      <c r="B13493"/>
      <c r="C13493"/>
    </row>
    <row r="13494" spans="1:3">
      <c r="A13494"/>
      <c r="B13494"/>
      <c r="C13494"/>
    </row>
    <row r="13495" spans="1:3">
      <c r="A13495"/>
      <c r="B13495"/>
      <c r="C13495"/>
    </row>
    <row r="13496" spans="1:3">
      <c r="A13496"/>
      <c r="B13496"/>
      <c r="C13496"/>
    </row>
    <row r="13497" spans="1:3">
      <c r="A13497"/>
      <c r="B13497"/>
      <c r="C13497"/>
    </row>
    <row r="13498" spans="1:3">
      <c r="A13498"/>
      <c r="B13498"/>
      <c r="C13498"/>
    </row>
    <row r="13499" spans="1:3">
      <c r="A13499"/>
      <c r="B13499"/>
      <c r="C13499"/>
    </row>
    <row r="13500" spans="1:3">
      <c r="A13500"/>
      <c r="B13500"/>
      <c r="C13500"/>
    </row>
    <row r="13501" spans="1:3">
      <c r="A13501"/>
      <c r="B13501"/>
      <c r="C13501"/>
    </row>
    <row r="13502" spans="1:3">
      <c r="A13502"/>
      <c r="B13502"/>
      <c r="C13502"/>
    </row>
    <row r="13503" spans="1:3">
      <c r="A13503"/>
      <c r="B13503"/>
      <c r="C13503"/>
    </row>
    <row r="13504" spans="1:3">
      <c r="A13504"/>
      <c r="B13504"/>
      <c r="C13504"/>
    </row>
    <row r="13505" spans="1:3">
      <c r="A13505"/>
      <c r="B13505"/>
      <c r="C13505"/>
    </row>
    <row r="13506" spans="1:3">
      <c r="A13506"/>
      <c r="B13506"/>
      <c r="C13506"/>
    </row>
    <row r="13507" spans="1:3">
      <c r="A13507"/>
      <c r="B13507"/>
      <c r="C13507"/>
    </row>
    <row r="13508" spans="1:3">
      <c r="A13508"/>
      <c r="B13508"/>
      <c r="C13508"/>
    </row>
    <row r="13509" spans="1:3">
      <c r="A13509"/>
      <c r="B13509"/>
      <c r="C13509"/>
    </row>
    <row r="13510" spans="1:3">
      <c r="A13510"/>
      <c r="B13510"/>
      <c r="C13510"/>
    </row>
    <row r="13511" spans="1:3">
      <c r="A13511"/>
      <c r="B13511"/>
      <c r="C13511"/>
    </row>
    <row r="13512" spans="1:3">
      <c r="A13512"/>
      <c r="B13512"/>
      <c r="C13512"/>
    </row>
    <row r="13513" spans="1:3">
      <c r="A13513"/>
      <c r="B13513"/>
      <c r="C13513"/>
    </row>
    <row r="13514" spans="1:3">
      <c r="A13514"/>
      <c r="B13514"/>
      <c r="C13514"/>
    </row>
    <row r="13515" spans="1:3">
      <c r="A13515"/>
      <c r="B13515"/>
      <c r="C13515"/>
    </row>
    <row r="13516" spans="1:3">
      <c r="A13516"/>
      <c r="B13516"/>
      <c r="C13516"/>
    </row>
    <row r="13517" spans="1:3">
      <c r="A13517"/>
      <c r="B13517"/>
      <c r="C13517"/>
    </row>
    <row r="13518" spans="1:3">
      <c r="A13518"/>
      <c r="B13518"/>
      <c r="C13518"/>
    </row>
    <row r="13519" spans="1:3">
      <c r="A13519"/>
      <c r="B13519"/>
      <c r="C13519"/>
    </row>
    <row r="13520" spans="1:3">
      <c r="A13520"/>
      <c r="B13520"/>
      <c r="C13520"/>
    </row>
    <row r="13521" spans="1:3">
      <c r="A13521"/>
      <c r="B13521"/>
      <c r="C13521"/>
    </row>
    <row r="13522" spans="1:3">
      <c r="A13522"/>
      <c r="B13522"/>
      <c r="C13522"/>
    </row>
    <row r="13523" spans="1:3">
      <c r="A13523"/>
      <c r="B13523"/>
      <c r="C13523"/>
    </row>
    <row r="13524" spans="1:3">
      <c r="A13524"/>
      <c r="B13524"/>
      <c r="C13524"/>
    </row>
    <row r="13525" spans="1:3">
      <c r="A13525"/>
      <c r="B13525"/>
      <c r="C13525"/>
    </row>
    <row r="13526" spans="1:3">
      <c r="A13526"/>
      <c r="B13526"/>
      <c r="C13526"/>
    </row>
    <row r="13527" spans="1:3">
      <c r="A13527"/>
      <c r="B13527"/>
      <c r="C13527"/>
    </row>
    <row r="13528" spans="1:3">
      <c r="A13528"/>
      <c r="B13528"/>
      <c r="C13528"/>
    </row>
    <row r="13529" spans="1:3">
      <c r="A13529"/>
      <c r="B13529"/>
      <c r="C13529"/>
    </row>
    <row r="13530" spans="1:3">
      <c r="A13530"/>
      <c r="B13530"/>
      <c r="C13530"/>
    </row>
    <row r="13531" spans="1:3">
      <c r="A13531"/>
      <c r="B13531"/>
      <c r="C13531"/>
    </row>
    <row r="13532" spans="1:3">
      <c r="A13532"/>
      <c r="B13532"/>
      <c r="C13532"/>
    </row>
    <row r="13533" spans="1:3">
      <c r="A13533"/>
      <c r="B13533"/>
      <c r="C13533"/>
    </row>
    <row r="13534" spans="1:3">
      <c r="A13534"/>
      <c r="B13534"/>
      <c r="C13534"/>
    </row>
    <row r="13535" spans="1:3">
      <c r="A13535"/>
      <c r="B13535"/>
      <c r="C13535"/>
    </row>
    <row r="13536" spans="1:3">
      <c r="A13536"/>
      <c r="B13536"/>
      <c r="C13536"/>
    </row>
    <row r="13537" spans="1:3">
      <c r="A13537"/>
      <c r="B13537"/>
      <c r="C13537"/>
    </row>
    <row r="13538" spans="1:3">
      <c r="A13538"/>
      <c r="B13538"/>
      <c r="C13538"/>
    </row>
    <row r="13539" spans="1:3">
      <c r="A13539"/>
      <c r="B13539"/>
      <c r="C13539"/>
    </row>
    <row r="13540" spans="1:3">
      <c r="A13540"/>
      <c r="B13540"/>
      <c r="C13540"/>
    </row>
    <row r="13541" spans="1:3">
      <c r="A13541"/>
      <c r="B13541"/>
      <c r="C13541"/>
    </row>
    <row r="13542" spans="1:3">
      <c r="A13542"/>
      <c r="B13542"/>
      <c r="C13542"/>
    </row>
    <row r="13543" spans="1:3">
      <c r="A13543"/>
      <c r="B13543"/>
      <c r="C13543"/>
    </row>
    <row r="13544" spans="1:3">
      <c r="A13544"/>
      <c r="B13544"/>
      <c r="C13544"/>
    </row>
    <row r="13545" spans="1:3">
      <c r="A13545"/>
      <c r="B13545"/>
      <c r="C13545"/>
    </row>
    <row r="13546" spans="1:3">
      <c r="A13546"/>
      <c r="B13546"/>
      <c r="C13546"/>
    </row>
    <row r="13547" spans="1:3">
      <c r="A13547"/>
      <c r="B13547"/>
      <c r="C13547"/>
    </row>
    <row r="13548" spans="1:3">
      <c r="A13548"/>
      <c r="B13548"/>
      <c r="C13548"/>
    </row>
    <row r="13549" spans="1:3">
      <c r="A13549"/>
      <c r="B13549"/>
      <c r="C13549"/>
    </row>
    <row r="13550" spans="1:3">
      <c r="A13550"/>
      <c r="B13550"/>
      <c r="C13550"/>
    </row>
    <row r="13551" spans="1:3">
      <c r="A13551"/>
      <c r="B13551"/>
      <c r="C13551"/>
    </row>
    <row r="13552" spans="1:3">
      <c r="A13552"/>
      <c r="B13552"/>
      <c r="C13552"/>
    </row>
    <row r="13553" spans="1:3">
      <c r="A13553"/>
      <c r="B13553"/>
      <c r="C13553"/>
    </row>
    <row r="13554" spans="1:3">
      <c r="A13554"/>
      <c r="B13554"/>
      <c r="C13554"/>
    </row>
    <row r="13555" spans="1:3">
      <c r="A13555"/>
      <c r="B13555"/>
      <c r="C13555"/>
    </row>
    <row r="13556" spans="1:3">
      <c r="A13556"/>
      <c r="B13556"/>
      <c r="C13556"/>
    </row>
    <row r="13557" spans="1:3">
      <c r="A13557"/>
      <c r="B13557"/>
      <c r="C13557"/>
    </row>
    <row r="13558" spans="1:3">
      <c r="A13558"/>
      <c r="B13558"/>
      <c r="C13558"/>
    </row>
    <row r="13559" spans="1:3">
      <c r="A13559"/>
      <c r="B13559"/>
      <c r="C13559"/>
    </row>
    <row r="13560" spans="1:3">
      <c r="A13560"/>
      <c r="B13560"/>
      <c r="C13560"/>
    </row>
    <row r="13561" spans="1:3">
      <c r="A13561"/>
      <c r="B13561"/>
      <c r="C13561"/>
    </row>
    <row r="13562" spans="1:3">
      <c r="A13562"/>
      <c r="B13562"/>
      <c r="C13562"/>
    </row>
    <row r="13563" spans="1:3">
      <c r="A13563"/>
      <c r="B13563"/>
      <c r="C13563"/>
    </row>
    <row r="13564" spans="1:3">
      <c r="A13564"/>
      <c r="B13564"/>
      <c r="C13564"/>
    </row>
    <row r="13565" spans="1:3">
      <c r="A13565"/>
      <c r="B13565"/>
      <c r="C13565"/>
    </row>
    <row r="13566" spans="1:3">
      <c r="A13566"/>
      <c r="B13566"/>
      <c r="C13566"/>
    </row>
    <row r="13567" spans="1:3">
      <c r="A13567"/>
      <c r="B13567"/>
      <c r="C13567"/>
    </row>
    <row r="13568" spans="1:3">
      <c r="A13568"/>
      <c r="B13568"/>
      <c r="C13568"/>
    </row>
    <row r="13569" spans="1:3">
      <c r="A13569"/>
      <c r="B13569"/>
      <c r="C13569"/>
    </row>
    <row r="13570" spans="1:3">
      <c r="A13570"/>
      <c r="B13570"/>
      <c r="C13570"/>
    </row>
    <row r="13571" spans="1:3">
      <c r="A13571"/>
      <c r="B13571"/>
      <c r="C13571"/>
    </row>
    <row r="13572" spans="1:3">
      <c r="A13572"/>
      <c r="B13572"/>
      <c r="C13572"/>
    </row>
    <row r="13573" spans="1:3">
      <c r="A13573"/>
      <c r="B13573"/>
      <c r="C13573"/>
    </row>
    <row r="13574" spans="1:3">
      <c r="A13574"/>
      <c r="B13574"/>
      <c r="C13574"/>
    </row>
    <row r="13575" spans="1:3">
      <c r="A13575"/>
      <c r="B13575"/>
      <c r="C13575"/>
    </row>
    <row r="13576" spans="1:3">
      <c r="A13576"/>
      <c r="B13576"/>
      <c r="C13576"/>
    </row>
    <row r="13577" spans="1:3">
      <c r="A13577"/>
      <c r="B13577"/>
      <c r="C13577"/>
    </row>
    <row r="13578" spans="1:3">
      <c r="A13578"/>
      <c r="B13578"/>
      <c r="C13578"/>
    </row>
    <row r="13579" spans="1:3">
      <c r="A13579"/>
      <c r="B13579"/>
      <c r="C13579"/>
    </row>
    <row r="13580" spans="1:3">
      <c r="A13580"/>
      <c r="B13580"/>
      <c r="C13580"/>
    </row>
    <row r="13581" spans="1:3">
      <c r="A13581"/>
      <c r="B13581"/>
      <c r="C13581"/>
    </row>
    <row r="13582" spans="1:3">
      <c r="A13582"/>
      <c r="B13582"/>
      <c r="C13582"/>
    </row>
    <row r="13583" spans="1:3">
      <c r="A13583"/>
      <c r="B13583"/>
      <c r="C13583"/>
    </row>
    <row r="13584" spans="1:3">
      <c r="A13584"/>
      <c r="B13584"/>
      <c r="C13584"/>
    </row>
    <row r="13585" spans="1:3">
      <c r="A13585"/>
      <c r="B13585"/>
      <c r="C13585"/>
    </row>
    <row r="13586" spans="1:3">
      <c r="A13586"/>
      <c r="B13586"/>
      <c r="C13586"/>
    </row>
    <row r="13587" spans="1:3">
      <c r="A13587"/>
      <c r="B13587"/>
      <c r="C13587"/>
    </row>
    <row r="13588" spans="1:3">
      <c r="A13588"/>
      <c r="B13588"/>
      <c r="C13588"/>
    </row>
    <row r="13589" spans="1:3">
      <c r="A13589"/>
      <c r="B13589"/>
      <c r="C13589"/>
    </row>
    <row r="13590" spans="1:3">
      <c r="A13590"/>
      <c r="B13590"/>
      <c r="C13590"/>
    </row>
    <row r="13591" spans="1:3">
      <c r="A13591"/>
      <c r="B13591"/>
      <c r="C13591"/>
    </row>
    <row r="13592" spans="1:3">
      <c r="A13592"/>
      <c r="B13592"/>
      <c r="C13592"/>
    </row>
    <row r="13593" spans="1:3">
      <c r="A13593"/>
      <c r="B13593"/>
      <c r="C13593"/>
    </row>
    <row r="13594" spans="1:3">
      <c r="A13594"/>
      <c r="B13594"/>
      <c r="C13594"/>
    </row>
    <row r="13595" spans="1:3">
      <c r="A13595"/>
      <c r="B13595"/>
      <c r="C13595"/>
    </row>
    <row r="13596" spans="1:3">
      <c r="A13596"/>
      <c r="B13596"/>
      <c r="C13596"/>
    </row>
    <row r="13597" spans="1:3">
      <c r="A13597"/>
      <c r="B13597"/>
      <c r="C13597"/>
    </row>
    <row r="13598" spans="1:3">
      <c r="A13598"/>
      <c r="B13598"/>
      <c r="C13598"/>
    </row>
    <row r="13599" spans="1:3">
      <c r="A13599"/>
      <c r="B13599"/>
      <c r="C13599"/>
    </row>
    <row r="13600" spans="1:3">
      <c r="A13600"/>
      <c r="B13600"/>
      <c r="C13600"/>
    </row>
    <row r="13601" spans="1:3">
      <c r="A13601"/>
      <c r="B13601"/>
      <c r="C13601"/>
    </row>
    <row r="13602" spans="1:3">
      <c r="A13602"/>
      <c r="B13602"/>
      <c r="C13602"/>
    </row>
    <row r="13603" spans="1:3">
      <c r="A13603"/>
      <c r="B13603"/>
      <c r="C13603"/>
    </row>
    <row r="13604" spans="1:3">
      <c r="A13604"/>
      <c r="B13604"/>
      <c r="C13604"/>
    </row>
    <row r="13605" spans="1:3">
      <c r="A13605"/>
      <c r="B13605"/>
      <c r="C13605"/>
    </row>
    <row r="13606" spans="1:3">
      <c r="A13606"/>
      <c r="B13606"/>
      <c r="C13606"/>
    </row>
    <row r="13607" spans="1:3">
      <c r="A13607"/>
      <c r="B13607"/>
      <c r="C13607"/>
    </row>
    <row r="13608" spans="1:3">
      <c r="A13608"/>
      <c r="B13608"/>
      <c r="C13608"/>
    </row>
    <row r="13609" spans="1:3">
      <c r="A13609"/>
      <c r="B13609"/>
      <c r="C13609"/>
    </row>
    <row r="13610" spans="1:3">
      <c r="A13610"/>
      <c r="B13610"/>
      <c r="C13610"/>
    </row>
    <row r="13611" spans="1:3">
      <c r="A13611"/>
      <c r="B13611"/>
      <c r="C13611"/>
    </row>
    <row r="13612" spans="1:3">
      <c r="A13612"/>
      <c r="B13612"/>
      <c r="C13612"/>
    </row>
    <row r="13613" spans="1:3">
      <c r="A13613"/>
      <c r="B13613"/>
      <c r="C13613"/>
    </row>
    <row r="13614" spans="1:3">
      <c r="A13614"/>
      <c r="B13614"/>
      <c r="C13614"/>
    </row>
    <row r="13615" spans="1:3">
      <c r="A13615"/>
      <c r="B13615"/>
      <c r="C13615"/>
    </row>
    <row r="13616" spans="1:3">
      <c r="A13616"/>
      <c r="B13616"/>
      <c r="C13616"/>
    </row>
    <row r="13617" spans="1:3">
      <c r="A13617"/>
      <c r="B13617"/>
      <c r="C13617"/>
    </row>
    <row r="13618" spans="1:3">
      <c r="A13618"/>
      <c r="B13618"/>
      <c r="C13618"/>
    </row>
    <row r="13619" spans="1:3">
      <c r="A13619"/>
      <c r="B13619"/>
      <c r="C13619"/>
    </row>
    <row r="13620" spans="1:3">
      <c r="A13620"/>
      <c r="B13620"/>
      <c r="C13620"/>
    </row>
    <row r="13621" spans="1:3">
      <c r="A13621"/>
      <c r="B13621"/>
      <c r="C13621"/>
    </row>
    <row r="13622" spans="1:3">
      <c r="A13622"/>
      <c r="B13622"/>
      <c r="C13622"/>
    </row>
    <row r="13623" spans="1:3">
      <c r="A13623"/>
      <c r="B13623"/>
      <c r="C13623"/>
    </row>
    <row r="13624" spans="1:3">
      <c r="A13624"/>
      <c r="B13624"/>
      <c r="C13624"/>
    </row>
    <row r="13625" spans="1:3">
      <c r="A13625"/>
      <c r="B13625"/>
      <c r="C13625"/>
    </row>
    <row r="13626" spans="1:3">
      <c r="A13626"/>
      <c r="B13626"/>
      <c r="C13626"/>
    </row>
    <row r="13627" spans="1:3">
      <c r="A13627"/>
      <c r="B13627"/>
      <c r="C13627"/>
    </row>
    <row r="13628" spans="1:3">
      <c r="A13628"/>
      <c r="B13628"/>
      <c r="C13628"/>
    </row>
    <row r="13629" spans="1:3">
      <c r="A13629"/>
      <c r="B13629"/>
      <c r="C13629"/>
    </row>
    <row r="13630" spans="1:3">
      <c r="A13630"/>
      <c r="B13630"/>
      <c r="C13630"/>
    </row>
    <row r="13631" spans="1:3">
      <c r="A13631"/>
      <c r="B13631"/>
      <c r="C13631"/>
    </row>
    <row r="13632" spans="1:3">
      <c r="A13632"/>
      <c r="B13632"/>
      <c r="C13632"/>
    </row>
    <row r="13633" spans="1:3">
      <c r="A13633"/>
      <c r="B13633"/>
      <c r="C13633"/>
    </row>
    <row r="13634" spans="1:3">
      <c r="A13634"/>
      <c r="B13634"/>
      <c r="C13634"/>
    </row>
    <row r="13635" spans="1:3">
      <c r="A13635"/>
      <c r="B13635"/>
      <c r="C13635"/>
    </row>
    <row r="13636" spans="1:3">
      <c r="A13636"/>
      <c r="B13636"/>
      <c r="C13636"/>
    </row>
    <row r="13637" spans="1:3">
      <c r="A13637"/>
      <c r="B13637"/>
      <c r="C13637"/>
    </row>
    <row r="13638" spans="1:3">
      <c r="A13638"/>
      <c r="B13638"/>
      <c r="C13638"/>
    </row>
    <row r="13639" spans="1:3">
      <c r="A13639"/>
      <c r="B13639"/>
      <c r="C13639"/>
    </row>
    <row r="13640" spans="1:3">
      <c r="A13640"/>
      <c r="B13640"/>
      <c r="C13640"/>
    </row>
    <row r="13641" spans="1:3">
      <c r="A13641"/>
      <c r="B13641"/>
      <c r="C13641"/>
    </row>
    <row r="13642" spans="1:3">
      <c r="A13642"/>
      <c r="B13642"/>
      <c r="C13642"/>
    </row>
    <row r="13643" spans="1:3">
      <c r="A13643"/>
      <c r="B13643"/>
      <c r="C13643"/>
    </row>
    <row r="13644" spans="1:3">
      <c r="A13644"/>
      <c r="B13644"/>
      <c r="C13644"/>
    </row>
    <row r="13645" spans="1:3">
      <c r="A13645"/>
      <c r="B13645"/>
      <c r="C13645"/>
    </row>
    <row r="13646" spans="1:3">
      <c r="A13646"/>
      <c r="B13646"/>
      <c r="C13646"/>
    </row>
    <row r="13647" spans="1:3">
      <c r="A13647"/>
      <c r="B13647"/>
      <c r="C13647"/>
    </row>
    <row r="13648" spans="1:3">
      <c r="A13648"/>
      <c r="B13648"/>
      <c r="C13648"/>
    </row>
    <row r="13649" spans="1:3">
      <c r="A13649"/>
      <c r="B13649"/>
      <c r="C13649"/>
    </row>
    <row r="13650" spans="1:3">
      <c r="A13650"/>
      <c r="B13650"/>
      <c r="C13650"/>
    </row>
    <row r="13651" spans="1:3">
      <c r="A13651"/>
      <c r="B13651"/>
      <c r="C13651"/>
    </row>
    <row r="13652" spans="1:3">
      <c r="A13652"/>
      <c r="B13652"/>
      <c r="C13652"/>
    </row>
    <row r="13653" spans="1:3">
      <c r="A13653"/>
      <c r="B13653"/>
      <c r="C13653"/>
    </row>
    <row r="13654" spans="1:3">
      <c r="A13654"/>
      <c r="B13654"/>
      <c r="C13654"/>
    </row>
    <row r="13655" spans="1:3">
      <c r="A13655"/>
      <c r="B13655"/>
      <c r="C13655"/>
    </row>
    <row r="13656" spans="1:3">
      <c r="A13656"/>
      <c r="B13656"/>
      <c r="C13656"/>
    </row>
    <row r="13657" spans="1:3">
      <c r="A13657"/>
      <c r="B13657"/>
      <c r="C13657"/>
    </row>
    <row r="13658" spans="1:3">
      <c r="A13658"/>
      <c r="B13658"/>
      <c r="C13658"/>
    </row>
    <row r="13659" spans="1:3">
      <c r="A13659"/>
      <c r="B13659"/>
      <c r="C13659"/>
    </row>
    <row r="13660" spans="1:3">
      <c r="A13660"/>
      <c r="B13660"/>
      <c r="C13660"/>
    </row>
    <row r="13661" spans="1:3">
      <c r="A13661"/>
      <c r="B13661"/>
      <c r="C13661"/>
    </row>
    <row r="13662" spans="1:3">
      <c r="A13662"/>
      <c r="B13662"/>
      <c r="C13662"/>
    </row>
    <row r="13663" spans="1:3">
      <c r="A13663"/>
      <c r="B13663"/>
      <c r="C13663"/>
    </row>
    <row r="13664" spans="1:3">
      <c r="A13664"/>
      <c r="B13664"/>
      <c r="C13664"/>
    </row>
    <row r="13665" spans="1:3">
      <c r="A13665"/>
      <c r="B13665"/>
      <c r="C13665"/>
    </row>
    <row r="13666" spans="1:3">
      <c r="A13666"/>
      <c r="B13666"/>
      <c r="C13666"/>
    </row>
    <row r="13667" spans="1:3">
      <c r="A13667"/>
      <c r="B13667"/>
      <c r="C13667"/>
    </row>
    <row r="13668" spans="1:3">
      <c r="A13668"/>
      <c r="B13668"/>
      <c r="C13668"/>
    </row>
    <row r="13669" spans="1:3">
      <c r="A13669"/>
      <c r="B13669"/>
      <c r="C13669"/>
    </row>
    <row r="13670" spans="1:3">
      <c r="A13670"/>
      <c r="B13670"/>
      <c r="C13670"/>
    </row>
    <row r="13671" spans="1:3">
      <c r="A13671"/>
      <c r="B13671"/>
      <c r="C13671"/>
    </row>
    <row r="13672" spans="1:3">
      <c r="A13672"/>
      <c r="B13672"/>
      <c r="C13672"/>
    </row>
    <row r="13673" spans="1:3">
      <c r="A13673"/>
      <c r="B13673"/>
      <c r="C13673"/>
    </row>
    <row r="13674" spans="1:3">
      <c r="A13674"/>
      <c r="B13674"/>
      <c r="C13674"/>
    </row>
    <row r="13675" spans="1:3">
      <c r="A13675"/>
      <c r="B13675"/>
      <c r="C13675"/>
    </row>
    <row r="13676" spans="1:3">
      <c r="A13676"/>
      <c r="B13676"/>
      <c r="C13676"/>
    </row>
    <row r="13677" spans="1:3">
      <c r="A13677"/>
      <c r="B13677"/>
      <c r="C13677"/>
    </row>
    <row r="13678" spans="1:3">
      <c r="A13678"/>
      <c r="B13678"/>
      <c r="C13678"/>
    </row>
    <row r="13679" spans="1:3">
      <c r="A13679"/>
      <c r="B13679"/>
      <c r="C13679"/>
    </row>
    <row r="13680" spans="1:3">
      <c r="A13680"/>
      <c r="B13680"/>
      <c r="C13680"/>
    </row>
    <row r="13681" spans="1:3">
      <c r="A13681"/>
      <c r="B13681"/>
      <c r="C13681"/>
    </row>
    <row r="13682" spans="1:3">
      <c r="A13682"/>
      <c r="B13682"/>
      <c r="C13682"/>
    </row>
    <row r="13683" spans="1:3">
      <c r="A13683"/>
      <c r="B13683"/>
      <c r="C13683"/>
    </row>
    <row r="13684" spans="1:3">
      <c r="A13684"/>
      <c r="B13684"/>
      <c r="C13684"/>
    </row>
    <row r="13685" spans="1:3">
      <c r="A13685"/>
      <c r="B13685"/>
      <c r="C13685"/>
    </row>
    <row r="13686" spans="1:3">
      <c r="A13686"/>
      <c r="B13686"/>
      <c r="C13686"/>
    </row>
    <row r="13687" spans="1:3">
      <c r="A13687"/>
      <c r="B13687"/>
      <c r="C13687"/>
    </row>
    <row r="13688" spans="1:3">
      <c r="A13688"/>
      <c r="B13688"/>
      <c r="C13688"/>
    </row>
    <row r="13689" spans="1:3">
      <c r="A13689"/>
      <c r="B13689"/>
      <c r="C13689"/>
    </row>
    <row r="13690" spans="1:3">
      <c r="A13690"/>
      <c r="B13690"/>
      <c r="C13690"/>
    </row>
    <row r="13691" spans="1:3">
      <c r="A13691"/>
      <c r="B13691"/>
      <c r="C13691"/>
    </row>
    <row r="13692" spans="1:3">
      <c r="A13692"/>
      <c r="B13692"/>
      <c r="C13692"/>
    </row>
    <row r="13693" spans="1:3">
      <c r="A13693"/>
      <c r="B13693"/>
      <c r="C13693"/>
    </row>
    <row r="13694" spans="1:3">
      <c r="A13694"/>
      <c r="B13694"/>
      <c r="C13694"/>
    </row>
    <row r="13695" spans="1:3">
      <c r="A13695"/>
      <c r="B13695"/>
      <c r="C13695"/>
    </row>
    <row r="13696" spans="1:3">
      <c r="A13696"/>
      <c r="B13696"/>
      <c r="C13696"/>
    </row>
    <row r="13697" spans="1:3">
      <c r="A13697"/>
      <c r="B13697"/>
      <c r="C13697"/>
    </row>
    <row r="13698" spans="1:3">
      <c r="A13698"/>
      <c r="B13698"/>
      <c r="C13698"/>
    </row>
    <row r="13699" spans="1:3">
      <c r="A13699"/>
      <c r="B13699"/>
      <c r="C13699"/>
    </row>
    <row r="13700" spans="1:3">
      <c r="A13700"/>
      <c r="B13700"/>
      <c r="C13700"/>
    </row>
    <row r="13701" spans="1:3">
      <c r="A13701"/>
      <c r="B13701"/>
      <c r="C13701"/>
    </row>
    <row r="13702" spans="1:3">
      <c r="A13702"/>
      <c r="B13702"/>
      <c r="C13702"/>
    </row>
    <row r="13703" spans="1:3">
      <c r="A13703"/>
      <c r="B13703"/>
      <c r="C13703"/>
    </row>
    <row r="13704" spans="1:3">
      <c r="A13704"/>
      <c r="B13704"/>
      <c r="C13704"/>
    </row>
    <row r="13705" spans="1:3">
      <c r="A13705"/>
      <c r="B13705"/>
      <c r="C13705"/>
    </row>
    <row r="13706" spans="1:3">
      <c r="A13706"/>
      <c r="B13706"/>
      <c r="C13706"/>
    </row>
    <row r="13707" spans="1:3">
      <c r="A13707"/>
      <c r="B13707"/>
      <c r="C13707"/>
    </row>
    <row r="13708" spans="1:3">
      <c r="A13708"/>
      <c r="B13708"/>
      <c r="C13708"/>
    </row>
    <row r="13709" spans="1:3">
      <c r="A13709"/>
      <c r="B13709"/>
      <c r="C13709"/>
    </row>
    <row r="13710" spans="1:3">
      <c r="A13710"/>
      <c r="B13710"/>
      <c r="C13710"/>
    </row>
    <row r="13711" spans="1:3">
      <c r="A13711"/>
      <c r="B13711"/>
      <c r="C13711"/>
    </row>
    <row r="13712" spans="1:3">
      <c r="A13712"/>
      <c r="B13712"/>
      <c r="C13712"/>
    </row>
    <row r="13713" spans="1:3">
      <c r="A13713"/>
      <c r="B13713"/>
      <c r="C13713"/>
    </row>
    <row r="13714" spans="1:3">
      <c r="A13714"/>
      <c r="B13714"/>
      <c r="C13714"/>
    </row>
    <row r="13715" spans="1:3">
      <c r="A13715"/>
      <c r="B13715"/>
      <c r="C13715"/>
    </row>
    <row r="13716" spans="1:3">
      <c r="A13716"/>
      <c r="B13716"/>
      <c r="C13716"/>
    </row>
    <row r="13717" spans="1:3">
      <c r="A13717"/>
      <c r="B13717"/>
      <c r="C13717"/>
    </row>
    <row r="13718" spans="1:3">
      <c r="A13718"/>
      <c r="B13718"/>
      <c r="C13718"/>
    </row>
    <row r="13719" spans="1:3">
      <c r="A13719"/>
      <c r="B13719"/>
      <c r="C13719"/>
    </row>
    <row r="13720" spans="1:3">
      <c r="A13720"/>
      <c r="B13720"/>
      <c r="C13720"/>
    </row>
    <row r="13721" spans="1:3">
      <c r="A13721"/>
      <c r="B13721"/>
      <c r="C13721"/>
    </row>
    <row r="13722" spans="1:3">
      <c r="A13722"/>
      <c r="B13722"/>
      <c r="C13722"/>
    </row>
    <row r="13723" spans="1:3">
      <c r="A13723"/>
      <c r="B13723"/>
      <c r="C13723"/>
    </row>
    <row r="13724" spans="1:3">
      <c r="A13724"/>
      <c r="B13724"/>
      <c r="C13724"/>
    </row>
    <row r="13725" spans="1:3">
      <c r="A13725"/>
      <c r="B13725"/>
      <c r="C13725"/>
    </row>
    <row r="13726" spans="1:3">
      <c r="A13726"/>
      <c r="B13726"/>
      <c r="C13726"/>
    </row>
    <row r="13727" spans="1:3">
      <c r="A13727"/>
      <c r="B13727"/>
      <c r="C13727"/>
    </row>
    <row r="13728" spans="1:3">
      <c r="A13728"/>
      <c r="B13728"/>
      <c r="C13728"/>
    </row>
    <row r="13729" spans="1:3">
      <c r="A13729"/>
      <c r="B13729"/>
      <c r="C13729"/>
    </row>
    <row r="13730" spans="1:3">
      <c r="A13730"/>
      <c r="B13730"/>
      <c r="C13730"/>
    </row>
    <row r="13731" spans="1:3">
      <c r="A13731"/>
      <c r="B13731"/>
      <c r="C13731"/>
    </row>
    <row r="13732" spans="1:3">
      <c r="A13732"/>
      <c r="B13732"/>
      <c r="C13732"/>
    </row>
    <row r="13733" spans="1:3">
      <c r="A13733"/>
      <c r="B13733"/>
      <c r="C13733"/>
    </row>
    <row r="13734" spans="1:3">
      <c r="A13734"/>
      <c r="B13734"/>
      <c r="C13734"/>
    </row>
    <row r="13735" spans="1:3">
      <c r="A13735"/>
      <c r="B13735"/>
      <c r="C13735"/>
    </row>
    <row r="13736" spans="1:3">
      <c r="A13736"/>
      <c r="B13736"/>
      <c r="C13736"/>
    </row>
    <row r="13737" spans="1:3">
      <c r="A13737"/>
      <c r="B13737"/>
      <c r="C13737"/>
    </row>
    <row r="13738" spans="1:3">
      <c r="A13738"/>
      <c r="B13738"/>
      <c r="C13738"/>
    </row>
    <row r="13739" spans="1:3">
      <c r="A13739"/>
      <c r="B13739"/>
      <c r="C13739"/>
    </row>
    <row r="13740" spans="1:3">
      <c r="A13740"/>
      <c r="B13740"/>
      <c r="C13740"/>
    </row>
    <row r="13741" spans="1:3">
      <c r="A13741"/>
      <c r="B13741"/>
      <c r="C13741"/>
    </row>
    <row r="13742" spans="1:3">
      <c r="A13742"/>
      <c r="B13742"/>
      <c r="C13742"/>
    </row>
    <row r="13743" spans="1:3">
      <c r="A13743"/>
      <c r="B13743"/>
      <c r="C13743"/>
    </row>
    <row r="13744" spans="1:3">
      <c r="A13744"/>
      <c r="B13744"/>
      <c r="C13744"/>
    </row>
    <row r="13745" spans="1:3">
      <c r="A13745"/>
      <c r="B13745"/>
      <c r="C13745"/>
    </row>
    <row r="13746" spans="1:3">
      <c r="A13746"/>
      <c r="B13746"/>
      <c r="C13746"/>
    </row>
    <row r="13747" spans="1:3">
      <c r="A13747"/>
      <c r="B13747"/>
      <c r="C13747"/>
    </row>
    <row r="13748" spans="1:3">
      <c r="A13748"/>
      <c r="B13748"/>
      <c r="C13748"/>
    </row>
    <row r="13749" spans="1:3">
      <c r="A13749"/>
      <c r="B13749"/>
      <c r="C13749"/>
    </row>
    <row r="13750" spans="1:3">
      <c r="A13750"/>
      <c r="B13750"/>
      <c r="C13750"/>
    </row>
    <row r="13751" spans="1:3">
      <c r="A13751"/>
      <c r="B13751"/>
      <c r="C13751"/>
    </row>
    <row r="13752" spans="1:3">
      <c r="A13752"/>
      <c r="B13752"/>
      <c r="C13752"/>
    </row>
    <row r="13753" spans="1:3">
      <c r="A13753"/>
      <c r="B13753"/>
      <c r="C13753"/>
    </row>
    <row r="13754" spans="1:3">
      <c r="A13754"/>
      <c r="B13754"/>
      <c r="C13754"/>
    </row>
    <row r="13755" spans="1:3">
      <c r="A13755"/>
      <c r="B13755"/>
      <c r="C13755"/>
    </row>
    <row r="13756" spans="1:3">
      <c r="A13756"/>
      <c r="B13756"/>
      <c r="C13756"/>
    </row>
    <row r="13757" spans="1:3">
      <c r="A13757"/>
      <c r="B13757"/>
      <c r="C13757"/>
    </row>
    <row r="13758" spans="1:3">
      <c r="A13758"/>
      <c r="B13758"/>
      <c r="C13758"/>
    </row>
    <row r="13759" spans="1:3">
      <c r="A13759"/>
      <c r="B13759"/>
      <c r="C13759"/>
    </row>
    <row r="13760" spans="1:3">
      <c r="A13760"/>
      <c r="B13760"/>
      <c r="C13760"/>
    </row>
    <row r="13761" spans="1:3">
      <c r="A13761"/>
      <c r="B13761"/>
      <c r="C13761"/>
    </row>
    <row r="13762" spans="1:3">
      <c r="A13762"/>
      <c r="B13762"/>
      <c r="C13762"/>
    </row>
    <row r="13763" spans="1:3">
      <c r="A13763"/>
      <c r="B13763"/>
      <c r="C13763"/>
    </row>
    <row r="13764" spans="1:3">
      <c r="A13764"/>
      <c r="B13764"/>
      <c r="C13764"/>
    </row>
    <row r="13765" spans="1:3">
      <c r="A13765"/>
      <c r="B13765"/>
      <c r="C13765"/>
    </row>
    <row r="13766" spans="1:3">
      <c r="A13766"/>
      <c r="B13766"/>
      <c r="C13766"/>
    </row>
    <row r="13767" spans="1:3">
      <c r="A13767"/>
      <c r="B13767"/>
      <c r="C13767"/>
    </row>
    <row r="13768" spans="1:3">
      <c r="A13768"/>
      <c r="B13768"/>
      <c r="C13768"/>
    </row>
    <row r="13769" spans="1:3">
      <c r="A13769"/>
      <c r="B13769"/>
      <c r="C13769"/>
    </row>
    <row r="13770" spans="1:3">
      <c r="A13770"/>
      <c r="B13770"/>
      <c r="C13770"/>
    </row>
    <row r="13771" spans="1:3">
      <c r="A13771"/>
      <c r="B13771"/>
      <c r="C13771"/>
    </row>
    <row r="13772" spans="1:3">
      <c r="A13772"/>
      <c r="B13772"/>
      <c r="C13772"/>
    </row>
    <row r="13773" spans="1:3">
      <c r="A13773"/>
      <c r="B13773"/>
      <c r="C13773"/>
    </row>
    <row r="13774" spans="1:3">
      <c r="A13774"/>
      <c r="B13774"/>
      <c r="C13774"/>
    </row>
    <row r="13775" spans="1:3">
      <c r="A13775"/>
      <c r="B13775"/>
      <c r="C13775"/>
    </row>
    <row r="13776" spans="1:3">
      <c r="A13776"/>
      <c r="B13776"/>
      <c r="C13776"/>
    </row>
    <row r="13777" spans="1:3">
      <c r="A13777"/>
      <c r="B13777"/>
      <c r="C13777"/>
    </row>
    <row r="13778" spans="1:3">
      <c r="A13778"/>
      <c r="B13778"/>
      <c r="C13778"/>
    </row>
    <row r="13779" spans="1:3">
      <c r="A13779"/>
      <c r="B13779"/>
      <c r="C13779"/>
    </row>
    <row r="13780" spans="1:3">
      <c r="A13780"/>
      <c r="B13780"/>
      <c r="C13780"/>
    </row>
    <row r="13781" spans="1:3">
      <c r="A13781"/>
      <c r="B13781"/>
      <c r="C13781"/>
    </row>
    <row r="13782" spans="1:3">
      <c r="A13782"/>
      <c r="B13782"/>
      <c r="C13782"/>
    </row>
    <row r="13783" spans="1:3">
      <c r="A13783"/>
      <c r="B13783"/>
      <c r="C13783"/>
    </row>
    <row r="13784" spans="1:3">
      <c r="A13784"/>
      <c r="B13784"/>
      <c r="C13784"/>
    </row>
    <row r="13785" spans="1:3">
      <c r="A13785"/>
      <c r="B13785"/>
      <c r="C13785"/>
    </row>
    <row r="13786" spans="1:3">
      <c r="A13786"/>
      <c r="B13786"/>
      <c r="C13786"/>
    </row>
    <row r="13787" spans="1:3">
      <c r="A13787"/>
      <c r="B13787"/>
      <c r="C13787"/>
    </row>
    <row r="13788" spans="1:3">
      <c r="A13788"/>
      <c r="B13788"/>
      <c r="C13788"/>
    </row>
    <row r="13789" spans="1:3">
      <c r="A13789"/>
      <c r="B13789"/>
      <c r="C13789"/>
    </row>
    <row r="13790" spans="1:3">
      <c r="A13790"/>
      <c r="B13790"/>
      <c r="C13790"/>
    </row>
    <row r="13791" spans="1:3">
      <c r="A13791"/>
      <c r="B13791"/>
      <c r="C13791"/>
    </row>
    <row r="13792" spans="1:3">
      <c r="A13792"/>
      <c r="B13792"/>
      <c r="C13792"/>
    </row>
    <row r="13793" spans="1:3">
      <c r="A13793"/>
      <c r="B13793"/>
      <c r="C13793"/>
    </row>
    <row r="13794" spans="1:3">
      <c r="A13794"/>
      <c r="B13794"/>
      <c r="C13794"/>
    </row>
    <row r="13795" spans="1:3">
      <c r="A13795"/>
      <c r="B13795"/>
      <c r="C13795"/>
    </row>
    <row r="13796" spans="1:3">
      <c r="A13796"/>
      <c r="B13796"/>
      <c r="C13796"/>
    </row>
    <row r="13797" spans="1:3">
      <c r="A13797"/>
      <c r="B13797"/>
      <c r="C13797"/>
    </row>
    <row r="13798" spans="1:3">
      <c r="A13798"/>
      <c r="B13798"/>
      <c r="C13798"/>
    </row>
    <row r="13799" spans="1:3">
      <c r="A13799"/>
      <c r="B13799"/>
      <c r="C13799"/>
    </row>
    <row r="13800" spans="1:3">
      <c r="A13800"/>
      <c r="B13800"/>
      <c r="C13800"/>
    </row>
    <row r="13801" spans="1:3">
      <c r="A13801"/>
      <c r="B13801"/>
      <c r="C13801"/>
    </row>
    <row r="13802" spans="1:3">
      <c r="A13802"/>
      <c r="B13802"/>
      <c r="C13802"/>
    </row>
    <row r="13803" spans="1:3">
      <c r="A13803"/>
      <c r="B13803"/>
      <c r="C13803"/>
    </row>
    <row r="13804" spans="1:3">
      <c r="A13804"/>
      <c r="B13804"/>
      <c r="C13804"/>
    </row>
    <row r="13805" spans="1:3">
      <c r="A13805"/>
      <c r="B13805"/>
      <c r="C13805"/>
    </row>
    <row r="13806" spans="1:3">
      <c r="A13806"/>
      <c r="B13806"/>
      <c r="C13806"/>
    </row>
    <row r="13807" spans="1:3">
      <c r="A13807"/>
      <c r="B13807"/>
      <c r="C13807"/>
    </row>
    <row r="13808" spans="1:3">
      <c r="A13808"/>
      <c r="B13808"/>
      <c r="C13808"/>
    </row>
    <row r="13809" spans="1:3">
      <c r="A13809"/>
      <c r="B13809"/>
      <c r="C13809"/>
    </row>
    <row r="13810" spans="1:3">
      <c r="A13810"/>
      <c r="B13810"/>
      <c r="C13810"/>
    </row>
    <row r="13811" spans="1:3">
      <c r="A13811"/>
      <c r="B13811"/>
      <c r="C13811"/>
    </row>
    <row r="13812" spans="1:3">
      <c r="A13812"/>
      <c r="B13812"/>
      <c r="C13812"/>
    </row>
    <row r="13813" spans="1:3">
      <c r="A13813"/>
      <c r="B13813"/>
      <c r="C13813"/>
    </row>
    <row r="13814" spans="1:3">
      <c r="A13814"/>
      <c r="B13814"/>
      <c r="C13814"/>
    </row>
    <row r="13815" spans="1:3">
      <c r="A13815"/>
      <c r="B13815"/>
      <c r="C13815"/>
    </row>
    <row r="13816" spans="1:3">
      <c r="A13816"/>
      <c r="B13816"/>
      <c r="C13816"/>
    </row>
    <row r="13817" spans="1:3">
      <c r="A13817"/>
      <c r="B13817"/>
      <c r="C13817"/>
    </row>
    <row r="13818" spans="1:3">
      <c r="A13818"/>
      <c r="B13818"/>
      <c r="C13818"/>
    </row>
    <row r="13819" spans="1:3">
      <c r="A13819"/>
      <c r="B13819"/>
      <c r="C13819"/>
    </row>
    <row r="13820" spans="1:3">
      <c r="A13820"/>
      <c r="B13820"/>
      <c r="C13820"/>
    </row>
    <row r="13821" spans="1:3">
      <c r="A13821"/>
      <c r="B13821"/>
      <c r="C13821"/>
    </row>
    <row r="13822" spans="1:3">
      <c r="A13822"/>
      <c r="B13822"/>
      <c r="C13822"/>
    </row>
    <row r="13823" spans="1:3">
      <c r="A13823"/>
      <c r="B13823"/>
      <c r="C13823"/>
    </row>
    <row r="13824" spans="1:3">
      <c r="A13824"/>
      <c r="B13824"/>
      <c r="C13824"/>
    </row>
    <row r="13825" spans="1:3">
      <c r="A13825"/>
      <c r="B13825"/>
      <c r="C13825"/>
    </row>
    <row r="13826" spans="1:3">
      <c r="A13826"/>
      <c r="B13826"/>
      <c r="C13826"/>
    </row>
    <row r="13827" spans="1:3">
      <c r="A13827"/>
      <c r="B13827"/>
      <c r="C13827"/>
    </row>
    <row r="13828" spans="1:3">
      <c r="A13828"/>
      <c r="B13828"/>
      <c r="C13828"/>
    </row>
    <row r="13829" spans="1:3">
      <c r="A13829"/>
      <c r="B13829"/>
      <c r="C13829"/>
    </row>
    <row r="13830" spans="1:3">
      <c r="A13830"/>
      <c r="B13830"/>
      <c r="C13830"/>
    </row>
    <row r="13831" spans="1:3">
      <c r="A13831"/>
      <c r="B13831"/>
      <c r="C13831"/>
    </row>
    <row r="13832" spans="1:3">
      <c r="A13832"/>
      <c r="B13832"/>
      <c r="C13832"/>
    </row>
    <row r="13833" spans="1:3">
      <c r="A13833"/>
      <c r="B13833"/>
      <c r="C13833"/>
    </row>
    <row r="13834" spans="1:3">
      <c r="A13834"/>
      <c r="B13834"/>
      <c r="C13834"/>
    </row>
    <row r="13835" spans="1:3">
      <c r="A13835"/>
      <c r="B13835"/>
      <c r="C13835"/>
    </row>
    <row r="13836" spans="1:3">
      <c r="A13836"/>
      <c r="B13836"/>
      <c r="C13836"/>
    </row>
    <row r="13837" spans="1:3">
      <c r="A13837"/>
      <c r="B13837"/>
      <c r="C13837"/>
    </row>
    <row r="13838" spans="1:3">
      <c r="A13838"/>
      <c r="B13838"/>
      <c r="C13838"/>
    </row>
    <row r="13839" spans="1:3">
      <c r="A13839"/>
      <c r="B13839"/>
      <c r="C13839"/>
    </row>
    <row r="13840" spans="1:3">
      <c r="A13840"/>
      <c r="B13840"/>
      <c r="C13840"/>
    </row>
    <row r="13841" spans="1:3">
      <c r="A13841"/>
      <c r="B13841"/>
      <c r="C13841"/>
    </row>
    <row r="13842" spans="1:3">
      <c r="A13842"/>
      <c r="B13842"/>
      <c r="C13842"/>
    </row>
    <row r="13843" spans="1:3">
      <c r="A13843"/>
      <c r="B13843"/>
      <c r="C13843"/>
    </row>
    <row r="13844" spans="1:3">
      <c r="A13844"/>
      <c r="B13844"/>
      <c r="C13844"/>
    </row>
    <row r="13845" spans="1:3">
      <c r="A13845"/>
      <c r="B13845"/>
      <c r="C13845"/>
    </row>
    <row r="13846" spans="1:3">
      <c r="A13846"/>
      <c r="B13846"/>
      <c r="C13846"/>
    </row>
    <row r="13847" spans="1:3">
      <c r="A13847"/>
      <c r="B13847"/>
      <c r="C13847"/>
    </row>
    <row r="13848" spans="1:3">
      <c r="A13848"/>
      <c r="B13848"/>
      <c r="C13848"/>
    </row>
    <row r="13849" spans="1:3">
      <c r="A13849"/>
      <c r="B13849"/>
      <c r="C13849"/>
    </row>
    <row r="13850" spans="1:3">
      <c r="A13850"/>
      <c r="B13850"/>
      <c r="C13850"/>
    </row>
    <row r="13851" spans="1:3">
      <c r="A13851"/>
      <c r="B13851"/>
      <c r="C13851"/>
    </row>
    <row r="13852" spans="1:3">
      <c r="A13852"/>
      <c r="B13852"/>
      <c r="C13852"/>
    </row>
    <row r="13853" spans="1:3">
      <c r="A13853"/>
      <c r="B13853"/>
      <c r="C13853"/>
    </row>
    <row r="13854" spans="1:3">
      <c r="A13854"/>
      <c r="B13854"/>
      <c r="C13854"/>
    </row>
    <row r="13855" spans="1:3">
      <c r="A13855"/>
      <c r="B13855"/>
      <c r="C13855"/>
    </row>
    <row r="13856" spans="1:3">
      <c r="A13856"/>
      <c r="B13856"/>
      <c r="C13856"/>
    </row>
    <row r="13857" spans="1:3">
      <c r="A13857"/>
      <c r="B13857"/>
      <c r="C13857"/>
    </row>
    <row r="13858" spans="1:3">
      <c r="A13858"/>
      <c r="B13858"/>
      <c r="C13858"/>
    </row>
    <row r="13859" spans="1:3">
      <c r="A13859"/>
      <c r="B13859"/>
      <c r="C13859"/>
    </row>
    <row r="13860" spans="1:3">
      <c r="A13860"/>
      <c r="B13860"/>
      <c r="C13860"/>
    </row>
    <row r="13861" spans="1:3">
      <c r="A13861"/>
      <c r="B13861"/>
      <c r="C13861"/>
    </row>
    <row r="13862" spans="1:3">
      <c r="A13862"/>
      <c r="B13862"/>
      <c r="C13862"/>
    </row>
    <row r="13863" spans="1:3">
      <c r="A13863"/>
      <c r="B13863"/>
      <c r="C13863"/>
    </row>
    <row r="13864" spans="1:3">
      <c r="A13864"/>
      <c r="B13864"/>
      <c r="C13864"/>
    </row>
    <row r="13865" spans="1:3">
      <c r="A13865"/>
      <c r="B13865"/>
      <c r="C13865"/>
    </row>
    <row r="13866" spans="1:3">
      <c r="A13866"/>
      <c r="B13866"/>
      <c r="C13866"/>
    </row>
    <row r="13867" spans="1:3">
      <c r="A13867"/>
      <c r="B13867"/>
      <c r="C13867"/>
    </row>
    <row r="13868" spans="1:3">
      <c r="A13868"/>
      <c r="B13868"/>
      <c r="C13868"/>
    </row>
    <row r="13869" spans="1:3">
      <c r="A13869"/>
      <c r="B13869"/>
      <c r="C13869"/>
    </row>
    <row r="13870" spans="1:3">
      <c r="A13870"/>
      <c r="B13870"/>
      <c r="C13870"/>
    </row>
    <row r="13871" spans="1:3">
      <c r="A13871"/>
      <c r="B13871"/>
      <c r="C13871"/>
    </row>
    <row r="13872" spans="1:3">
      <c r="A13872"/>
      <c r="B13872"/>
      <c r="C13872"/>
    </row>
    <row r="13873" spans="1:3">
      <c r="A13873"/>
      <c r="B13873"/>
      <c r="C13873"/>
    </row>
    <row r="13874" spans="1:3">
      <c r="A13874"/>
      <c r="B13874"/>
      <c r="C13874"/>
    </row>
    <row r="13875" spans="1:3">
      <c r="A13875"/>
      <c r="B13875"/>
      <c r="C13875"/>
    </row>
    <row r="13876" spans="1:3">
      <c r="A13876"/>
      <c r="B13876"/>
      <c r="C13876"/>
    </row>
    <row r="13877" spans="1:3">
      <c r="A13877"/>
      <c r="B13877"/>
      <c r="C13877"/>
    </row>
    <row r="13878" spans="1:3">
      <c r="A13878"/>
      <c r="B13878"/>
      <c r="C13878"/>
    </row>
    <row r="13879" spans="1:3">
      <c r="A13879"/>
      <c r="B13879"/>
      <c r="C13879"/>
    </row>
    <row r="13880" spans="1:3">
      <c r="A13880"/>
      <c r="B13880"/>
      <c r="C13880"/>
    </row>
    <row r="13881" spans="1:3">
      <c r="A13881"/>
      <c r="B13881"/>
      <c r="C13881"/>
    </row>
    <row r="13882" spans="1:3">
      <c r="A13882"/>
      <c r="B13882"/>
      <c r="C13882"/>
    </row>
    <row r="13883" spans="1:3">
      <c r="A13883"/>
      <c r="B13883"/>
      <c r="C13883"/>
    </row>
    <row r="13884" spans="1:3">
      <c r="A13884"/>
      <c r="B13884"/>
      <c r="C13884"/>
    </row>
    <row r="13885" spans="1:3">
      <c r="A13885"/>
      <c r="B13885"/>
      <c r="C13885"/>
    </row>
    <row r="13886" spans="1:3">
      <c r="A13886"/>
      <c r="B13886"/>
      <c r="C13886"/>
    </row>
    <row r="13887" spans="1:3">
      <c r="A13887"/>
      <c r="B13887"/>
      <c r="C13887"/>
    </row>
    <row r="13888" spans="1:3">
      <c r="A13888"/>
      <c r="B13888"/>
      <c r="C13888"/>
    </row>
    <row r="13889" spans="1:3">
      <c r="A13889"/>
      <c r="B13889"/>
      <c r="C13889"/>
    </row>
    <row r="13890" spans="1:3">
      <c r="A13890"/>
      <c r="B13890"/>
      <c r="C13890"/>
    </row>
    <row r="13891" spans="1:3">
      <c r="A13891"/>
      <c r="B13891"/>
      <c r="C13891"/>
    </row>
    <row r="13892" spans="1:3">
      <c r="A13892"/>
      <c r="B13892"/>
      <c r="C13892"/>
    </row>
    <row r="13893" spans="1:3">
      <c r="A13893"/>
      <c r="B13893"/>
      <c r="C13893"/>
    </row>
    <row r="13894" spans="1:3">
      <c r="A13894"/>
      <c r="B13894"/>
      <c r="C13894"/>
    </row>
    <row r="13895" spans="1:3">
      <c r="A13895"/>
      <c r="B13895"/>
      <c r="C13895"/>
    </row>
    <row r="13896" spans="1:3">
      <c r="A13896"/>
      <c r="B13896"/>
      <c r="C13896"/>
    </row>
    <row r="13897" spans="1:3">
      <c r="A13897"/>
      <c r="B13897"/>
      <c r="C13897"/>
    </row>
    <row r="13898" spans="1:3">
      <c r="A13898"/>
      <c r="B13898"/>
      <c r="C13898"/>
    </row>
    <row r="13899" spans="1:3">
      <c r="A13899"/>
      <c r="B13899"/>
      <c r="C13899"/>
    </row>
    <row r="13900" spans="1:3">
      <c r="A13900"/>
      <c r="B13900"/>
      <c r="C13900"/>
    </row>
    <row r="13901" spans="1:3">
      <c r="A13901"/>
      <c r="B13901"/>
      <c r="C13901"/>
    </row>
    <row r="13902" spans="1:3">
      <c r="A13902"/>
      <c r="B13902"/>
      <c r="C13902"/>
    </row>
    <row r="13903" spans="1:3">
      <c r="A13903"/>
      <c r="B13903"/>
      <c r="C13903"/>
    </row>
    <row r="13904" spans="1:3">
      <c r="A13904"/>
      <c r="B13904"/>
      <c r="C13904"/>
    </row>
    <row r="13905" spans="1:3">
      <c r="A13905"/>
      <c r="B13905"/>
      <c r="C13905"/>
    </row>
    <row r="13906" spans="1:3">
      <c r="A13906"/>
      <c r="B13906"/>
      <c r="C13906"/>
    </row>
    <row r="13907" spans="1:3">
      <c r="A13907"/>
      <c r="B13907"/>
      <c r="C13907"/>
    </row>
    <row r="13908" spans="1:3">
      <c r="A13908"/>
      <c r="B13908"/>
      <c r="C13908"/>
    </row>
    <row r="13909" spans="1:3">
      <c r="A13909"/>
      <c r="B13909"/>
      <c r="C13909"/>
    </row>
    <row r="13910" spans="1:3">
      <c r="A13910"/>
      <c r="B13910"/>
      <c r="C13910"/>
    </row>
    <row r="13911" spans="1:3">
      <c r="A13911"/>
      <c r="B13911"/>
      <c r="C13911"/>
    </row>
    <row r="13912" spans="1:3">
      <c r="A13912"/>
      <c r="B13912"/>
      <c r="C13912"/>
    </row>
    <row r="13913" spans="1:3">
      <c r="A13913"/>
      <c r="B13913"/>
      <c r="C13913"/>
    </row>
    <row r="13914" spans="1:3">
      <c r="A13914"/>
      <c r="B13914"/>
      <c r="C13914"/>
    </row>
    <row r="13915" spans="1:3">
      <c r="A13915"/>
      <c r="B13915"/>
      <c r="C13915"/>
    </row>
    <row r="13916" spans="1:3">
      <c r="A13916"/>
      <c r="B13916"/>
      <c r="C13916"/>
    </row>
    <row r="13917" spans="1:3">
      <c r="A13917"/>
      <c r="B13917"/>
      <c r="C13917"/>
    </row>
    <row r="13918" spans="1:3">
      <c r="A13918"/>
      <c r="B13918"/>
      <c r="C13918"/>
    </row>
    <row r="13919" spans="1:3">
      <c r="A13919"/>
      <c r="B13919"/>
      <c r="C13919"/>
    </row>
    <row r="13920" spans="1:3">
      <c r="A13920"/>
      <c r="B13920"/>
      <c r="C13920"/>
    </row>
    <row r="13921" spans="1:3">
      <c r="A13921"/>
      <c r="B13921"/>
      <c r="C13921"/>
    </row>
    <row r="13922" spans="1:3">
      <c r="A13922"/>
      <c r="B13922"/>
      <c r="C13922"/>
    </row>
    <row r="13923" spans="1:3">
      <c r="A13923"/>
      <c r="B13923"/>
      <c r="C13923"/>
    </row>
    <row r="13924" spans="1:3">
      <c r="A13924"/>
      <c r="B13924"/>
      <c r="C13924"/>
    </row>
    <row r="13925" spans="1:3">
      <c r="A13925"/>
      <c r="B13925"/>
      <c r="C13925"/>
    </row>
    <row r="13926" spans="1:3">
      <c r="A13926"/>
      <c r="B13926"/>
      <c r="C13926"/>
    </row>
    <row r="13927" spans="1:3">
      <c r="A13927"/>
      <c r="B13927"/>
      <c r="C13927"/>
    </row>
    <row r="13928" spans="1:3">
      <c r="A13928"/>
      <c r="B13928"/>
      <c r="C13928"/>
    </row>
    <row r="13929" spans="1:3">
      <c r="A13929"/>
      <c r="B13929"/>
      <c r="C13929"/>
    </row>
    <row r="13930" spans="1:3">
      <c r="A13930"/>
      <c r="B13930"/>
      <c r="C13930"/>
    </row>
    <row r="13931" spans="1:3">
      <c r="A13931"/>
      <c r="B13931"/>
      <c r="C13931"/>
    </row>
    <row r="13932" spans="1:3">
      <c r="A13932"/>
      <c r="B13932"/>
      <c r="C13932"/>
    </row>
    <row r="13933" spans="1:3">
      <c r="A13933"/>
      <c r="B13933"/>
      <c r="C13933"/>
    </row>
    <row r="13934" spans="1:3">
      <c r="A13934"/>
      <c r="B13934"/>
      <c r="C13934"/>
    </row>
    <row r="13935" spans="1:3">
      <c r="A13935"/>
      <c r="B13935"/>
      <c r="C13935"/>
    </row>
    <row r="13936" spans="1:3">
      <c r="A13936"/>
      <c r="B13936"/>
      <c r="C13936"/>
    </row>
    <row r="13937" spans="1:3">
      <c r="A13937"/>
      <c r="B13937"/>
      <c r="C13937"/>
    </row>
    <row r="13938" spans="1:3">
      <c r="A13938"/>
      <c r="B13938"/>
      <c r="C13938"/>
    </row>
    <row r="13939" spans="1:3">
      <c r="A13939"/>
      <c r="B13939"/>
      <c r="C13939"/>
    </row>
    <row r="13940" spans="1:3">
      <c r="A13940"/>
      <c r="B13940"/>
      <c r="C13940"/>
    </row>
    <row r="13941" spans="1:3">
      <c r="A13941"/>
      <c r="B13941"/>
      <c r="C13941"/>
    </row>
    <row r="13942" spans="1:3">
      <c r="A13942"/>
      <c r="B13942"/>
      <c r="C13942"/>
    </row>
    <row r="13943" spans="1:3">
      <c r="A13943"/>
      <c r="B13943"/>
      <c r="C13943"/>
    </row>
    <row r="13944" spans="1:3">
      <c r="A13944"/>
      <c r="B13944"/>
      <c r="C13944"/>
    </row>
    <row r="13945" spans="1:3">
      <c r="A13945"/>
      <c r="B13945"/>
      <c r="C13945"/>
    </row>
    <row r="13946" spans="1:3">
      <c r="A13946"/>
      <c r="B13946"/>
      <c r="C13946"/>
    </row>
    <row r="13947" spans="1:3">
      <c r="A13947"/>
      <c r="B13947"/>
      <c r="C13947"/>
    </row>
    <row r="13948" spans="1:3">
      <c r="A13948"/>
      <c r="B13948"/>
      <c r="C13948"/>
    </row>
    <row r="13949" spans="1:3">
      <c r="A13949"/>
      <c r="B13949"/>
      <c r="C13949"/>
    </row>
    <row r="13950" spans="1:3">
      <c r="A13950"/>
      <c r="B13950"/>
      <c r="C13950"/>
    </row>
    <row r="13951" spans="1:3">
      <c r="A13951"/>
      <c r="B13951"/>
      <c r="C13951"/>
    </row>
    <row r="13952" spans="1:3">
      <c r="A13952"/>
      <c r="B13952"/>
      <c r="C13952"/>
    </row>
    <row r="13953" spans="1:3">
      <c r="A13953"/>
      <c r="B13953"/>
      <c r="C13953"/>
    </row>
    <row r="13954" spans="1:3">
      <c r="A13954"/>
      <c r="B13954"/>
      <c r="C13954"/>
    </row>
    <row r="13955" spans="1:3">
      <c r="A13955"/>
      <c r="B13955"/>
      <c r="C13955"/>
    </row>
    <row r="13956" spans="1:3">
      <c r="A13956"/>
      <c r="B13956"/>
      <c r="C13956"/>
    </row>
    <row r="13957" spans="1:3">
      <c r="A13957"/>
      <c r="B13957"/>
      <c r="C13957"/>
    </row>
    <row r="13958" spans="1:3">
      <c r="A13958"/>
      <c r="B13958"/>
      <c r="C13958"/>
    </row>
    <row r="13959" spans="1:3">
      <c r="A13959"/>
      <c r="B13959"/>
      <c r="C13959"/>
    </row>
    <row r="13960" spans="1:3">
      <c r="A13960"/>
      <c r="B13960"/>
      <c r="C13960"/>
    </row>
    <row r="13961" spans="1:3">
      <c r="A13961"/>
      <c r="B13961"/>
      <c r="C13961"/>
    </row>
    <row r="13962" spans="1:3">
      <c r="A13962"/>
      <c r="B13962"/>
      <c r="C13962"/>
    </row>
    <row r="13963" spans="1:3">
      <c r="A13963"/>
      <c r="B13963"/>
      <c r="C13963"/>
    </row>
    <row r="13964" spans="1:3">
      <c r="A13964"/>
      <c r="B13964"/>
      <c r="C13964"/>
    </row>
    <row r="13965" spans="1:3">
      <c r="A13965"/>
      <c r="B13965"/>
      <c r="C13965"/>
    </row>
    <row r="13966" spans="1:3">
      <c r="A13966"/>
      <c r="B13966"/>
      <c r="C13966"/>
    </row>
    <row r="13967" spans="1:3">
      <c r="A13967"/>
      <c r="B13967"/>
      <c r="C13967"/>
    </row>
    <row r="13968" spans="1:3">
      <c r="A13968"/>
      <c r="B13968"/>
      <c r="C13968"/>
    </row>
    <row r="13969" spans="1:3">
      <c r="A13969"/>
      <c r="B13969"/>
      <c r="C13969"/>
    </row>
    <row r="13970" spans="1:3">
      <c r="A13970"/>
      <c r="B13970"/>
      <c r="C13970"/>
    </row>
    <row r="13971" spans="1:3">
      <c r="A13971"/>
      <c r="B13971"/>
      <c r="C13971"/>
    </row>
    <row r="13972" spans="1:3">
      <c r="A13972"/>
      <c r="B13972"/>
      <c r="C13972"/>
    </row>
    <row r="13973" spans="1:3">
      <c r="A13973"/>
      <c r="B13973"/>
      <c r="C13973"/>
    </row>
    <row r="13974" spans="1:3">
      <c r="A13974"/>
      <c r="B13974"/>
      <c r="C13974"/>
    </row>
    <row r="13975" spans="1:3">
      <c r="A13975"/>
      <c r="B13975"/>
      <c r="C13975"/>
    </row>
    <row r="13976" spans="1:3">
      <c r="A13976"/>
      <c r="B13976"/>
      <c r="C13976"/>
    </row>
    <row r="13977" spans="1:3">
      <c r="A13977"/>
      <c r="B13977"/>
      <c r="C13977"/>
    </row>
    <row r="13978" spans="1:3">
      <c r="A13978"/>
      <c r="B13978"/>
      <c r="C13978"/>
    </row>
    <row r="13979" spans="1:3">
      <c r="A13979"/>
      <c r="B13979"/>
      <c r="C13979"/>
    </row>
    <row r="13980" spans="1:3">
      <c r="A13980"/>
      <c r="B13980"/>
      <c r="C13980"/>
    </row>
    <row r="13981" spans="1:3">
      <c r="A13981"/>
      <c r="B13981"/>
      <c r="C13981"/>
    </row>
    <row r="13982" spans="1:3">
      <c r="A13982"/>
      <c r="B13982"/>
      <c r="C13982"/>
    </row>
    <row r="13983" spans="1:3">
      <c r="A13983"/>
      <c r="B13983"/>
      <c r="C13983"/>
    </row>
    <row r="13984" spans="1:3">
      <c r="A13984"/>
      <c r="B13984"/>
      <c r="C13984"/>
    </row>
    <row r="13985" spans="1:3">
      <c r="A13985"/>
      <c r="B13985"/>
      <c r="C13985"/>
    </row>
    <row r="13986" spans="1:3">
      <c r="A13986"/>
      <c r="B13986"/>
      <c r="C13986"/>
    </row>
    <row r="13987" spans="1:3">
      <c r="A13987"/>
      <c r="B13987"/>
      <c r="C13987"/>
    </row>
    <row r="13988" spans="1:3">
      <c r="A13988"/>
      <c r="B13988"/>
      <c r="C13988"/>
    </row>
    <row r="13989" spans="1:3">
      <c r="A13989"/>
      <c r="B13989"/>
      <c r="C13989"/>
    </row>
    <row r="13990" spans="1:3">
      <c r="A13990"/>
      <c r="B13990"/>
      <c r="C13990"/>
    </row>
    <row r="13991" spans="1:3">
      <c r="A13991"/>
      <c r="B13991"/>
      <c r="C13991"/>
    </row>
    <row r="13992" spans="1:3">
      <c r="A13992"/>
      <c r="B13992"/>
      <c r="C13992"/>
    </row>
    <row r="13993" spans="1:3">
      <c r="A13993"/>
      <c r="B13993"/>
      <c r="C13993"/>
    </row>
    <row r="13994" spans="1:3">
      <c r="A13994"/>
      <c r="B13994"/>
      <c r="C13994"/>
    </row>
    <row r="13995" spans="1:3">
      <c r="A13995"/>
      <c r="B13995"/>
      <c r="C13995"/>
    </row>
    <row r="13996" spans="1:3">
      <c r="A13996"/>
      <c r="B13996"/>
      <c r="C13996"/>
    </row>
    <row r="13997" spans="1:3">
      <c r="A13997"/>
      <c r="B13997"/>
      <c r="C13997"/>
    </row>
    <row r="13998" spans="1:3">
      <c r="A13998"/>
      <c r="B13998"/>
      <c r="C13998"/>
    </row>
    <row r="13999" spans="1:3">
      <c r="A13999"/>
      <c r="B13999"/>
      <c r="C13999"/>
    </row>
    <row r="14000" spans="1:3">
      <c r="A14000"/>
      <c r="B14000"/>
      <c r="C14000"/>
    </row>
    <row r="14001" spans="1:3">
      <c r="A14001"/>
      <c r="B14001"/>
      <c r="C14001"/>
    </row>
    <row r="14002" spans="1:3">
      <c r="A14002"/>
      <c r="B14002"/>
      <c r="C14002"/>
    </row>
    <row r="14003" spans="1:3">
      <c r="A14003"/>
      <c r="B14003"/>
      <c r="C14003"/>
    </row>
    <row r="14004" spans="1:3">
      <c r="A14004"/>
      <c r="B14004"/>
      <c r="C14004"/>
    </row>
    <row r="14005" spans="1:3">
      <c r="A14005"/>
      <c r="B14005"/>
      <c r="C14005"/>
    </row>
    <row r="14006" spans="1:3">
      <c r="A14006"/>
      <c r="B14006"/>
      <c r="C14006"/>
    </row>
    <row r="14007" spans="1:3">
      <c r="A14007"/>
      <c r="B14007"/>
      <c r="C14007"/>
    </row>
    <row r="14008" spans="1:3">
      <c r="A14008"/>
      <c r="B14008"/>
      <c r="C14008"/>
    </row>
    <row r="14009" spans="1:3">
      <c r="A14009"/>
      <c r="B14009"/>
      <c r="C14009"/>
    </row>
    <row r="14010" spans="1:3">
      <c r="A14010"/>
      <c r="B14010"/>
      <c r="C14010"/>
    </row>
    <row r="14011" spans="1:3">
      <c r="A14011"/>
      <c r="B14011"/>
      <c r="C14011"/>
    </row>
    <row r="14012" spans="1:3">
      <c r="A14012"/>
      <c r="B14012"/>
      <c r="C14012"/>
    </row>
    <row r="14013" spans="1:3">
      <c r="A14013"/>
      <c r="B14013"/>
      <c r="C14013"/>
    </row>
    <row r="14014" spans="1:3">
      <c r="A14014"/>
      <c r="B14014"/>
      <c r="C14014"/>
    </row>
    <row r="14015" spans="1:3">
      <c r="A14015"/>
      <c r="B14015"/>
      <c r="C14015"/>
    </row>
    <row r="14016" spans="1:3">
      <c r="A14016"/>
      <c r="B14016"/>
      <c r="C14016"/>
    </row>
    <row r="14017" spans="1:3">
      <c r="A14017"/>
      <c r="B14017"/>
      <c r="C14017"/>
    </row>
    <row r="14018" spans="1:3">
      <c r="A14018"/>
      <c r="B14018"/>
      <c r="C14018"/>
    </row>
    <row r="14019" spans="1:3">
      <c r="A14019"/>
      <c r="B14019"/>
      <c r="C14019"/>
    </row>
    <row r="14020" spans="1:3">
      <c r="A14020"/>
      <c r="B14020"/>
      <c r="C14020"/>
    </row>
    <row r="14021" spans="1:3">
      <c r="A14021"/>
      <c r="B14021"/>
      <c r="C14021"/>
    </row>
    <row r="14022" spans="1:3">
      <c r="A14022"/>
      <c r="B14022"/>
      <c r="C14022"/>
    </row>
    <row r="14023" spans="1:3">
      <c r="A14023"/>
      <c r="B14023"/>
      <c r="C14023"/>
    </row>
    <row r="14024" spans="1:3">
      <c r="A14024"/>
      <c r="B14024"/>
      <c r="C14024"/>
    </row>
    <row r="14025" spans="1:3">
      <c r="A14025"/>
      <c r="B14025"/>
      <c r="C14025"/>
    </row>
    <row r="14026" spans="1:3">
      <c r="A14026"/>
      <c r="B14026"/>
      <c r="C14026"/>
    </row>
    <row r="14027" spans="1:3">
      <c r="A14027"/>
      <c r="B14027"/>
      <c r="C14027"/>
    </row>
    <row r="14028" spans="1:3">
      <c r="A14028"/>
      <c r="B14028"/>
      <c r="C14028"/>
    </row>
    <row r="14029" spans="1:3">
      <c r="A14029"/>
      <c r="B14029"/>
      <c r="C14029"/>
    </row>
    <row r="14030" spans="1:3">
      <c r="A14030"/>
      <c r="B14030"/>
      <c r="C14030"/>
    </row>
    <row r="14031" spans="1:3">
      <c r="A14031"/>
      <c r="B14031"/>
      <c r="C14031"/>
    </row>
    <row r="14032" spans="1:3">
      <c r="A14032"/>
      <c r="B14032"/>
      <c r="C14032"/>
    </row>
    <row r="14033" spans="1:3">
      <c r="A14033"/>
      <c r="B14033"/>
      <c r="C14033"/>
    </row>
    <row r="14034" spans="1:3">
      <c r="A14034"/>
      <c r="B14034"/>
      <c r="C14034"/>
    </row>
    <row r="14035" spans="1:3">
      <c r="A14035"/>
      <c r="B14035"/>
      <c r="C14035"/>
    </row>
    <row r="14036" spans="1:3">
      <c r="A14036"/>
      <c r="B14036"/>
      <c r="C14036"/>
    </row>
    <row r="14037" spans="1:3">
      <c r="A14037"/>
      <c r="B14037"/>
      <c r="C14037"/>
    </row>
    <row r="14038" spans="1:3">
      <c r="A14038"/>
      <c r="B14038"/>
      <c r="C14038"/>
    </row>
    <row r="14039" spans="1:3">
      <c r="A14039"/>
      <c r="B14039"/>
      <c r="C14039"/>
    </row>
    <row r="14040" spans="1:3">
      <c r="A14040"/>
      <c r="B14040"/>
      <c r="C14040"/>
    </row>
    <row r="14041" spans="1:3">
      <c r="A14041"/>
      <c r="B14041"/>
      <c r="C14041"/>
    </row>
    <row r="14042" spans="1:3">
      <c r="A14042"/>
      <c r="B14042"/>
      <c r="C14042"/>
    </row>
    <row r="14043" spans="1:3">
      <c r="A14043"/>
      <c r="B14043"/>
      <c r="C14043"/>
    </row>
    <row r="14044" spans="1:3">
      <c r="A14044"/>
      <c r="B14044"/>
      <c r="C14044"/>
    </row>
    <row r="14045" spans="1:3">
      <c r="A14045"/>
      <c r="B14045"/>
      <c r="C14045"/>
    </row>
    <row r="14046" spans="1:3">
      <c r="A14046"/>
      <c r="B14046"/>
      <c r="C14046"/>
    </row>
    <row r="14047" spans="1:3">
      <c r="A14047"/>
      <c r="B14047"/>
      <c r="C14047"/>
    </row>
    <row r="14048" spans="1:3">
      <c r="A14048"/>
      <c r="B14048"/>
      <c r="C14048"/>
    </row>
    <row r="14049" spans="1:3">
      <c r="A14049"/>
      <c r="B14049"/>
      <c r="C14049"/>
    </row>
    <row r="14050" spans="1:3">
      <c r="A14050"/>
      <c r="B14050"/>
      <c r="C14050"/>
    </row>
    <row r="14051" spans="1:3">
      <c r="A14051"/>
      <c r="B14051"/>
      <c r="C14051"/>
    </row>
    <row r="14052" spans="1:3">
      <c r="A14052"/>
      <c r="B14052"/>
      <c r="C14052"/>
    </row>
    <row r="14053" spans="1:3">
      <c r="A14053"/>
      <c r="B14053"/>
      <c r="C14053"/>
    </row>
    <row r="14054" spans="1:3">
      <c r="A14054"/>
      <c r="B14054"/>
      <c r="C14054"/>
    </row>
    <row r="14055" spans="1:3">
      <c r="A14055"/>
      <c r="B14055"/>
      <c r="C14055"/>
    </row>
    <row r="14056" spans="1:3">
      <c r="A14056"/>
      <c r="B14056"/>
      <c r="C14056"/>
    </row>
    <row r="14057" spans="1:3">
      <c r="A14057"/>
      <c r="B14057"/>
      <c r="C14057"/>
    </row>
    <row r="14058" spans="1:3">
      <c r="A14058"/>
      <c r="B14058"/>
      <c r="C14058"/>
    </row>
    <row r="14059" spans="1:3">
      <c r="A14059"/>
      <c r="B14059"/>
      <c r="C14059"/>
    </row>
    <row r="14060" spans="1:3">
      <c r="A14060"/>
      <c r="B14060"/>
      <c r="C14060"/>
    </row>
    <row r="14061" spans="1:3">
      <c r="A14061"/>
      <c r="B14061"/>
      <c r="C14061"/>
    </row>
    <row r="14062" spans="1:3">
      <c r="A14062"/>
      <c r="B14062"/>
      <c r="C14062"/>
    </row>
    <row r="14063" spans="1:3">
      <c r="A14063"/>
      <c r="B14063"/>
      <c r="C14063"/>
    </row>
    <row r="14064" spans="1:3">
      <c r="A14064"/>
      <c r="B14064"/>
      <c r="C14064"/>
    </row>
    <row r="14065" spans="1:3">
      <c r="A14065"/>
      <c r="B14065"/>
      <c r="C14065"/>
    </row>
    <row r="14066" spans="1:3">
      <c r="A14066"/>
      <c r="B14066"/>
      <c r="C14066"/>
    </row>
    <row r="14067" spans="1:3">
      <c r="A14067"/>
      <c r="B14067"/>
      <c r="C14067"/>
    </row>
    <row r="14068" spans="1:3">
      <c r="A14068"/>
      <c r="B14068"/>
      <c r="C14068"/>
    </row>
    <row r="14069" spans="1:3">
      <c r="A14069"/>
      <c r="B14069"/>
      <c r="C14069"/>
    </row>
    <row r="14070" spans="1:3">
      <c r="A14070"/>
      <c r="B14070"/>
      <c r="C14070"/>
    </row>
    <row r="14071" spans="1:3">
      <c r="A14071"/>
      <c r="B14071"/>
      <c r="C14071"/>
    </row>
    <row r="14072" spans="1:3">
      <c r="A14072"/>
      <c r="B14072"/>
      <c r="C14072"/>
    </row>
    <row r="14073" spans="1:3">
      <c r="A14073"/>
      <c r="B14073"/>
      <c r="C14073"/>
    </row>
    <row r="14074" spans="1:3">
      <c r="A14074"/>
      <c r="B14074"/>
      <c r="C14074"/>
    </row>
    <row r="14075" spans="1:3">
      <c r="A14075"/>
      <c r="B14075"/>
      <c r="C14075"/>
    </row>
    <row r="14076" spans="1:3">
      <c r="A14076"/>
      <c r="B14076"/>
      <c r="C14076"/>
    </row>
    <row r="14077" spans="1:3">
      <c r="A14077"/>
      <c r="B14077"/>
      <c r="C14077"/>
    </row>
    <row r="14078" spans="1:3">
      <c r="A14078"/>
      <c r="B14078"/>
      <c r="C14078"/>
    </row>
    <row r="14079" spans="1:3">
      <c r="A14079"/>
      <c r="B14079"/>
      <c r="C14079"/>
    </row>
    <row r="14080" spans="1:3">
      <c r="A14080"/>
      <c r="B14080"/>
      <c r="C14080"/>
    </row>
    <row r="14081" spans="1:3">
      <c r="A14081"/>
      <c r="B14081"/>
      <c r="C14081"/>
    </row>
    <row r="14082" spans="1:3">
      <c r="A14082"/>
      <c r="B14082"/>
      <c r="C14082"/>
    </row>
    <row r="14083" spans="1:3">
      <c r="A14083"/>
      <c r="B14083"/>
      <c r="C14083"/>
    </row>
    <row r="14084" spans="1:3">
      <c r="A14084"/>
      <c r="B14084"/>
      <c r="C14084"/>
    </row>
    <row r="14085" spans="1:3">
      <c r="A14085"/>
      <c r="B14085"/>
      <c r="C14085"/>
    </row>
    <row r="14086" spans="1:3">
      <c r="A14086"/>
      <c r="B14086"/>
      <c r="C14086"/>
    </row>
    <row r="14087" spans="1:3">
      <c r="A14087"/>
      <c r="B14087"/>
      <c r="C14087"/>
    </row>
    <row r="14088" spans="1:3">
      <c r="A14088"/>
      <c r="B14088"/>
      <c r="C14088"/>
    </row>
    <row r="14089" spans="1:3">
      <c r="A14089"/>
      <c r="B14089"/>
      <c r="C14089"/>
    </row>
    <row r="14090" spans="1:3">
      <c r="A14090"/>
      <c r="B14090"/>
      <c r="C14090"/>
    </row>
    <row r="14091" spans="1:3">
      <c r="A14091"/>
      <c r="B14091"/>
      <c r="C14091"/>
    </row>
    <row r="14092" spans="1:3">
      <c r="A14092"/>
      <c r="B14092"/>
      <c r="C14092"/>
    </row>
    <row r="14093" spans="1:3">
      <c r="A14093"/>
      <c r="B14093"/>
      <c r="C14093"/>
    </row>
    <row r="14094" spans="1:3">
      <c r="A14094"/>
      <c r="B14094"/>
      <c r="C14094"/>
    </row>
    <row r="14095" spans="1:3">
      <c r="A14095"/>
      <c r="B14095"/>
      <c r="C14095"/>
    </row>
    <row r="14096" spans="1:3">
      <c r="A14096"/>
      <c r="B14096"/>
      <c r="C14096"/>
    </row>
    <row r="14097" spans="1:3">
      <c r="A14097"/>
      <c r="B14097"/>
      <c r="C14097"/>
    </row>
    <row r="14098" spans="1:3">
      <c r="A14098"/>
      <c r="B14098"/>
      <c r="C14098"/>
    </row>
    <row r="14099" spans="1:3">
      <c r="A14099"/>
      <c r="B14099"/>
      <c r="C14099"/>
    </row>
    <row r="14100" spans="1:3">
      <c r="A14100"/>
      <c r="B14100"/>
      <c r="C14100"/>
    </row>
    <row r="14101" spans="1:3">
      <c r="A14101"/>
      <c r="B14101"/>
      <c r="C14101"/>
    </row>
    <row r="14102" spans="1:3">
      <c r="A14102"/>
      <c r="B14102"/>
      <c r="C14102"/>
    </row>
    <row r="14103" spans="1:3">
      <c r="A14103"/>
      <c r="B14103"/>
      <c r="C14103"/>
    </row>
    <row r="14104" spans="1:3">
      <c r="A14104"/>
      <c r="B14104"/>
      <c r="C14104"/>
    </row>
    <row r="14105" spans="1:3">
      <c r="A14105"/>
      <c r="B14105"/>
      <c r="C14105"/>
    </row>
    <row r="14106" spans="1:3">
      <c r="A14106"/>
      <c r="B14106"/>
      <c r="C14106"/>
    </row>
    <row r="14107" spans="1:3">
      <c r="A14107"/>
      <c r="B14107"/>
      <c r="C14107"/>
    </row>
    <row r="14108" spans="1:3">
      <c r="A14108"/>
      <c r="B14108"/>
      <c r="C14108"/>
    </row>
    <row r="14109" spans="1:3">
      <c r="A14109"/>
      <c r="B14109"/>
      <c r="C14109"/>
    </row>
    <row r="14110" spans="1:3">
      <c r="A14110"/>
      <c r="B14110"/>
      <c r="C14110"/>
    </row>
    <row r="14111" spans="1:3">
      <c r="A14111"/>
      <c r="B14111"/>
      <c r="C14111"/>
    </row>
    <row r="14112" spans="1:3">
      <c r="A14112"/>
      <c r="B14112"/>
      <c r="C14112"/>
    </row>
    <row r="14113" spans="1:3">
      <c r="A14113"/>
      <c r="B14113"/>
      <c r="C14113"/>
    </row>
    <row r="14114" spans="1:3">
      <c r="A14114"/>
      <c r="B14114"/>
      <c r="C14114"/>
    </row>
    <row r="14115" spans="1:3">
      <c r="A14115"/>
      <c r="B14115"/>
      <c r="C14115"/>
    </row>
    <row r="14116" spans="1:3">
      <c r="A14116"/>
      <c r="B14116"/>
      <c r="C14116"/>
    </row>
    <row r="14117" spans="1:3">
      <c r="A14117"/>
      <c r="B14117"/>
      <c r="C14117"/>
    </row>
    <row r="14118" spans="1:3">
      <c r="A14118"/>
      <c r="B14118"/>
      <c r="C14118"/>
    </row>
    <row r="14119" spans="1:3">
      <c r="A14119"/>
      <c r="B14119"/>
      <c r="C14119"/>
    </row>
    <row r="14120" spans="1:3">
      <c r="A14120"/>
      <c r="B14120"/>
      <c r="C14120"/>
    </row>
    <row r="14121" spans="1:3">
      <c r="A14121"/>
      <c r="B14121"/>
      <c r="C14121"/>
    </row>
    <row r="14122" spans="1:3">
      <c r="A14122"/>
      <c r="B14122"/>
      <c r="C14122"/>
    </row>
    <row r="14123" spans="1:3">
      <c r="A14123"/>
      <c r="B14123"/>
      <c r="C14123"/>
    </row>
    <row r="14124" spans="1:3">
      <c r="A14124"/>
      <c r="B14124"/>
      <c r="C14124"/>
    </row>
    <row r="14125" spans="1:3">
      <c r="A14125"/>
      <c r="B14125"/>
      <c r="C14125"/>
    </row>
    <row r="14126" spans="1:3">
      <c r="A14126"/>
      <c r="B14126"/>
      <c r="C14126"/>
    </row>
    <row r="14127" spans="1:3">
      <c r="A14127"/>
      <c r="B14127"/>
      <c r="C14127"/>
    </row>
    <row r="14128" spans="1:3">
      <c r="A14128"/>
      <c r="B14128"/>
      <c r="C14128"/>
    </row>
    <row r="14129" spans="1:3">
      <c r="A14129"/>
      <c r="B14129"/>
      <c r="C14129"/>
    </row>
    <row r="14130" spans="1:3">
      <c r="A14130"/>
      <c r="B14130"/>
      <c r="C14130"/>
    </row>
    <row r="14131" spans="1:3">
      <c r="A14131"/>
      <c r="B14131"/>
      <c r="C14131"/>
    </row>
    <row r="14132" spans="1:3">
      <c r="A14132"/>
      <c r="B14132"/>
      <c r="C14132"/>
    </row>
    <row r="14133" spans="1:3">
      <c r="A14133"/>
      <c r="B14133"/>
      <c r="C14133"/>
    </row>
    <row r="14134" spans="1:3">
      <c r="A14134"/>
      <c r="B14134"/>
      <c r="C14134"/>
    </row>
    <row r="14135" spans="1:3">
      <c r="A14135"/>
      <c r="B14135"/>
      <c r="C14135"/>
    </row>
    <row r="14136" spans="1:3">
      <c r="A14136"/>
      <c r="B14136"/>
      <c r="C14136"/>
    </row>
    <row r="14137" spans="1:3">
      <c r="A14137"/>
      <c r="B14137"/>
      <c r="C14137"/>
    </row>
    <row r="14138" spans="1:3">
      <c r="A14138"/>
      <c r="B14138"/>
      <c r="C14138"/>
    </row>
    <row r="14139" spans="1:3">
      <c r="A14139"/>
      <c r="B14139"/>
      <c r="C14139"/>
    </row>
    <row r="14140" spans="1:3">
      <c r="A14140"/>
      <c r="B14140"/>
      <c r="C14140"/>
    </row>
    <row r="14141" spans="1:3">
      <c r="A14141"/>
      <c r="B14141"/>
      <c r="C14141"/>
    </row>
    <row r="14142" spans="1:3">
      <c r="A14142"/>
      <c r="B14142"/>
      <c r="C14142"/>
    </row>
    <row r="14143" spans="1:3">
      <c r="A14143"/>
      <c r="B14143"/>
      <c r="C14143"/>
    </row>
    <row r="14144" spans="1:3">
      <c r="A14144"/>
      <c r="B14144"/>
      <c r="C14144"/>
    </row>
    <row r="14145" spans="1:3">
      <c r="A14145"/>
      <c r="B14145"/>
      <c r="C14145"/>
    </row>
    <row r="14146" spans="1:3">
      <c r="A14146"/>
      <c r="B14146"/>
      <c r="C14146"/>
    </row>
    <row r="14147" spans="1:3">
      <c r="A14147"/>
      <c r="B14147"/>
      <c r="C14147"/>
    </row>
    <row r="14148" spans="1:3">
      <c r="A14148"/>
      <c r="B14148"/>
      <c r="C14148"/>
    </row>
    <row r="14149" spans="1:3">
      <c r="A14149"/>
      <c r="B14149"/>
      <c r="C14149"/>
    </row>
    <row r="14150" spans="1:3">
      <c r="A14150"/>
      <c r="B14150"/>
      <c r="C14150"/>
    </row>
    <row r="14151" spans="1:3">
      <c r="A14151"/>
      <c r="B14151"/>
      <c r="C14151"/>
    </row>
    <row r="14152" spans="1:3">
      <c r="A14152"/>
      <c r="B14152"/>
      <c r="C14152"/>
    </row>
    <row r="14153" spans="1:3">
      <c r="A14153"/>
      <c r="B14153"/>
      <c r="C14153"/>
    </row>
    <row r="14154" spans="1:3">
      <c r="A14154"/>
      <c r="B14154"/>
      <c r="C14154"/>
    </row>
    <row r="14155" spans="1:3">
      <c r="A14155"/>
      <c r="B14155"/>
      <c r="C14155"/>
    </row>
    <row r="14156" spans="1:3">
      <c r="A14156"/>
      <c r="B14156"/>
      <c r="C14156"/>
    </row>
    <row r="14157" spans="1:3">
      <c r="A14157"/>
      <c r="B14157"/>
      <c r="C14157"/>
    </row>
    <row r="14158" spans="1:3">
      <c r="A14158"/>
      <c r="B14158"/>
      <c r="C14158"/>
    </row>
    <row r="14159" spans="1:3">
      <c r="A14159"/>
      <c r="B14159"/>
      <c r="C14159"/>
    </row>
    <row r="14160" spans="1:3">
      <c r="A14160"/>
      <c r="B14160"/>
      <c r="C14160"/>
    </row>
    <row r="14161" spans="1:3">
      <c r="A14161"/>
      <c r="B14161"/>
      <c r="C14161"/>
    </row>
    <row r="14162" spans="1:3">
      <c r="A14162"/>
      <c r="B14162"/>
      <c r="C14162"/>
    </row>
    <row r="14163" spans="1:3">
      <c r="A14163"/>
      <c r="B14163"/>
      <c r="C14163"/>
    </row>
    <row r="14164" spans="1:3">
      <c r="A14164"/>
      <c r="B14164"/>
      <c r="C14164"/>
    </row>
    <row r="14165" spans="1:3">
      <c r="A14165"/>
      <c r="B14165"/>
      <c r="C14165"/>
    </row>
    <row r="14166" spans="1:3">
      <c r="A14166"/>
      <c r="B14166"/>
      <c r="C14166"/>
    </row>
    <row r="14167" spans="1:3">
      <c r="A14167"/>
      <c r="B14167"/>
      <c r="C14167"/>
    </row>
    <row r="14168" spans="1:3">
      <c r="A14168"/>
      <c r="B14168"/>
      <c r="C14168"/>
    </row>
    <row r="14169" spans="1:3">
      <c r="A14169"/>
      <c r="B14169"/>
      <c r="C14169"/>
    </row>
    <row r="14170" spans="1:3">
      <c r="A14170"/>
      <c r="B14170"/>
      <c r="C14170"/>
    </row>
    <row r="14171" spans="1:3">
      <c r="A14171"/>
      <c r="B14171"/>
      <c r="C14171"/>
    </row>
    <row r="14172" spans="1:3">
      <c r="A14172"/>
      <c r="B14172"/>
      <c r="C14172"/>
    </row>
    <row r="14173" spans="1:3">
      <c r="A14173"/>
      <c r="B14173"/>
      <c r="C14173"/>
    </row>
    <row r="14174" spans="1:3">
      <c r="A14174"/>
      <c r="B14174"/>
      <c r="C14174"/>
    </row>
    <row r="14175" spans="1:3">
      <c r="A14175"/>
      <c r="B14175"/>
      <c r="C14175"/>
    </row>
    <row r="14176" spans="1:3">
      <c r="A14176"/>
      <c r="B14176"/>
      <c r="C14176"/>
    </row>
    <row r="14177" spans="1:3">
      <c r="A14177"/>
      <c r="B14177"/>
      <c r="C14177"/>
    </row>
    <row r="14178" spans="1:3">
      <c r="A14178"/>
      <c r="B14178"/>
      <c r="C14178"/>
    </row>
    <row r="14179" spans="1:3">
      <c r="A14179"/>
      <c r="B14179"/>
      <c r="C14179"/>
    </row>
    <row r="14180" spans="1:3">
      <c r="A14180"/>
      <c r="B14180"/>
      <c r="C14180"/>
    </row>
    <row r="14181" spans="1:3">
      <c r="A14181"/>
      <c r="B14181"/>
      <c r="C14181"/>
    </row>
    <row r="14182" spans="1:3">
      <c r="A14182"/>
      <c r="B14182"/>
      <c r="C14182"/>
    </row>
    <row r="14183" spans="1:3">
      <c r="A14183"/>
      <c r="B14183"/>
      <c r="C14183"/>
    </row>
    <row r="14184" spans="1:3">
      <c r="A14184"/>
      <c r="B14184"/>
      <c r="C14184"/>
    </row>
    <row r="14185" spans="1:3">
      <c r="A14185"/>
      <c r="B14185"/>
      <c r="C14185"/>
    </row>
    <row r="14186" spans="1:3">
      <c r="A14186"/>
      <c r="B14186"/>
      <c r="C14186"/>
    </row>
    <row r="14187" spans="1:3">
      <c r="A14187"/>
      <c r="B14187"/>
      <c r="C14187"/>
    </row>
    <row r="14188" spans="1:3">
      <c r="A14188"/>
      <c r="B14188"/>
      <c r="C14188"/>
    </row>
    <row r="14189" spans="1:3">
      <c r="A14189"/>
      <c r="B14189"/>
      <c r="C14189"/>
    </row>
    <row r="14190" spans="1:3">
      <c r="A14190"/>
      <c r="B14190"/>
      <c r="C14190"/>
    </row>
    <row r="14191" spans="1:3">
      <c r="A14191"/>
      <c r="B14191"/>
      <c r="C14191"/>
    </row>
    <row r="14192" spans="1:3">
      <c r="A14192"/>
      <c r="B14192"/>
      <c r="C14192"/>
    </row>
    <row r="14193" spans="1:3">
      <c r="A14193"/>
      <c r="B14193"/>
      <c r="C14193"/>
    </row>
    <row r="14194" spans="1:3">
      <c r="A14194"/>
      <c r="B14194"/>
      <c r="C14194"/>
    </row>
    <row r="14195" spans="1:3">
      <c r="A14195"/>
      <c r="B14195"/>
      <c r="C14195"/>
    </row>
    <row r="14196" spans="1:3">
      <c r="A14196"/>
      <c r="B14196"/>
      <c r="C14196"/>
    </row>
    <row r="14197" spans="1:3">
      <c r="A14197"/>
      <c r="B14197"/>
      <c r="C14197"/>
    </row>
    <row r="14198" spans="1:3">
      <c r="A14198"/>
      <c r="B14198"/>
      <c r="C14198"/>
    </row>
    <row r="14199" spans="1:3">
      <c r="A14199"/>
      <c r="B14199"/>
      <c r="C14199"/>
    </row>
    <row r="14200" spans="1:3">
      <c r="A14200"/>
      <c r="B14200"/>
      <c r="C14200"/>
    </row>
    <row r="14201" spans="1:3">
      <c r="A14201"/>
      <c r="B14201"/>
      <c r="C14201"/>
    </row>
    <row r="14202" spans="1:3">
      <c r="A14202"/>
      <c r="B14202"/>
      <c r="C14202"/>
    </row>
    <row r="14203" spans="1:3">
      <c r="A14203"/>
      <c r="B14203"/>
      <c r="C14203"/>
    </row>
    <row r="14204" spans="1:3">
      <c r="A14204"/>
      <c r="B14204"/>
      <c r="C14204"/>
    </row>
    <row r="14205" spans="1:3">
      <c r="A14205"/>
      <c r="B14205"/>
      <c r="C14205"/>
    </row>
    <row r="14206" spans="1:3">
      <c r="A14206"/>
      <c r="B14206"/>
      <c r="C14206"/>
    </row>
    <row r="14207" spans="1:3">
      <c r="A14207"/>
      <c r="B14207"/>
      <c r="C14207"/>
    </row>
    <row r="14208" spans="1:3">
      <c r="A14208"/>
      <c r="B14208"/>
      <c r="C14208"/>
    </row>
    <row r="14209" spans="1:3">
      <c r="A14209"/>
      <c r="B14209"/>
      <c r="C14209"/>
    </row>
    <row r="14210" spans="1:3">
      <c r="A14210"/>
      <c r="B14210"/>
      <c r="C14210"/>
    </row>
    <row r="14211" spans="1:3">
      <c r="A14211"/>
      <c r="B14211"/>
      <c r="C14211"/>
    </row>
    <row r="14212" spans="1:3">
      <c r="A14212"/>
      <c r="B14212"/>
      <c r="C14212"/>
    </row>
    <row r="14213" spans="1:3">
      <c r="A14213"/>
      <c r="B14213"/>
      <c r="C14213"/>
    </row>
    <row r="14214" spans="1:3">
      <c r="A14214"/>
      <c r="B14214"/>
      <c r="C14214"/>
    </row>
    <row r="14215" spans="1:3">
      <c r="A14215"/>
      <c r="B14215"/>
      <c r="C14215"/>
    </row>
    <row r="14216" spans="1:3">
      <c r="A14216"/>
      <c r="B14216"/>
      <c r="C14216"/>
    </row>
    <row r="14217" spans="1:3">
      <c r="A14217"/>
      <c r="B14217"/>
      <c r="C14217"/>
    </row>
    <row r="14218" spans="1:3">
      <c r="A14218"/>
      <c r="B14218"/>
      <c r="C14218"/>
    </row>
    <row r="14219" spans="1:3">
      <c r="A14219"/>
      <c r="B14219"/>
      <c r="C14219"/>
    </row>
    <row r="14220" spans="1:3">
      <c r="A14220"/>
      <c r="B14220"/>
      <c r="C14220"/>
    </row>
    <row r="14221" spans="1:3">
      <c r="A14221"/>
      <c r="B14221"/>
      <c r="C14221"/>
    </row>
    <row r="14222" spans="1:3">
      <c r="A14222"/>
      <c r="B14222"/>
      <c r="C14222"/>
    </row>
    <row r="14223" spans="1:3">
      <c r="A14223"/>
      <c r="B14223"/>
      <c r="C14223"/>
    </row>
    <row r="14224" spans="1:3">
      <c r="A14224"/>
      <c r="B14224"/>
      <c r="C14224"/>
    </row>
    <row r="14225" spans="1:3">
      <c r="A14225"/>
      <c r="B14225"/>
      <c r="C14225"/>
    </row>
    <row r="14226" spans="1:3">
      <c r="A14226"/>
      <c r="B14226"/>
      <c r="C14226"/>
    </row>
    <row r="14227" spans="1:3">
      <c r="A14227"/>
      <c r="B14227"/>
      <c r="C14227"/>
    </row>
    <row r="14228" spans="1:3">
      <c r="A14228"/>
      <c r="B14228"/>
      <c r="C14228"/>
    </row>
    <row r="14229" spans="1:3">
      <c r="A14229"/>
      <c r="B14229"/>
      <c r="C14229"/>
    </row>
    <row r="14230" spans="1:3">
      <c r="A14230"/>
      <c r="B14230"/>
      <c r="C14230"/>
    </row>
    <row r="14231" spans="1:3">
      <c r="A14231"/>
      <c r="B14231"/>
      <c r="C14231"/>
    </row>
    <row r="14232" spans="1:3">
      <c r="A14232"/>
      <c r="B14232"/>
      <c r="C14232"/>
    </row>
    <row r="14233" spans="1:3">
      <c r="A14233"/>
      <c r="B14233"/>
      <c r="C14233"/>
    </row>
    <row r="14234" spans="1:3">
      <c r="A14234"/>
      <c r="B14234"/>
      <c r="C14234"/>
    </row>
    <row r="14235" spans="1:3">
      <c r="A14235"/>
      <c r="B14235"/>
      <c r="C14235"/>
    </row>
    <row r="14236" spans="1:3">
      <c r="A14236"/>
      <c r="B14236"/>
      <c r="C14236"/>
    </row>
    <row r="14237" spans="1:3">
      <c r="A14237"/>
      <c r="B14237"/>
      <c r="C14237"/>
    </row>
    <row r="14238" spans="1:3">
      <c r="A14238"/>
      <c r="B14238"/>
      <c r="C14238"/>
    </row>
    <row r="14239" spans="1:3">
      <c r="A14239"/>
      <c r="B14239"/>
      <c r="C14239"/>
    </row>
    <row r="14240" spans="1:3">
      <c r="A14240"/>
      <c r="B14240"/>
      <c r="C14240"/>
    </row>
    <row r="14241" spans="1:3">
      <c r="A14241"/>
      <c r="B14241"/>
      <c r="C14241"/>
    </row>
    <row r="14242" spans="1:3">
      <c r="A14242"/>
      <c r="B14242"/>
      <c r="C14242"/>
    </row>
    <row r="14243" spans="1:3">
      <c r="A14243"/>
      <c r="B14243"/>
      <c r="C14243"/>
    </row>
    <row r="14244" spans="1:3">
      <c r="A14244"/>
      <c r="B14244"/>
      <c r="C14244"/>
    </row>
    <row r="14245" spans="1:3">
      <c r="A14245"/>
      <c r="B14245"/>
      <c r="C14245"/>
    </row>
    <row r="14246" spans="1:3">
      <c r="A14246"/>
      <c r="B14246"/>
      <c r="C14246"/>
    </row>
    <row r="14247" spans="1:3">
      <c r="A14247"/>
      <c r="B14247"/>
      <c r="C14247"/>
    </row>
    <row r="14248" spans="1:3">
      <c r="A14248"/>
      <c r="B14248"/>
      <c r="C14248"/>
    </row>
    <row r="14249" spans="1:3">
      <c r="A14249"/>
      <c r="B14249"/>
      <c r="C14249"/>
    </row>
    <row r="14250" spans="1:3">
      <c r="A14250"/>
      <c r="B14250"/>
      <c r="C14250"/>
    </row>
    <row r="14251" spans="1:3">
      <c r="A14251"/>
      <c r="B14251"/>
      <c r="C14251"/>
    </row>
    <row r="14252" spans="1:3">
      <c r="A14252"/>
      <c r="B14252"/>
      <c r="C14252"/>
    </row>
    <row r="14253" spans="1:3">
      <c r="A14253"/>
      <c r="B14253"/>
      <c r="C14253"/>
    </row>
    <row r="14254" spans="1:3">
      <c r="A14254"/>
      <c r="B14254"/>
      <c r="C14254"/>
    </row>
    <row r="14255" spans="1:3">
      <c r="A14255"/>
      <c r="B14255"/>
      <c r="C14255"/>
    </row>
    <row r="14256" spans="1:3">
      <c r="A14256"/>
      <c r="B14256"/>
      <c r="C14256"/>
    </row>
    <row r="14257" spans="1:3">
      <c r="A14257"/>
      <c r="B14257"/>
      <c r="C14257"/>
    </row>
    <row r="14258" spans="1:3">
      <c r="A14258"/>
      <c r="B14258"/>
      <c r="C14258"/>
    </row>
    <row r="14259" spans="1:3">
      <c r="A14259"/>
      <c r="B14259"/>
      <c r="C14259"/>
    </row>
    <row r="14260" spans="1:3">
      <c r="A14260"/>
      <c r="B14260"/>
      <c r="C14260"/>
    </row>
    <row r="14261" spans="1:3">
      <c r="A14261"/>
      <c r="B14261"/>
      <c r="C14261"/>
    </row>
    <row r="14262" spans="1:3">
      <c r="A14262"/>
      <c r="B14262"/>
      <c r="C14262"/>
    </row>
    <row r="14263" spans="1:3">
      <c r="A14263"/>
      <c r="B14263"/>
      <c r="C14263"/>
    </row>
    <row r="14264" spans="1:3">
      <c r="A14264"/>
      <c r="B14264"/>
      <c r="C14264"/>
    </row>
    <row r="14265" spans="1:3">
      <c r="A14265"/>
      <c r="B14265"/>
      <c r="C14265"/>
    </row>
    <row r="14266" spans="1:3">
      <c r="A14266"/>
      <c r="B14266"/>
      <c r="C14266"/>
    </row>
    <row r="14267" spans="1:3">
      <c r="A14267"/>
      <c r="B14267"/>
      <c r="C14267"/>
    </row>
    <row r="14268" spans="1:3">
      <c r="A14268"/>
      <c r="B14268"/>
      <c r="C14268"/>
    </row>
    <row r="14269" spans="1:3">
      <c r="A14269"/>
      <c r="B14269"/>
      <c r="C14269"/>
    </row>
    <row r="14270" spans="1:3">
      <c r="A14270"/>
      <c r="B14270"/>
      <c r="C14270"/>
    </row>
    <row r="14271" spans="1:3">
      <c r="A14271"/>
      <c r="B14271"/>
      <c r="C14271"/>
    </row>
    <row r="14272" spans="1:3">
      <c r="A14272"/>
      <c r="B14272"/>
      <c r="C14272"/>
    </row>
    <row r="14273" spans="1:3">
      <c r="A14273"/>
      <c r="B14273"/>
      <c r="C14273"/>
    </row>
    <row r="14274" spans="1:3">
      <c r="A14274"/>
      <c r="B14274"/>
      <c r="C14274"/>
    </row>
    <row r="14275" spans="1:3">
      <c r="A14275"/>
      <c r="B14275"/>
      <c r="C14275"/>
    </row>
    <row r="14276" spans="1:3">
      <c r="A14276"/>
      <c r="B14276"/>
      <c r="C14276"/>
    </row>
    <row r="14277" spans="1:3">
      <c r="A14277"/>
      <c r="B14277"/>
      <c r="C14277"/>
    </row>
    <row r="14278" spans="1:3">
      <c r="A14278"/>
      <c r="B14278"/>
      <c r="C14278"/>
    </row>
    <row r="14279" spans="1:3">
      <c r="A14279"/>
      <c r="B14279"/>
      <c r="C14279"/>
    </row>
    <row r="14280" spans="1:3">
      <c r="A14280"/>
      <c r="B14280"/>
      <c r="C14280"/>
    </row>
    <row r="14281" spans="1:3">
      <c r="A14281"/>
      <c r="B14281"/>
      <c r="C14281"/>
    </row>
    <row r="14282" spans="1:3">
      <c r="A14282"/>
      <c r="B14282"/>
      <c r="C14282"/>
    </row>
    <row r="14283" spans="1:3">
      <c r="A14283"/>
      <c r="B14283"/>
      <c r="C14283"/>
    </row>
    <row r="14284" spans="1:3">
      <c r="A14284"/>
      <c r="B14284"/>
      <c r="C14284"/>
    </row>
    <row r="14285" spans="1:3">
      <c r="A14285"/>
      <c r="B14285"/>
      <c r="C14285"/>
    </row>
    <row r="14286" spans="1:3">
      <c r="A14286"/>
      <c r="B14286"/>
      <c r="C14286"/>
    </row>
    <row r="14287" spans="1:3">
      <c r="A14287"/>
      <c r="B14287"/>
      <c r="C14287"/>
    </row>
    <row r="14288" spans="1:3">
      <c r="A14288"/>
      <c r="B14288"/>
      <c r="C14288"/>
    </row>
    <row r="14289" spans="1:3">
      <c r="A14289"/>
      <c r="B14289"/>
      <c r="C14289"/>
    </row>
    <row r="14290" spans="1:3">
      <c r="A14290"/>
      <c r="B14290"/>
      <c r="C14290"/>
    </row>
    <row r="14291" spans="1:3">
      <c r="A14291"/>
      <c r="B14291"/>
      <c r="C14291"/>
    </row>
    <row r="14292" spans="1:3">
      <c r="A14292"/>
      <c r="B14292"/>
      <c r="C14292"/>
    </row>
    <row r="14293" spans="1:3">
      <c r="A14293"/>
      <c r="B14293"/>
      <c r="C14293"/>
    </row>
    <row r="14294" spans="1:3">
      <c r="A14294"/>
      <c r="B14294"/>
      <c r="C14294"/>
    </row>
    <row r="14295" spans="1:3">
      <c r="A14295"/>
      <c r="B14295"/>
      <c r="C14295"/>
    </row>
    <row r="14296" spans="1:3">
      <c r="A14296"/>
      <c r="B14296"/>
      <c r="C14296"/>
    </row>
    <row r="14297" spans="1:3">
      <c r="A14297"/>
      <c r="B14297"/>
      <c r="C14297"/>
    </row>
    <row r="14298" spans="1:3">
      <c r="A14298"/>
      <c r="B14298"/>
      <c r="C14298"/>
    </row>
    <row r="14299" spans="1:3">
      <c r="A14299"/>
      <c r="B14299"/>
      <c r="C14299"/>
    </row>
    <row r="14300" spans="1:3">
      <c r="A14300"/>
      <c r="B14300"/>
      <c r="C14300"/>
    </row>
    <row r="14301" spans="1:3">
      <c r="A14301"/>
      <c r="B14301"/>
      <c r="C14301"/>
    </row>
    <row r="14302" spans="1:3">
      <c r="A14302"/>
      <c r="B14302"/>
      <c r="C14302"/>
    </row>
    <row r="14303" spans="1:3">
      <c r="A14303"/>
      <c r="B14303"/>
      <c r="C14303"/>
    </row>
    <row r="14304" spans="1:3">
      <c r="A14304"/>
      <c r="B14304"/>
      <c r="C14304"/>
    </row>
    <row r="14305" spans="1:3">
      <c r="A14305"/>
      <c r="B14305"/>
      <c r="C14305"/>
    </row>
    <row r="14306" spans="1:3">
      <c r="A14306"/>
      <c r="B14306"/>
      <c r="C14306"/>
    </row>
    <row r="14307" spans="1:3">
      <c r="A14307"/>
      <c r="B14307"/>
      <c r="C14307"/>
    </row>
    <row r="14308" spans="1:3">
      <c r="A14308"/>
      <c r="B14308"/>
      <c r="C14308"/>
    </row>
    <row r="14309" spans="1:3">
      <c r="A14309"/>
      <c r="B14309"/>
      <c r="C14309"/>
    </row>
    <row r="14310" spans="1:3">
      <c r="A14310"/>
      <c r="B14310"/>
      <c r="C14310"/>
    </row>
    <row r="14311" spans="1:3">
      <c r="A14311"/>
      <c r="B14311"/>
      <c r="C14311"/>
    </row>
    <row r="14312" spans="1:3">
      <c r="A14312"/>
      <c r="B14312"/>
      <c r="C14312"/>
    </row>
    <row r="14313" spans="1:3">
      <c r="A14313"/>
      <c r="B14313"/>
      <c r="C14313"/>
    </row>
    <row r="14314" spans="1:3">
      <c r="A14314"/>
      <c r="B14314"/>
      <c r="C14314"/>
    </row>
    <row r="14315" spans="1:3">
      <c r="A14315"/>
      <c r="B14315"/>
      <c r="C14315"/>
    </row>
    <row r="14316" spans="1:3">
      <c r="A14316"/>
      <c r="B14316"/>
      <c r="C14316"/>
    </row>
    <row r="14317" spans="1:3">
      <c r="A14317"/>
      <c r="B14317"/>
      <c r="C14317"/>
    </row>
    <row r="14318" spans="1:3">
      <c r="A14318"/>
      <c r="B14318"/>
      <c r="C14318"/>
    </row>
    <row r="14319" spans="1:3">
      <c r="A14319"/>
      <c r="B14319"/>
      <c r="C14319"/>
    </row>
    <row r="14320" spans="1:3">
      <c r="A14320"/>
      <c r="B14320"/>
      <c r="C14320"/>
    </row>
    <row r="14321" spans="1:3">
      <c r="A14321"/>
      <c r="B14321"/>
      <c r="C14321"/>
    </row>
    <row r="14322" spans="1:3">
      <c r="A14322"/>
      <c r="B14322"/>
      <c r="C14322"/>
    </row>
    <row r="14323" spans="1:3">
      <c r="A14323"/>
      <c r="B14323"/>
      <c r="C14323"/>
    </row>
    <row r="14324" spans="1:3">
      <c r="A14324"/>
      <c r="B14324"/>
      <c r="C14324"/>
    </row>
    <row r="14325" spans="1:3">
      <c r="A14325"/>
      <c r="B14325"/>
      <c r="C14325"/>
    </row>
    <row r="14326" spans="1:3">
      <c r="A14326"/>
      <c r="B14326"/>
      <c r="C14326"/>
    </row>
    <row r="14327" spans="1:3">
      <c r="A14327"/>
      <c r="B14327"/>
      <c r="C14327"/>
    </row>
    <row r="14328" spans="1:3">
      <c r="A14328"/>
      <c r="B14328"/>
      <c r="C14328"/>
    </row>
    <row r="14329" spans="1:3">
      <c r="A14329"/>
      <c r="B14329"/>
      <c r="C14329"/>
    </row>
    <row r="14330" spans="1:3">
      <c r="A14330"/>
      <c r="B14330"/>
      <c r="C14330"/>
    </row>
    <row r="14331" spans="1:3">
      <c r="A14331"/>
      <c r="B14331"/>
      <c r="C14331"/>
    </row>
    <row r="14332" spans="1:3">
      <c r="A14332"/>
      <c r="B14332"/>
      <c r="C14332"/>
    </row>
    <row r="14333" spans="1:3">
      <c r="A14333"/>
      <c r="B14333"/>
      <c r="C14333"/>
    </row>
    <row r="14334" spans="1:3">
      <c r="A14334"/>
      <c r="B14334"/>
      <c r="C14334"/>
    </row>
    <row r="14335" spans="1:3">
      <c r="A14335"/>
      <c r="B14335"/>
      <c r="C14335"/>
    </row>
    <row r="14336" spans="1:3">
      <c r="A14336"/>
      <c r="B14336"/>
      <c r="C14336"/>
    </row>
    <row r="14337" spans="1:3">
      <c r="A14337"/>
      <c r="B14337"/>
      <c r="C14337"/>
    </row>
    <row r="14338" spans="1:3">
      <c r="A14338"/>
      <c r="B14338"/>
      <c r="C14338"/>
    </row>
    <row r="14339" spans="1:3">
      <c r="A14339"/>
      <c r="B14339"/>
      <c r="C14339"/>
    </row>
    <row r="14340" spans="1:3">
      <c r="A14340"/>
      <c r="B14340"/>
      <c r="C14340"/>
    </row>
    <row r="14341" spans="1:3">
      <c r="A14341"/>
      <c r="B14341"/>
      <c r="C14341"/>
    </row>
    <row r="14342" spans="1:3">
      <c r="A14342"/>
      <c r="B14342"/>
      <c r="C14342"/>
    </row>
    <row r="14343" spans="1:3">
      <c r="A14343"/>
      <c r="B14343"/>
      <c r="C14343"/>
    </row>
    <row r="14344" spans="1:3">
      <c r="A14344"/>
      <c r="B14344"/>
      <c r="C14344"/>
    </row>
    <row r="14345" spans="1:3">
      <c r="A14345"/>
      <c r="B14345"/>
      <c r="C14345"/>
    </row>
    <row r="14346" spans="1:3">
      <c r="A14346"/>
      <c r="B14346"/>
      <c r="C14346"/>
    </row>
    <row r="14347" spans="1:3">
      <c r="A14347"/>
      <c r="B14347"/>
      <c r="C14347"/>
    </row>
    <row r="14348" spans="1:3">
      <c r="A14348"/>
      <c r="B14348"/>
      <c r="C14348"/>
    </row>
    <row r="14349" spans="1:3">
      <c r="A14349"/>
      <c r="B14349"/>
      <c r="C14349"/>
    </row>
    <row r="14350" spans="1:3">
      <c r="A14350"/>
      <c r="B14350"/>
      <c r="C14350"/>
    </row>
    <row r="14351" spans="1:3">
      <c r="A14351"/>
      <c r="B14351"/>
      <c r="C14351"/>
    </row>
    <row r="14352" spans="1:3">
      <c r="A14352"/>
      <c r="B14352"/>
      <c r="C14352"/>
    </row>
    <row r="14353" spans="1:3">
      <c r="A14353"/>
      <c r="B14353"/>
      <c r="C14353"/>
    </row>
    <row r="14354" spans="1:3">
      <c r="A14354"/>
      <c r="B14354"/>
      <c r="C14354"/>
    </row>
    <row r="14355" spans="1:3">
      <c r="A14355"/>
      <c r="B14355"/>
      <c r="C14355"/>
    </row>
    <row r="14356" spans="1:3">
      <c r="A14356"/>
      <c r="B14356"/>
      <c r="C14356"/>
    </row>
    <row r="14357" spans="1:3">
      <c r="A14357"/>
      <c r="B14357"/>
      <c r="C14357"/>
    </row>
    <row r="14358" spans="1:3">
      <c r="A14358"/>
      <c r="B14358"/>
      <c r="C14358"/>
    </row>
    <row r="14359" spans="1:3">
      <c r="A14359"/>
      <c r="B14359"/>
      <c r="C14359"/>
    </row>
    <row r="14360" spans="1:3">
      <c r="A14360"/>
      <c r="B14360"/>
      <c r="C14360"/>
    </row>
    <row r="14361" spans="1:3">
      <c r="A14361"/>
      <c r="B14361"/>
      <c r="C14361"/>
    </row>
    <row r="14362" spans="1:3">
      <c r="A14362"/>
      <c r="B14362"/>
      <c r="C14362"/>
    </row>
    <row r="14363" spans="1:3">
      <c r="A14363"/>
      <c r="B14363"/>
      <c r="C14363"/>
    </row>
    <row r="14364" spans="1:3">
      <c r="A14364"/>
      <c r="B14364"/>
      <c r="C14364"/>
    </row>
    <row r="14365" spans="1:3">
      <c r="A14365"/>
      <c r="B14365"/>
      <c r="C14365"/>
    </row>
    <row r="14366" spans="1:3">
      <c r="A14366"/>
      <c r="B14366"/>
      <c r="C14366"/>
    </row>
    <row r="14367" spans="1:3">
      <c r="A14367"/>
      <c r="B14367"/>
      <c r="C14367"/>
    </row>
    <row r="14368" spans="1:3">
      <c r="A14368"/>
      <c r="B14368"/>
      <c r="C14368"/>
    </row>
    <row r="14369" spans="1:3">
      <c r="A14369"/>
      <c r="B14369"/>
      <c r="C14369"/>
    </row>
    <row r="14370" spans="1:3">
      <c r="A14370"/>
      <c r="B14370"/>
      <c r="C14370"/>
    </row>
    <row r="14371" spans="1:3">
      <c r="A14371"/>
      <c r="B14371"/>
      <c r="C14371"/>
    </row>
    <row r="14372" spans="1:3">
      <c r="A14372"/>
      <c r="B14372"/>
      <c r="C14372"/>
    </row>
    <row r="14373" spans="1:3">
      <c r="A14373"/>
      <c r="B14373"/>
      <c r="C14373"/>
    </row>
    <row r="14374" spans="1:3">
      <c r="A14374"/>
      <c r="B14374"/>
      <c r="C14374"/>
    </row>
    <row r="14375" spans="1:3">
      <c r="A14375"/>
      <c r="B14375"/>
      <c r="C14375"/>
    </row>
    <row r="14376" spans="1:3">
      <c r="A14376"/>
      <c r="B14376"/>
      <c r="C14376"/>
    </row>
    <row r="14377" spans="1:3">
      <c r="A14377"/>
      <c r="B14377"/>
      <c r="C14377"/>
    </row>
    <row r="14378" spans="1:3">
      <c r="A14378"/>
      <c r="B14378"/>
      <c r="C14378"/>
    </row>
    <row r="14379" spans="1:3">
      <c r="A14379"/>
      <c r="B14379"/>
      <c r="C14379"/>
    </row>
    <row r="14380" spans="1:3">
      <c r="A14380"/>
      <c r="B14380"/>
      <c r="C14380"/>
    </row>
    <row r="14381" spans="1:3">
      <c r="A14381"/>
      <c r="B14381"/>
      <c r="C14381"/>
    </row>
    <row r="14382" spans="1:3">
      <c r="A14382"/>
      <c r="B14382"/>
      <c r="C14382"/>
    </row>
    <row r="14383" spans="1:3">
      <c r="A14383"/>
      <c r="B14383"/>
      <c r="C14383"/>
    </row>
    <row r="14384" spans="1:3">
      <c r="A14384"/>
      <c r="B14384"/>
      <c r="C14384"/>
    </row>
    <row r="14385" spans="1:3">
      <c r="A14385"/>
      <c r="B14385"/>
      <c r="C14385"/>
    </row>
    <row r="14386" spans="1:3">
      <c r="A14386"/>
      <c r="B14386"/>
      <c r="C14386"/>
    </row>
    <row r="14387" spans="1:3">
      <c r="A14387"/>
      <c r="B14387"/>
      <c r="C14387"/>
    </row>
    <row r="14388" spans="1:3">
      <c r="A14388"/>
      <c r="B14388"/>
      <c r="C14388"/>
    </row>
    <row r="14389" spans="1:3">
      <c r="A14389"/>
      <c r="B14389"/>
      <c r="C14389"/>
    </row>
    <row r="14390" spans="1:3">
      <c r="A14390"/>
      <c r="B14390"/>
      <c r="C14390"/>
    </row>
    <row r="14391" spans="1:3">
      <c r="A14391"/>
      <c r="B14391"/>
      <c r="C14391"/>
    </row>
    <row r="14392" spans="1:3">
      <c r="A14392"/>
      <c r="B14392"/>
      <c r="C14392"/>
    </row>
    <row r="14393" spans="1:3">
      <c r="A14393"/>
      <c r="B14393"/>
      <c r="C14393"/>
    </row>
    <row r="14394" spans="1:3">
      <c r="A14394"/>
      <c r="B14394"/>
      <c r="C14394"/>
    </row>
    <row r="14395" spans="1:3">
      <c r="A14395"/>
      <c r="B14395"/>
      <c r="C14395"/>
    </row>
    <row r="14396" spans="1:3">
      <c r="A14396"/>
      <c r="B14396"/>
      <c r="C14396"/>
    </row>
    <row r="14397" spans="1:3">
      <c r="A14397"/>
      <c r="B14397"/>
      <c r="C14397"/>
    </row>
    <row r="14398" spans="1:3">
      <c r="A14398"/>
      <c r="B14398"/>
      <c r="C14398"/>
    </row>
    <row r="14399" spans="1:3">
      <c r="A14399"/>
      <c r="B14399"/>
      <c r="C14399"/>
    </row>
    <row r="14400" spans="1:3">
      <c r="A14400"/>
      <c r="B14400"/>
      <c r="C14400"/>
    </row>
    <row r="14401" spans="1:3">
      <c r="A14401"/>
      <c r="B14401"/>
      <c r="C14401"/>
    </row>
    <row r="14402" spans="1:3">
      <c r="A14402"/>
      <c r="B14402"/>
      <c r="C14402"/>
    </row>
    <row r="14403" spans="1:3">
      <c r="A14403"/>
      <c r="B14403"/>
      <c r="C14403"/>
    </row>
    <row r="14404" spans="1:3">
      <c r="A14404"/>
      <c r="B14404"/>
      <c r="C14404"/>
    </row>
    <row r="14405" spans="1:3">
      <c r="A14405"/>
      <c r="B14405"/>
      <c r="C14405"/>
    </row>
    <row r="14406" spans="1:3">
      <c r="A14406"/>
      <c r="B14406"/>
      <c r="C14406"/>
    </row>
    <row r="14407" spans="1:3">
      <c r="A14407"/>
      <c r="B14407"/>
      <c r="C14407"/>
    </row>
    <row r="14408" spans="1:3">
      <c r="A14408"/>
      <c r="B14408"/>
      <c r="C14408"/>
    </row>
    <row r="14409" spans="1:3">
      <c r="A14409"/>
      <c r="B14409"/>
      <c r="C14409"/>
    </row>
    <row r="14410" spans="1:3">
      <c r="A14410"/>
      <c r="B14410"/>
      <c r="C14410"/>
    </row>
    <row r="14411" spans="1:3">
      <c r="A14411"/>
      <c r="B14411"/>
      <c r="C14411"/>
    </row>
    <row r="14412" spans="1:3">
      <c r="A14412"/>
      <c r="B14412"/>
      <c r="C14412"/>
    </row>
    <row r="14413" spans="1:3">
      <c r="A14413"/>
      <c r="B14413"/>
      <c r="C14413"/>
    </row>
    <row r="14414" spans="1:3">
      <c r="A14414"/>
      <c r="B14414"/>
      <c r="C14414"/>
    </row>
    <row r="14415" spans="1:3">
      <c r="A14415"/>
      <c r="B14415"/>
      <c r="C14415"/>
    </row>
    <row r="14416" spans="1:3">
      <c r="A14416"/>
      <c r="B14416"/>
      <c r="C14416"/>
    </row>
    <row r="14417" spans="1:3">
      <c r="A14417"/>
      <c r="B14417"/>
      <c r="C14417"/>
    </row>
    <row r="14418" spans="1:3">
      <c r="A14418"/>
      <c r="B14418"/>
      <c r="C14418"/>
    </row>
    <row r="14419" spans="1:3">
      <c r="A14419"/>
      <c r="B14419"/>
      <c r="C14419"/>
    </row>
    <row r="14420" spans="1:3">
      <c r="A14420"/>
      <c r="B14420"/>
      <c r="C14420"/>
    </row>
    <row r="14421" spans="1:3">
      <c r="A14421"/>
      <c r="B14421"/>
      <c r="C14421"/>
    </row>
    <row r="14422" spans="1:3">
      <c r="A14422"/>
      <c r="B14422"/>
      <c r="C14422"/>
    </row>
    <row r="14423" spans="1:3">
      <c r="A14423"/>
      <c r="B14423"/>
      <c r="C14423"/>
    </row>
    <row r="14424" spans="1:3">
      <c r="A14424"/>
      <c r="B14424"/>
      <c r="C14424"/>
    </row>
    <row r="14425" spans="1:3">
      <c r="A14425"/>
      <c r="B14425"/>
      <c r="C14425"/>
    </row>
    <row r="14426" spans="1:3">
      <c r="A14426"/>
      <c r="B14426"/>
      <c r="C14426"/>
    </row>
    <row r="14427" spans="1:3">
      <c r="A14427"/>
      <c r="B14427"/>
      <c r="C14427"/>
    </row>
    <row r="14428" spans="1:3">
      <c r="A14428"/>
      <c r="B14428"/>
      <c r="C14428"/>
    </row>
    <row r="14429" spans="1:3">
      <c r="A14429"/>
      <c r="B14429"/>
      <c r="C14429"/>
    </row>
    <row r="14430" spans="1:3">
      <c r="A14430"/>
      <c r="B14430"/>
      <c r="C14430"/>
    </row>
    <row r="14431" spans="1:3">
      <c r="A14431"/>
      <c r="B14431"/>
      <c r="C14431"/>
    </row>
    <row r="14432" spans="1:3">
      <c r="A14432"/>
      <c r="B14432"/>
      <c r="C14432"/>
    </row>
    <row r="14433" spans="1:3">
      <c r="A14433"/>
      <c r="B14433"/>
      <c r="C14433"/>
    </row>
    <row r="14434" spans="1:3">
      <c r="A14434"/>
      <c r="B14434"/>
      <c r="C14434"/>
    </row>
    <row r="14435" spans="1:3">
      <c r="A14435"/>
      <c r="B14435"/>
      <c r="C14435"/>
    </row>
    <row r="14436" spans="1:3">
      <c r="A14436"/>
      <c r="B14436"/>
      <c r="C14436"/>
    </row>
    <row r="14437" spans="1:3">
      <c r="A14437"/>
      <c r="B14437"/>
      <c r="C14437"/>
    </row>
    <row r="14438" spans="1:3">
      <c r="A14438"/>
      <c r="B14438"/>
      <c r="C14438"/>
    </row>
    <row r="14439" spans="1:3">
      <c r="A14439"/>
      <c r="B14439"/>
      <c r="C14439"/>
    </row>
    <row r="14440" spans="1:3">
      <c r="A14440"/>
      <c r="B14440"/>
      <c r="C14440"/>
    </row>
    <row r="14441" spans="1:3">
      <c r="A14441"/>
      <c r="B14441"/>
      <c r="C14441"/>
    </row>
    <row r="14442" spans="1:3">
      <c r="A14442"/>
      <c r="B14442"/>
      <c r="C14442"/>
    </row>
    <row r="14443" spans="1:3">
      <c r="A14443"/>
      <c r="B14443"/>
      <c r="C14443"/>
    </row>
    <row r="14444" spans="1:3">
      <c r="A14444"/>
      <c r="B14444"/>
      <c r="C14444"/>
    </row>
    <row r="14445" spans="1:3">
      <c r="A14445"/>
      <c r="B14445"/>
      <c r="C14445"/>
    </row>
    <row r="14446" spans="1:3">
      <c r="A14446"/>
      <c r="B14446"/>
      <c r="C14446"/>
    </row>
    <row r="14447" spans="1:3">
      <c r="A14447"/>
      <c r="B14447"/>
      <c r="C14447"/>
    </row>
    <row r="14448" spans="1:3">
      <c r="A14448"/>
      <c r="B14448"/>
      <c r="C14448"/>
    </row>
    <row r="14449" spans="1:3">
      <c r="A14449"/>
      <c r="B14449"/>
      <c r="C14449"/>
    </row>
    <row r="14450" spans="1:3">
      <c r="A14450"/>
      <c r="B14450"/>
      <c r="C14450"/>
    </row>
    <row r="14451" spans="1:3">
      <c r="A14451"/>
      <c r="B14451"/>
      <c r="C14451"/>
    </row>
    <row r="14452" spans="1:3">
      <c r="A14452"/>
      <c r="B14452"/>
      <c r="C14452"/>
    </row>
    <row r="14453" spans="1:3">
      <c r="A14453"/>
      <c r="B14453"/>
      <c r="C14453"/>
    </row>
    <row r="14454" spans="1:3">
      <c r="A14454"/>
      <c r="B14454"/>
      <c r="C14454"/>
    </row>
    <row r="14455" spans="1:3">
      <c r="A14455"/>
      <c r="B14455"/>
      <c r="C14455"/>
    </row>
    <row r="14456" spans="1:3">
      <c r="A14456"/>
      <c r="B14456"/>
      <c r="C14456"/>
    </row>
    <row r="14457" spans="1:3">
      <c r="A14457"/>
      <c r="B14457"/>
      <c r="C14457"/>
    </row>
    <row r="14458" spans="1:3">
      <c r="A14458"/>
      <c r="B14458"/>
      <c r="C14458"/>
    </row>
    <row r="14459" spans="1:3">
      <c r="A14459"/>
      <c r="B14459"/>
      <c r="C14459"/>
    </row>
    <row r="14460" spans="1:3">
      <c r="A14460"/>
      <c r="B14460"/>
      <c r="C14460"/>
    </row>
    <row r="14461" spans="1:3">
      <c r="A14461"/>
      <c r="B14461"/>
      <c r="C14461"/>
    </row>
    <row r="14462" spans="1:3">
      <c r="A14462"/>
      <c r="B14462"/>
      <c r="C14462"/>
    </row>
    <row r="14463" spans="1:3">
      <c r="A14463"/>
      <c r="B14463"/>
      <c r="C14463"/>
    </row>
    <row r="14464" spans="1:3">
      <c r="A14464"/>
      <c r="B14464"/>
      <c r="C14464"/>
    </row>
    <row r="14465" spans="1:3">
      <c r="A14465"/>
      <c r="B14465"/>
      <c r="C14465"/>
    </row>
    <row r="14466" spans="1:3">
      <c r="A14466"/>
      <c r="B14466"/>
      <c r="C14466"/>
    </row>
    <row r="14467" spans="1:3">
      <c r="A14467"/>
      <c r="B14467"/>
      <c r="C14467"/>
    </row>
    <row r="14468" spans="1:3">
      <c r="A14468"/>
      <c r="B14468"/>
      <c r="C14468"/>
    </row>
    <row r="14469" spans="1:3">
      <c r="A14469"/>
      <c r="B14469"/>
      <c r="C14469"/>
    </row>
    <row r="14470" spans="1:3">
      <c r="A14470"/>
      <c r="B14470"/>
      <c r="C14470"/>
    </row>
    <row r="14471" spans="1:3">
      <c r="A14471"/>
      <c r="B14471"/>
      <c r="C14471"/>
    </row>
    <row r="14472" spans="1:3">
      <c r="A14472"/>
      <c r="B14472"/>
      <c r="C14472"/>
    </row>
    <row r="14473" spans="1:3">
      <c r="A14473"/>
      <c r="B14473"/>
      <c r="C14473"/>
    </row>
    <row r="14474" spans="1:3">
      <c r="A14474"/>
      <c r="B14474"/>
      <c r="C14474"/>
    </row>
    <row r="14475" spans="1:3">
      <c r="A14475"/>
      <c r="B14475"/>
      <c r="C14475"/>
    </row>
    <row r="14476" spans="1:3">
      <c r="A14476"/>
      <c r="B14476"/>
      <c r="C14476"/>
    </row>
    <row r="14477" spans="1:3">
      <c r="A14477"/>
      <c r="B14477"/>
      <c r="C14477"/>
    </row>
    <row r="14478" spans="1:3">
      <c r="A14478"/>
      <c r="B14478"/>
      <c r="C14478"/>
    </row>
    <row r="14479" spans="1:3">
      <c r="A14479"/>
      <c r="B14479"/>
      <c r="C14479"/>
    </row>
    <row r="14480" spans="1:3">
      <c r="A14480"/>
      <c r="B14480"/>
      <c r="C14480"/>
    </row>
    <row r="14481" spans="1:3">
      <c r="A14481"/>
      <c r="B14481"/>
      <c r="C14481"/>
    </row>
    <row r="14482" spans="1:3">
      <c r="A14482"/>
      <c r="B14482"/>
      <c r="C14482"/>
    </row>
    <row r="14483" spans="1:3">
      <c r="A14483"/>
      <c r="B14483"/>
      <c r="C14483"/>
    </row>
    <row r="14484" spans="1:3">
      <c r="A14484"/>
      <c r="B14484"/>
      <c r="C14484"/>
    </row>
    <row r="14485" spans="1:3">
      <c r="A14485"/>
      <c r="B14485"/>
      <c r="C14485"/>
    </row>
    <row r="14486" spans="1:3">
      <c r="A14486"/>
      <c r="B14486"/>
      <c r="C14486"/>
    </row>
    <row r="14487" spans="1:3">
      <c r="A14487"/>
      <c r="B14487"/>
      <c r="C14487"/>
    </row>
    <row r="14488" spans="1:3">
      <c r="A14488"/>
      <c r="B14488"/>
      <c r="C14488"/>
    </row>
    <row r="14489" spans="1:3">
      <c r="A14489"/>
      <c r="B14489"/>
      <c r="C14489"/>
    </row>
    <row r="14490" spans="1:3">
      <c r="A14490"/>
      <c r="B14490"/>
      <c r="C14490"/>
    </row>
    <row r="14491" spans="1:3">
      <c r="A14491"/>
      <c r="B14491"/>
      <c r="C14491"/>
    </row>
    <row r="14492" spans="1:3">
      <c r="A14492"/>
      <c r="B14492"/>
      <c r="C14492"/>
    </row>
    <row r="14493" spans="1:3">
      <c r="A14493"/>
      <c r="B14493"/>
      <c r="C14493"/>
    </row>
    <row r="14494" spans="1:3">
      <c r="A14494"/>
      <c r="B14494"/>
      <c r="C14494"/>
    </row>
    <row r="14495" spans="1:3">
      <c r="A14495"/>
      <c r="B14495"/>
      <c r="C14495"/>
    </row>
    <row r="14496" spans="1:3">
      <c r="A14496"/>
      <c r="B14496"/>
      <c r="C14496"/>
    </row>
    <row r="14497" spans="1:3">
      <c r="A14497"/>
      <c r="B14497"/>
      <c r="C14497"/>
    </row>
    <row r="14498" spans="1:3">
      <c r="A14498"/>
      <c r="B14498"/>
      <c r="C14498"/>
    </row>
    <row r="14499" spans="1:3">
      <c r="A14499"/>
      <c r="B14499"/>
      <c r="C14499"/>
    </row>
    <row r="14500" spans="1:3">
      <c r="A14500"/>
      <c r="B14500"/>
      <c r="C14500"/>
    </row>
    <row r="14501" spans="1:3">
      <c r="A14501"/>
      <c r="B14501"/>
      <c r="C14501"/>
    </row>
    <row r="14502" spans="1:3">
      <c r="A14502"/>
      <c r="B14502"/>
      <c r="C14502"/>
    </row>
    <row r="14503" spans="1:3">
      <c r="A14503"/>
      <c r="B14503"/>
      <c r="C14503"/>
    </row>
    <row r="14504" spans="1:3">
      <c r="A14504"/>
      <c r="B14504"/>
      <c r="C14504"/>
    </row>
    <row r="14505" spans="1:3">
      <c r="A14505"/>
      <c r="B14505"/>
      <c r="C14505"/>
    </row>
    <row r="14506" spans="1:3">
      <c r="A14506"/>
      <c r="B14506"/>
      <c r="C14506"/>
    </row>
    <row r="14507" spans="1:3">
      <c r="A14507"/>
      <c r="B14507"/>
      <c r="C14507"/>
    </row>
    <row r="14508" spans="1:3">
      <c r="A14508"/>
      <c r="B14508"/>
      <c r="C14508"/>
    </row>
    <row r="14509" spans="1:3">
      <c r="A14509"/>
      <c r="B14509"/>
      <c r="C14509"/>
    </row>
    <row r="14510" spans="1:3">
      <c r="A14510"/>
      <c r="B14510"/>
      <c r="C14510"/>
    </row>
    <row r="14511" spans="1:3">
      <c r="A14511"/>
      <c r="B14511"/>
      <c r="C14511"/>
    </row>
    <row r="14512" spans="1:3">
      <c r="A14512"/>
      <c r="B14512"/>
      <c r="C14512"/>
    </row>
    <row r="14513" spans="1:3">
      <c r="A14513"/>
      <c r="B14513"/>
      <c r="C14513"/>
    </row>
    <row r="14514" spans="1:3">
      <c r="A14514"/>
      <c r="B14514"/>
      <c r="C14514"/>
    </row>
    <row r="14515" spans="1:3">
      <c r="A14515"/>
      <c r="B14515"/>
      <c r="C14515"/>
    </row>
    <row r="14516" spans="1:3">
      <c r="A14516"/>
      <c r="B14516"/>
      <c r="C14516"/>
    </row>
    <row r="14517" spans="1:3">
      <c r="A14517"/>
      <c r="B14517"/>
      <c r="C14517"/>
    </row>
    <row r="14518" spans="1:3">
      <c r="A14518"/>
      <c r="B14518"/>
      <c r="C14518"/>
    </row>
    <row r="14519" spans="1:3">
      <c r="A14519"/>
      <c r="B14519"/>
      <c r="C14519"/>
    </row>
    <row r="14520" spans="1:3">
      <c r="A14520"/>
      <c r="B14520"/>
      <c r="C14520"/>
    </row>
    <row r="14521" spans="1:3">
      <c r="A14521"/>
      <c r="B14521"/>
      <c r="C14521"/>
    </row>
    <row r="14522" spans="1:3">
      <c r="A14522"/>
      <c r="B14522"/>
      <c r="C14522"/>
    </row>
    <row r="14523" spans="1:3">
      <c r="A14523"/>
      <c r="B14523"/>
      <c r="C14523"/>
    </row>
    <row r="14524" spans="1:3">
      <c r="A14524"/>
      <c r="B14524"/>
      <c r="C14524"/>
    </row>
    <row r="14525" spans="1:3">
      <c r="A14525"/>
      <c r="B14525"/>
      <c r="C14525"/>
    </row>
    <row r="14526" spans="1:3">
      <c r="A14526"/>
      <c r="B14526"/>
      <c r="C14526"/>
    </row>
    <row r="14527" spans="1:3">
      <c r="A14527"/>
      <c r="B14527"/>
      <c r="C14527"/>
    </row>
    <row r="14528" spans="1:3">
      <c r="A14528"/>
      <c r="B14528"/>
      <c r="C14528"/>
    </row>
    <row r="14529" spans="1:3">
      <c r="A14529"/>
      <c r="B14529"/>
      <c r="C14529"/>
    </row>
    <row r="14530" spans="1:3">
      <c r="A14530"/>
      <c r="B14530"/>
      <c r="C14530"/>
    </row>
    <row r="14531" spans="1:3">
      <c r="A14531"/>
      <c r="B14531"/>
      <c r="C14531"/>
    </row>
    <row r="14532" spans="1:3">
      <c r="A14532"/>
      <c r="B14532"/>
      <c r="C14532"/>
    </row>
    <row r="14533" spans="1:3">
      <c r="A14533"/>
      <c r="B14533"/>
      <c r="C14533"/>
    </row>
    <row r="14534" spans="1:3">
      <c r="A14534"/>
      <c r="B14534"/>
      <c r="C14534"/>
    </row>
    <row r="14535" spans="1:3">
      <c r="A14535"/>
      <c r="B14535"/>
      <c r="C14535"/>
    </row>
    <row r="14536" spans="1:3">
      <c r="A14536"/>
      <c r="B14536"/>
      <c r="C14536"/>
    </row>
    <row r="14537" spans="1:3">
      <c r="A14537"/>
      <c r="B14537"/>
      <c r="C14537"/>
    </row>
    <row r="14538" spans="1:3">
      <c r="A14538"/>
      <c r="B14538"/>
      <c r="C14538"/>
    </row>
    <row r="14539" spans="1:3">
      <c r="A14539"/>
      <c r="B14539"/>
      <c r="C14539"/>
    </row>
    <row r="14540" spans="1:3">
      <c r="A14540"/>
      <c r="B14540"/>
      <c r="C14540"/>
    </row>
    <row r="14541" spans="1:3">
      <c r="A14541"/>
      <c r="B14541"/>
      <c r="C14541"/>
    </row>
    <row r="14542" spans="1:3">
      <c r="A14542"/>
      <c r="B14542"/>
      <c r="C14542"/>
    </row>
    <row r="14543" spans="1:3">
      <c r="A14543"/>
      <c r="B14543"/>
      <c r="C14543"/>
    </row>
    <row r="14544" spans="1:3">
      <c r="A14544"/>
      <c r="B14544"/>
      <c r="C14544"/>
    </row>
    <row r="14545" spans="1:3">
      <c r="A14545"/>
      <c r="B14545"/>
      <c r="C14545"/>
    </row>
    <row r="14546" spans="1:3">
      <c r="A14546"/>
      <c r="B14546"/>
      <c r="C14546"/>
    </row>
    <row r="14547" spans="1:3">
      <c r="A14547"/>
      <c r="B14547"/>
      <c r="C14547"/>
    </row>
    <row r="14548" spans="1:3">
      <c r="A14548"/>
      <c r="B14548"/>
      <c r="C14548"/>
    </row>
    <row r="14549" spans="1:3">
      <c r="A14549"/>
      <c r="B14549"/>
      <c r="C14549"/>
    </row>
    <row r="14550" spans="1:3">
      <c r="A14550"/>
      <c r="B14550"/>
      <c r="C14550"/>
    </row>
    <row r="14551" spans="1:3">
      <c r="A14551"/>
      <c r="B14551"/>
      <c r="C14551"/>
    </row>
    <row r="14552" spans="1:3">
      <c r="A14552"/>
      <c r="B14552"/>
      <c r="C14552"/>
    </row>
    <row r="14553" spans="1:3">
      <c r="A14553"/>
      <c r="B14553"/>
      <c r="C14553"/>
    </row>
    <row r="14554" spans="1:3">
      <c r="A14554"/>
      <c r="B14554"/>
      <c r="C14554"/>
    </row>
    <row r="14555" spans="1:3">
      <c r="A14555"/>
      <c r="B14555"/>
      <c r="C14555"/>
    </row>
    <row r="14556" spans="1:3">
      <c r="A14556"/>
      <c r="B14556"/>
      <c r="C14556"/>
    </row>
    <row r="14557" spans="1:3">
      <c r="A14557"/>
      <c r="B14557"/>
      <c r="C14557"/>
    </row>
    <row r="14558" spans="1:3">
      <c r="A14558"/>
      <c r="B14558"/>
      <c r="C14558"/>
    </row>
    <row r="14559" spans="1:3">
      <c r="A14559"/>
      <c r="B14559"/>
      <c r="C14559"/>
    </row>
    <row r="14560" spans="1:3">
      <c r="A14560"/>
      <c r="B14560"/>
      <c r="C14560"/>
    </row>
    <row r="14561" spans="1:3">
      <c r="A14561"/>
      <c r="B14561"/>
      <c r="C14561"/>
    </row>
    <row r="14562" spans="1:3">
      <c r="A14562"/>
      <c r="B14562"/>
      <c r="C14562"/>
    </row>
    <row r="14563" spans="1:3">
      <c r="A14563"/>
      <c r="B14563"/>
      <c r="C14563"/>
    </row>
    <row r="14564" spans="1:3">
      <c r="A14564"/>
      <c r="B14564"/>
      <c r="C14564"/>
    </row>
    <row r="14565" spans="1:3">
      <c r="A14565"/>
      <c r="B14565"/>
      <c r="C14565"/>
    </row>
    <row r="14566" spans="1:3">
      <c r="A14566"/>
      <c r="B14566"/>
      <c r="C14566"/>
    </row>
    <row r="14567" spans="1:3">
      <c r="A14567"/>
      <c r="B14567"/>
      <c r="C14567"/>
    </row>
    <row r="14568" spans="1:3">
      <c r="A14568"/>
      <c r="B14568"/>
      <c r="C14568"/>
    </row>
    <row r="14569" spans="1:3">
      <c r="A14569"/>
      <c r="B14569"/>
      <c r="C14569"/>
    </row>
    <row r="14570" spans="1:3">
      <c r="A14570"/>
      <c r="B14570"/>
      <c r="C14570"/>
    </row>
    <row r="14571" spans="1:3">
      <c r="A14571"/>
      <c r="B14571"/>
      <c r="C14571"/>
    </row>
    <row r="14572" spans="1:3">
      <c r="A14572"/>
      <c r="B14572"/>
      <c r="C14572"/>
    </row>
    <row r="14573" spans="1:3">
      <c r="A14573"/>
      <c r="B14573"/>
      <c r="C14573"/>
    </row>
    <row r="14574" spans="1:3">
      <c r="A14574"/>
      <c r="B14574"/>
      <c r="C14574"/>
    </row>
    <row r="14575" spans="1:3">
      <c r="A14575"/>
      <c r="B14575"/>
      <c r="C14575"/>
    </row>
    <row r="14576" spans="1:3">
      <c r="A14576"/>
      <c r="B14576"/>
      <c r="C14576"/>
    </row>
    <row r="14577" spans="1:3">
      <c r="A14577"/>
      <c r="B14577"/>
      <c r="C14577"/>
    </row>
    <row r="14578" spans="1:3">
      <c r="A14578"/>
      <c r="B14578"/>
      <c r="C14578"/>
    </row>
    <row r="14579" spans="1:3">
      <c r="A14579"/>
      <c r="B14579"/>
      <c r="C14579"/>
    </row>
    <row r="14580" spans="1:3">
      <c r="A14580"/>
      <c r="B14580"/>
      <c r="C14580"/>
    </row>
    <row r="14581" spans="1:3">
      <c r="A14581"/>
      <c r="B14581"/>
      <c r="C14581"/>
    </row>
    <row r="14582" spans="1:3">
      <c r="A14582"/>
      <c r="B14582"/>
      <c r="C14582"/>
    </row>
    <row r="14583" spans="1:3">
      <c r="A14583"/>
      <c r="B14583"/>
      <c r="C14583"/>
    </row>
    <row r="14584" spans="1:3">
      <c r="A14584"/>
      <c r="B14584"/>
      <c r="C14584"/>
    </row>
    <row r="14585" spans="1:3">
      <c r="A14585"/>
      <c r="B14585"/>
      <c r="C14585"/>
    </row>
    <row r="14586" spans="1:3">
      <c r="A14586"/>
      <c r="B14586"/>
      <c r="C14586"/>
    </row>
    <row r="14587" spans="1:3">
      <c r="A14587"/>
      <c r="B14587"/>
      <c r="C14587"/>
    </row>
    <row r="14588" spans="1:3">
      <c r="A14588"/>
      <c r="B14588"/>
      <c r="C14588"/>
    </row>
    <row r="14589" spans="1:3">
      <c r="A14589"/>
      <c r="B14589"/>
      <c r="C14589"/>
    </row>
    <row r="14590" spans="1:3">
      <c r="A14590"/>
      <c r="B14590"/>
      <c r="C14590"/>
    </row>
    <row r="14591" spans="1:3">
      <c r="A14591"/>
      <c r="B14591"/>
      <c r="C14591"/>
    </row>
    <row r="14592" spans="1:3">
      <c r="A14592"/>
      <c r="B14592"/>
      <c r="C14592"/>
    </row>
    <row r="14593" spans="1:3">
      <c r="A14593"/>
      <c r="B14593"/>
      <c r="C14593"/>
    </row>
    <row r="14594" spans="1:3">
      <c r="A14594"/>
      <c r="B14594"/>
      <c r="C14594"/>
    </row>
    <row r="14595" spans="1:3">
      <c r="A14595"/>
      <c r="B14595"/>
      <c r="C14595"/>
    </row>
    <row r="14596" spans="1:3">
      <c r="A14596"/>
      <c r="B14596"/>
      <c r="C14596"/>
    </row>
    <row r="14597" spans="1:3">
      <c r="A14597"/>
      <c r="B14597"/>
      <c r="C14597"/>
    </row>
    <row r="14598" spans="1:3">
      <c r="A14598"/>
      <c r="B14598"/>
      <c r="C14598"/>
    </row>
    <row r="14599" spans="1:3">
      <c r="A14599"/>
      <c r="B14599"/>
      <c r="C14599"/>
    </row>
    <row r="14600" spans="1:3">
      <c r="A14600"/>
      <c r="B14600"/>
      <c r="C14600"/>
    </row>
    <row r="14601" spans="1:3">
      <c r="A14601"/>
      <c r="B14601"/>
      <c r="C14601"/>
    </row>
    <row r="14602" spans="1:3">
      <c r="A14602"/>
      <c r="B14602"/>
      <c r="C14602"/>
    </row>
    <row r="14603" spans="1:3">
      <c r="A14603"/>
      <c r="B14603"/>
      <c r="C14603"/>
    </row>
    <row r="14604" spans="1:3">
      <c r="A14604"/>
      <c r="B14604"/>
      <c r="C14604"/>
    </row>
    <row r="14605" spans="1:3">
      <c r="A14605"/>
      <c r="B14605"/>
      <c r="C14605"/>
    </row>
    <row r="14606" spans="1:3">
      <c r="A14606"/>
      <c r="B14606"/>
      <c r="C14606"/>
    </row>
    <row r="14607" spans="1:3">
      <c r="A14607"/>
      <c r="B14607"/>
      <c r="C14607"/>
    </row>
    <row r="14608" spans="1:3">
      <c r="A14608"/>
      <c r="B14608"/>
      <c r="C14608"/>
    </row>
    <row r="14609" spans="1:3">
      <c r="A14609"/>
      <c r="B14609"/>
      <c r="C14609"/>
    </row>
    <row r="14610" spans="1:3">
      <c r="A14610"/>
      <c r="B14610"/>
      <c r="C14610"/>
    </row>
    <row r="14611" spans="1:3">
      <c r="A14611"/>
      <c r="B14611"/>
      <c r="C14611"/>
    </row>
    <row r="14612" spans="1:3">
      <c r="A14612"/>
      <c r="B14612"/>
      <c r="C14612"/>
    </row>
    <row r="14613" spans="1:3">
      <c r="A14613"/>
      <c r="B14613"/>
      <c r="C14613"/>
    </row>
    <row r="14614" spans="1:3">
      <c r="A14614"/>
      <c r="B14614"/>
      <c r="C14614"/>
    </row>
    <row r="14615" spans="1:3">
      <c r="A14615"/>
      <c r="B14615"/>
      <c r="C14615"/>
    </row>
    <row r="14616" spans="1:3">
      <c r="A14616"/>
      <c r="B14616"/>
      <c r="C14616"/>
    </row>
    <row r="14617" spans="1:3">
      <c r="A14617"/>
      <c r="B14617"/>
      <c r="C14617"/>
    </row>
    <row r="14618" spans="1:3">
      <c r="A14618"/>
      <c r="B14618"/>
      <c r="C14618"/>
    </row>
    <row r="14619" spans="1:3">
      <c r="A14619"/>
      <c r="B14619"/>
      <c r="C14619"/>
    </row>
    <row r="14620" spans="1:3">
      <c r="A14620"/>
      <c r="B14620"/>
      <c r="C14620"/>
    </row>
    <row r="14621" spans="1:3">
      <c r="A14621"/>
      <c r="B14621"/>
      <c r="C14621"/>
    </row>
    <row r="14622" spans="1:3">
      <c r="A14622"/>
      <c r="B14622"/>
      <c r="C14622"/>
    </row>
    <row r="14623" spans="1:3">
      <c r="A14623"/>
      <c r="B14623"/>
      <c r="C14623"/>
    </row>
    <row r="14624" spans="1:3">
      <c r="A14624"/>
      <c r="B14624"/>
      <c r="C14624"/>
    </row>
    <row r="14625" spans="1:3">
      <c r="A14625"/>
      <c r="B14625"/>
      <c r="C14625"/>
    </row>
    <row r="14626" spans="1:3">
      <c r="A14626"/>
      <c r="B14626"/>
      <c r="C14626"/>
    </row>
    <row r="14627" spans="1:3">
      <c r="A14627"/>
      <c r="B14627"/>
      <c r="C14627"/>
    </row>
    <row r="14628" spans="1:3">
      <c r="A14628"/>
      <c r="B14628"/>
      <c r="C14628"/>
    </row>
    <row r="14629" spans="1:3">
      <c r="A14629"/>
      <c r="B14629"/>
      <c r="C14629"/>
    </row>
    <row r="14630" spans="1:3">
      <c r="A14630"/>
      <c r="B14630"/>
      <c r="C14630"/>
    </row>
    <row r="14631" spans="1:3">
      <c r="A14631"/>
      <c r="B14631"/>
      <c r="C14631"/>
    </row>
    <row r="14632" spans="1:3">
      <c r="A14632"/>
      <c r="B14632"/>
      <c r="C14632"/>
    </row>
    <row r="14633" spans="1:3">
      <c r="A14633"/>
      <c r="B14633"/>
      <c r="C14633"/>
    </row>
    <row r="14634" spans="1:3">
      <c r="A14634"/>
      <c r="B14634"/>
      <c r="C14634"/>
    </row>
    <row r="14635" spans="1:3">
      <c r="A14635"/>
      <c r="B14635"/>
      <c r="C14635"/>
    </row>
    <row r="14636" spans="1:3">
      <c r="A14636"/>
      <c r="B14636"/>
      <c r="C14636"/>
    </row>
    <row r="14637" spans="1:3">
      <c r="A14637"/>
      <c r="B14637"/>
      <c r="C14637"/>
    </row>
    <row r="14638" spans="1:3">
      <c r="A14638"/>
      <c r="B14638"/>
      <c r="C14638"/>
    </row>
    <row r="14639" spans="1:3">
      <c r="A14639"/>
      <c r="B14639"/>
      <c r="C14639"/>
    </row>
    <row r="14640" spans="1:3">
      <c r="A14640"/>
      <c r="B14640"/>
      <c r="C14640"/>
    </row>
    <row r="14641" spans="1:3">
      <c r="A14641"/>
      <c r="B14641"/>
      <c r="C14641"/>
    </row>
    <row r="14642" spans="1:3">
      <c r="A14642"/>
      <c r="B14642"/>
      <c r="C14642"/>
    </row>
    <row r="14643" spans="1:3">
      <c r="A14643"/>
      <c r="B14643"/>
      <c r="C14643"/>
    </row>
    <row r="14644" spans="1:3">
      <c r="A14644"/>
      <c r="B14644"/>
      <c r="C14644"/>
    </row>
    <row r="14645" spans="1:3">
      <c r="A14645"/>
      <c r="B14645"/>
      <c r="C14645"/>
    </row>
    <row r="14646" spans="1:3">
      <c r="A14646"/>
      <c r="B14646"/>
      <c r="C14646"/>
    </row>
    <row r="14647" spans="1:3">
      <c r="A14647"/>
      <c r="B14647"/>
      <c r="C14647"/>
    </row>
    <row r="14648" spans="1:3">
      <c r="A14648"/>
      <c r="B14648"/>
      <c r="C14648"/>
    </row>
    <row r="14649" spans="1:3">
      <c r="A14649"/>
      <c r="B14649"/>
      <c r="C14649"/>
    </row>
    <row r="14650" spans="1:3">
      <c r="A14650"/>
      <c r="B14650"/>
      <c r="C14650"/>
    </row>
    <row r="14651" spans="1:3">
      <c r="A14651"/>
      <c r="B14651"/>
      <c r="C14651"/>
    </row>
    <row r="14652" spans="1:3">
      <c r="A14652"/>
      <c r="B14652"/>
      <c r="C14652"/>
    </row>
    <row r="14653" spans="1:3">
      <c r="A14653"/>
      <c r="B14653"/>
      <c r="C14653"/>
    </row>
    <row r="14654" spans="1:3">
      <c r="A14654"/>
      <c r="B14654"/>
      <c r="C14654"/>
    </row>
    <row r="14655" spans="1:3">
      <c r="A14655"/>
      <c r="B14655"/>
      <c r="C14655"/>
    </row>
    <row r="14656" spans="1:3">
      <c r="A14656"/>
      <c r="B14656"/>
      <c r="C14656"/>
    </row>
    <row r="14657" spans="1:3">
      <c r="A14657"/>
      <c r="B14657"/>
      <c r="C14657"/>
    </row>
    <row r="14658" spans="1:3">
      <c r="A14658"/>
      <c r="B14658"/>
      <c r="C14658"/>
    </row>
    <row r="14659" spans="1:3">
      <c r="A14659"/>
      <c r="B14659"/>
      <c r="C14659"/>
    </row>
    <row r="14660" spans="1:3">
      <c r="A14660"/>
      <c r="B14660"/>
      <c r="C14660"/>
    </row>
    <row r="14661" spans="1:3">
      <c r="A14661"/>
      <c r="B14661"/>
      <c r="C14661"/>
    </row>
    <row r="14662" spans="1:3">
      <c r="A14662"/>
      <c r="B14662"/>
      <c r="C14662"/>
    </row>
    <row r="14663" spans="1:3">
      <c r="A14663"/>
      <c r="B14663"/>
      <c r="C14663"/>
    </row>
    <row r="14664" spans="1:3">
      <c r="A14664"/>
      <c r="B14664"/>
      <c r="C14664"/>
    </row>
    <row r="14665" spans="1:3">
      <c r="A14665"/>
      <c r="B14665"/>
      <c r="C14665"/>
    </row>
    <row r="14666" spans="1:3">
      <c r="A14666"/>
      <c r="B14666"/>
      <c r="C14666"/>
    </row>
    <row r="14667" spans="1:3">
      <c r="A14667"/>
      <c r="B14667"/>
      <c r="C14667"/>
    </row>
    <row r="14668" spans="1:3">
      <c r="A14668"/>
      <c r="B14668"/>
      <c r="C14668"/>
    </row>
    <row r="14669" spans="1:3">
      <c r="A14669"/>
      <c r="B14669"/>
      <c r="C14669"/>
    </row>
    <row r="14670" spans="1:3">
      <c r="A14670"/>
      <c r="B14670"/>
      <c r="C14670"/>
    </row>
    <row r="14671" spans="1:3">
      <c r="A14671"/>
      <c r="B14671"/>
      <c r="C14671"/>
    </row>
    <row r="14672" spans="1:3">
      <c r="A14672"/>
      <c r="B14672"/>
      <c r="C14672"/>
    </row>
    <row r="14673" spans="1:3">
      <c r="A14673"/>
      <c r="B14673"/>
      <c r="C14673"/>
    </row>
    <row r="14674" spans="1:3">
      <c r="A14674"/>
      <c r="B14674"/>
      <c r="C14674"/>
    </row>
    <row r="14675" spans="1:3">
      <c r="A14675"/>
      <c r="B14675"/>
      <c r="C14675"/>
    </row>
    <row r="14676" spans="1:3">
      <c r="A14676"/>
      <c r="B14676"/>
      <c r="C14676"/>
    </row>
    <row r="14677" spans="1:3">
      <c r="A14677"/>
      <c r="B14677"/>
      <c r="C14677"/>
    </row>
    <row r="14678" spans="1:3">
      <c r="A14678"/>
      <c r="B14678"/>
      <c r="C14678"/>
    </row>
    <row r="14679" spans="1:3">
      <c r="A14679"/>
      <c r="B14679"/>
      <c r="C14679"/>
    </row>
    <row r="14680" spans="1:3">
      <c r="A14680"/>
      <c r="B14680"/>
      <c r="C14680"/>
    </row>
    <row r="14681" spans="1:3">
      <c r="A14681"/>
      <c r="B14681"/>
      <c r="C14681"/>
    </row>
    <row r="14682" spans="1:3">
      <c r="A14682"/>
      <c r="B14682"/>
      <c r="C14682"/>
    </row>
    <row r="14683" spans="1:3">
      <c r="A14683"/>
      <c r="B14683"/>
      <c r="C14683"/>
    </row>
    <row r="14684" spans="1:3">
      <c r="A14684"/>
      <c r="B14684"/>
      <c r="C14684"/>
    </row>
    <row r="14685" spans="1:3">
      <c r="A14685"/>
      <c r="B14685"/>
      <c r="C14685"/>
    </row>
    <row r="14686" spans="1:3">
      <c r="A14686"/>
      <c r="B14686"/>
      <c r="C14686"/>
    </row>
    <row r="14687" spans="1:3">
      <c r="A14687"/>
      <c r="B14687"/>
      <c r="C14687"/>
    </row>
    <row r="14688" spans="1:3">
      <c r="A14688"/>
      <c r="B14688"/>
      <c r="C14688"/>
    </row>
    <row r="14689" spans="1:3">
      <c r="A14689"/>
      <c r="B14689"/>
      <c r="C14689"/>
    </row>
    <row r="14690" spans="1:3">
      <c r="A14690"/>
      <c r="B14690"/>
      <c r="C14690"/>
    </row>
    <row r="14691" spans="1:3">
      <c r="A14691"/>
      <c r="B14691"/>
      <c r="C14691"/>
    </row>
    <row r="14692" spans="1:3">
      <c r="A14692"/>
      <c r="B14692"/>
      <c r="C14692"/>
    </row>
    <row r="14693" spans="1:3">
      <c r="A14693"/>
      <c r="B14693"/>
      <c r="C14693"/>
    </row>
    <row r="14694" spans="1:3">
      <c r="A14694"/>
      <c r="B14694"/>
      <c r="C14694"/>
    </row>
    <row r="14695" spans="1:3">
      <c r="A14695"/>
      <c r="B14695"/>
      <c r="C14695"/>
    </row>
    <row r="14696" spans="1:3">
      <c r="A14696"/>
      <c r="B14696"/>
      <c r="C14696"/>
    </row>
    <row r="14697" spans="1:3">
      <c r="A14697"/>
      <c r="B14697"/>
      <c r="C14697"/>
    </row>
    <row r="14698" spans="1:3">
      <c r="A14698"/>
      <c r="B14698"/>
      <c r="C14698"/>
    </row>
    <row r="14699" spans="1:3">
      <c r="A14699"/>
      <c r="B14699"/>
      <c r="C14699"/>
    </row>
    <row r="14700" spans="1:3">
      <c r="A14700"/>
      <c r="B14700"/>
      <c r="C14700"/>
    </row>
    <row r="14701" spans="1:3">
      <c r="A14701"/>
      <c r="B14701"/>
      <c r="C14701"/>
    </row>
    <row r="14702" spans="1:3">
      <c r="A14702"/>
      <c r="B14702"/>
      <c r="C14702"/>
    </row>
    <row r="14703" spans="1:3">
      <c r="A14703"/>
      <c r="B14703"/>
      <c r="C14703"/>
    </row>
    <row r="14704" spans="1:3">
      <c r="A14704"/>
      <c r="B14704"/>
      <c r="C14704"/>
    </row>
    <row r="14705" spans="1:3">
      <c r="A14705"/>
      <c r="B14705"/>
      <c r="C14705"/>
    </row>
    <row r="14706" spans="1:3">
      <c r="A14706"/>
      <c r="B14706"/>
      <c r="C14706"/>
    </row>
    <row r="14707" spans="1:3">
      <c r="A14707"/>
      <c r="B14707"/>
      <c r="C14707"/>
    </row>
    <row r="14708" spans="1:3">
      <c r="A14708"/>
      <c r="B14708"/>
      <c r="C14708"/>
    </row>
    <row r="14709" spans="1:3">
      <c r="A14709"/>
      <c r="B14709"/>
      <c r="C14709"/>
    </row>
    <row r="14710" spans="1:3">
      <c r="A14710"/>
      <c r="B14710"/>
      <c r="C14710"/>
    </row>
    <row r="14711" spans="1:3">
      <c r="A14711"/>
      <c r="B14711"/>
      <c r="C14711"/>
    </row>
    <row r="14712" spans="1:3">
      <c r="A14712"/>
      <c r="B14712"/>
      <c r="C14712"/>
    </row>
    <row r="14713" spans="1:3">
      <c r="A14713"/>
      <c r="B14713"/>
      <c r="C14713"/>
    </row>
    <row r="14714" spans="1:3">
      <c r="A14714"/>
      <c r="B14714"/>
      <c r="C14714"/>
    </row>
    <row r="14715" spans="1:3">
      <c r="A14715"/>
      <c r="B14715"/>
      <c r="C14715"/>
    </row>
    <row r="14716" spans="1:3">
      <c r="A14716"/>
      <c r="B14716"/>
      <c r="C14716"/>
    </row>
    <row r="14717" spans="1:3">
      <c r="A14717"/>
      <c r="B14717"/>
      <c r="C14717"/>
    </row>
    <row r="14718" spans="1:3">
      <c r="A14718"/>
      <c r="B14718"/>
      <c r="C14718"/>
    </row>
    <row r="14719" spans="1:3">
      <c r="A14719"/>
      <c r="B14719"/>
      <c r="C14719"/>
    </row>
    <row r="14720" spans="1:3">
      <c r="A14720"/>
      <c r="B14720"/>
      <c r="C14720"/>
    </row>
    <row r="14721" spans="1:3">
      <c r="A14721"/>
      <c r="B14721"/>
      <c r="C14721"/>
    </row>
    <row r="14722" spans="1:3">
      <c r="A14722"/>
      <c r="B14722"/>
      <c r="C14722"/>
    </row>
    <row r="14723" spans="1:3">
      <c r="A14723"/>
      <c r="B14723"/>
      <c r="C14723"/>
    </row>
    <row r="14724" spans="1:3">
      <c r="A14724"/>
      <c r="B14724"/>
      <c r="C14724"/>
    </row>
    <row r="14725" spans="1:3">
      <c r="A14725"/>
      <c r="B14725"/>
      <c r="C14725"/>
    </row>
    <row r="14726" spans="1:3">
      <c r="A14726"/>
      <c r="B14726"/>
      <c r="C14726"/>
    </row>
    <row r="14727" spans="1:3">
      <c r="A14727"/>
      <c r="B14727"/>
      <c r="C14727"/>
    </row>
    <row r="14728" spans="1:3">
      <c r="A14728"/>
      <c r="B14728"/>
      <c r="C14728"/>
    </row>
    <row r="14729" spans="1:3">
      <c r="A14729"/>
      <c r="B14729"/>
      <c r="C14729"/>
    </row>
    <row r="14730" spans="1:3">
      <c r="A14730"/>
      <c r="B14730"/>
      <c r="C14730"/>
    </row>
    <row r="14731" spans="1:3">
      <c r="A14731"/>
      <c r="B14731"/>
      <c r="C14731"/>
    </row>
    <row r="14732" spans="1:3">
      <c r="A14732"/>
      <c r="B14732"/>
      <c r="C14732"/>
    </row>
    <row r="14733" spans="1:3">
      <c r="A14733"/>
      <c r="B14733"/>
      <c r="C14733"/>
    </row>
    <row r="14734" spans="1:3">
      <c r="A14734"/>
      <c r="B14734"/>
      <c r="C14734"/>
    </row>
    <row r="14735" spans="1:3">
      <c r="A14735"/>
      <c r="B14735"/>
      <c r="C14735"/>
    </row>
    <row r="14736" spans="1:3">
      <c r="A14736"/>
      <c r="B14736"/>
      <c r="C14736"/>
    </row>
    <row r="14737" spans="1:3">
      <c r="A14737"/>
      <c r="B14737"/>
      <c r="C14737"/>
    </row>
    <row r="14738" spans="1:3">
      <c r="A14738"/>
      <c r="B14738"/>
      <c r="C14738"/>
    </row>
    <row r="14739" spans="1:3">
      <c r="A14739"/>
      <c r="B14739"/>
      <c r="C14739"/>
    </row>
    <row r="14740" spans="1:3">
      <c r="A14740"/>
      <c r="B14740"/>
      <c r="C14740"/>
    </row>
    <row r="14741" spans="1:3">
      <c r="A14741"/>
      <c r="B14741"/>
      <c r="C14741"/>
    </row>
    <row r="14742" spans="1:3">
      <c r="A14742"/>
      <c r="B14742"/>
      <c r="C14742"/>
    </row>
    <row r="14743" spans="1:3">
      <c r="A14743"/>
      <c r="B14743"/>
      <c r="C14743"/>
    </row>
    <row r="14744" spans="1:3">
      <c r="A14744"/>
      <c r="B14744"/>
      <c r="C14744"/>
    </row>
    <row r="14745" spans="1:3">
      <c r="A14745"/>
      <c r="B14745"/>
      <c r="C14745"/>
    </row>
    <row r="14746" spans="1:3">
      <c r="A14746"/>
      <c r="B14746"/>
      <c r="C14746"/>
    </row>
    <row r="14747" spans="1:3">
      <c r="A14747"/>
      <c r="B14747"/>
      <c r="C14747"/>
    </row>
    <row r="14748" spans="1:3">
      <c r="A14748"/>
      <c r="B14748"/>
      <c r="C14748"/>
    </row>
    <row r="14749" spans="1:3">
      <c r="A14749"/>
      <c r="B14749"/>
      <c r="C14749"/>
    </row>
    <row r="14750" spans="1:3">
      <c r="A14750"/>
      <c r="B14750"/>
      <c r="C14750"/>
    </row>
    <row r="14751" spans="1:3">
      <c r="A14751"/>
      <c r="B14751"/>
      <c r="C14751"/>
    </row>
    <row r="14752" spans="1:3">
      <c r="A14752"/>
      <c r="B14752"/>
      <c r="C14752"/>
    </row>
    <row r="14753" spans="1:3">
      <c r="A14753"/>
      <c r="B14753"/>
      <c r="C14753"/>
    </row>
    <row r="14754" spans="1:3">
      <c r="A14754"/>
      <c r="B14754"/>
      <c r="C14754"/>
    </row>
    <row r="14755" spans="1:3">
      <c r="A14755"/>
      <c r="B14755"/>
      <c r="C14755"/>
    </row>
    <row r="14756" spans="1:3">
      <c r="A14756"/>
      <c r="B14756"/>
      <c r="C14756"/>
    </row>
    <row r="14757" spans="1:3">
      <c r="A14757"/>
      <c r="B14757"/>
      <c r="C14757"/>
    </row>
    <row r="14758" spans="1:3">
      <c r="A14758"/>
      <c r="B14758"/>
      <c r="C14758"/>
    </row>
    <row r="14759" spans="1:3">
      <c r="A14759"/>
      <c r="B14759"/>
      <c r="C14759"/>
    </row>
    <row r="14760" spans="1:3">
      <c r="A14760"/>
      <c r="B14760"/>
      <c r="C14760"/>
    </row>
    <row r="14761" spans="1:3">
      <c r="A14761"/>
      <c r="B14761"/>
      <c r="C14761"/>
    </row>
    <row r="14762" spans="1:3">
      <c r="A14762"/>
      <c r="B14762"/>
      <c r="C14762"/>
    </row>
    <row r="14763" spans="1:3">
      <c r="A14763"/>
      <c r="B14763"/>
      <c r="C14763"/>
    </row>
    <row r="14764" spans="1:3">
      <c r="A14764"/>
      <c r="B14764"/>
      <c r="C14764"/>
    </row>
    <row r="14765" spans="1:3">
      <c r="A14765"/>
      <c r="B14765"/>
      <c r="C14765"/>
    </row>
    <row r="14766" spans="1:3">
      <c r="A14766"/>
      <c r="B14766"/>
      <c r="C14766"/>
    </row>
    <row r="14767" spans="1:3">
      <c r="A14767"/>
      <c r="B14767"/>
      <c r="C14767"/>
    </row>
    <row r="14768" spans="1:3">
      <c r="A14768"/>
      <c r="B14768"/>
      <c r="C14768"/>
    </row>
    <row r="14769" spans="1:3">
      <c r="A14769"/>
      <c r="B14769"/>
      <c r="C14769"/>
    </row>
    <row r="14770" spans="1:3">
      <c r="A14770"/>
      <c r="B14770"/>
      <c r="C14770"/>
    </row>
    <row r="14771" spans="1:3">
      <c r="A14771"/>
      <c r="B14771"/>
      <c r="C14771"/>
    </row>
    <row r="14772" spans="1:3">
      <c r="A14772"/>
      <c r="B14772"/>
      <c r="C14772"/>
    </row>
    <row r="14773" spans="1:3">
      <c r="A14773"/>
      <c r="B14773"/>
      <c r="C14773"/>
    </row>
    <row r="14774" spans="1:3">
      <c r="A14774"/>
      <c r="B14774"/>
      <c r="C14774"/>
    </row>
    <row r="14775" spans="1:3">
      <c r="A14775"/>
      <c r="B14775"/>
      <c r="C14775"/>
    </row>
    <row r="14776" spans="1:3">
      <c r="A14776"/>
      <c r="B14776"/>
      <c r="C14776"/>
    </row>
    <row r="14777" spans="1:3">
      <c r="A14777"/>
      <c r="B14777"/>
      <c r="C14777"/>
    </row>
    <row r="14778" spans="1:3">
      <c r="A14778"/>
      <c r="B14778"/>
      <c r="C14778"/>
    </row>
    <row r="14779" spans="1:3">
      <c r="A14779"/>
      <c r="B14779"/>
      <c r="C14779"/>
    </row>
    <row r="14780" spans="1:3">
      <c r="A14780"/>
      <c r="B14780"/>
      <c r="C14780"/>
    </row>
    <row r="14781" spans="1:3">
      <c r="A14781"/>
      <c r="B14781"/>
      <c r="C14781"/>
    </row>
    <row r="14782" spans="1:3">
      <c r="A14782"/>
      <c r="B14782"/>
      <c r="C14782"/>
    </row>
    <row r="14783" spans="1:3">
      <c r="A14783"/>
      <c r="B14783"/>
      <c r="C14783"/>
    </row>
    <row r="14784" spans="1:3">
      <c r="A14784"/>
      <c r="B14784"/>
      <c r="C14784"/>
    </row>
    <row r="14785" spans="1:3">
      <c r="A14785"/>
      <c r="B14785"/>
      <c r="C14785"/>
    </row>
    <row r="14786" spans="1:3">
      <c r="A14786"/>
      <c r="B14786"/>
      <c r="C14786"/>
    </row>
    <row r="14787" spans="1:3">
      <c r="A14787"/>
      <c r="B14787"/>
      <c r="C14787"/>
    </row>
    <row r="14788" spans="1:3">
      <c r="A14788"/>
      <c r="B14788"/>
      <c r="C14788"/>
    </row>
    <row r="14789" spans="1:3">
      <c r="A14789"/>
      <c r="B14789"/>
      <c r="C14789"/>
    </row>
    <row r="14790" spans="1:3">
      <c r="A14790"/>
      <c r="B14790"/>
      <c r="C14790"/>
    </row>
    <row r="14791" spans="1:3">
      <c r="A14791"/>
      <c r="B14791"/>
      <c r="C14791"/>
    </row>
    <row r="14792" spans="1:3">
      <c r="A14792"/>
      <c r="B14792"/>
      <c r="C14792"/>
    </row>
    <row r="14793" spans="1:3">
      <c r="A14793"/>
      <c r="B14793"/>
      <c r="C14793"/>
    </row>
    <row r="14794" spans="1:3">
      <c r="A14794"/>
      <c r="B14794"/>
      <c r="C14794"/>
    </row>
    <row r="14795" spans="1:3">
      <c r="A14795"/>
      <c r="B14795"/>
      <c r="C14795"/>
    </row>
    <row r="14796" spans="1:3">
      <c r="A14796"/>
      <c r="B14796"/>
      <c r="C14796"/>
    </row>
    <row r="14797" spans="1:3">
      <c r="A14797"/>
      <c r="B14797"/>
      <c r="C14797"/>
    </row>
    <row r="14798" spans="1:3">
      <c r="A14798"/>
      <c r="B14798"/>
      <c r="C14798"/>
    </row>
    <row r="14799" spans="1:3">
      <c r="A14799"/>
      <c r="B14799"/>
      <c r="C14799"/>
    </row>
    <row r="14800" spans="1:3">
      <c r="A14800"/>
      <c r="B14800"/>
      <c r="C14800"/>
    </row>
    <row r="14801" spans="1:3">
      <c r="A14801"/>
      <c r="B14801"/>
      <c r="C14801"/>
    </row>
    <row r="14802" spans="1:3">
      <c r="A14802"/>
      <c r="B14802"/>
      <c r="C14802"/>
    </row>
    <row r="14803" spans="1:3">
      <c r="A14803"/>
      <c r="B14803"/>
      <c r="C14803"/>
    </row>
    <row r="14804" spans="1:3">
      <c r="A14804"/>
      <c r="B14804"/>
      <c r="C14804"/>
    </row>
    <row r="14805" spans="1:3">
      <c r="A14805"/>
      <c r="B14805"/>
      <c r="C14805"/>
    </row>
    <row r="14806" spans="1:3">
      <c r="A14806"/>
      <c r="B14806"/>
      <c r="C14806"/>
    </row>
    <row r="14807" spans="1:3">
      <c r="A14807"/>
      <c r="B14807"/>
      <c r="C14807"/>
    </row>
    <row r="14808" spans="1:3">
      <c r="A14808"/>
      <c r="B14808"/>
      <c r="C14808"/>
    </row>
    <row r="14809" spans="1:3">
      <c r="A14809"/>
      <c r="B14809"/>
      <c r="C14809"/>
    </row>
    <row r="14810" spans="1:3">
      <c r="A14810"/>
      <c r="B14810"/>
      <c r="C14810"/>
    </row>
    <row r="14811" spans="1:3">
      <c r="A14811"/>
      <c r="B14811"/>
      <c r="C14811"/>
    </row>
    <row r="14812" spans="1:3">
      <c r="A14812"/>
      <c r="B14812"/>
      <c r="C14812"/>
    </row>
    <row r="14813" spans="1:3">
      <c r="A14813"/>
      <c r="B14813"/>
      <c r="C14813"/>
    </row>
    <row r="14814" spans="1:3">
      <c r="A14814"/>
      <c r="B14814"/>
      <c r="C14814"/>
    </row>
    <row r="14815" spans="1:3">
      <c r="A14815"/>
      <c r="B14815"/>
      <c r="C14815"/>
    </row>
    <row r="14816" spans="1:3">
      <c r="A14816"/>
      <c r="B14816"/>
      <c r="C14816"/>
    </row>
    <row r="14817" spans="1:3">
      <c r="A14817"/>
      <c r="B14817"/>
      <c r="C14817"/>
    </row>
    <row r="14818" spans="1:3">
      <c r="A14818"/>
      <c r="B14818"/>
      <c r="C14818"/>
    </row>
    <row r="14819" spans="1:3">
      <c r="A14819"/>
      <c r="B14819"/>
      <c r="C14819"/>
    </row>
    <row r="14820" spans="1:3">
      <c r="A14820"/>
      <c r="B14820"/>
      <c r="C14820"/>
    </row>
    <row r="14821" spans="1:3">
      <c r="A14821"/>
      <c r="B14821"/>
      <c r="C14821"/>
    </row>
    <row r="14822" spans="1:3">
      <c r="A14822"/>
      <c r="B14822"/>
      <c r="C14822"/>
    </row>
    <row r="14823" spans="1:3">
      <c r="A14823"/>
      <c r="B14823"/>
      <c r="C14823"/>
    </row>
    <row r="14824" spans="1:3">
      <c r="A14824"/>
      <c r="B14824"/>
      <c r="C14824"/>
    </row>
    <row r="14825" spans="1:3">
      <c r="A14825"/>
      <c r="B14825"/>
      <c r="C14825"/>
    </row>
    <row r="14826" spans="1:3">
      <c r="A14826"/>
      <c r="B14826"/>
      <c r="C14826"/>
    </row>
    <row r="14827" spans="1:3">
      <c r="A14827"/>
      <c r="B14827"/>
      <c r="C14827"/>
    </row>
    <row r="14828" spans="1:3">
      <c r="A14828"/>
      <c r="B14828"/>
      <c r="C14828"/>
    </row>
    <row r="14829" spans="1:3">
      <c r="A14829"/>
      <c r="B14829"/>
      <c r="C14829"/>
    </row>
    <row r="14830" spans="1:3">
      <c r="A14830"/>
      <c r="B14830"/>
      <c r="C14830"/>
    </row>
    <row r="14831" spans="1:3">
      <c r="A14831"/>
      <c r="B14831"/>
      <c r="C14831"/>
    </row>
    <row r="14832" spans="1:3">
      <c r="A14832"/>
      <c r="B14832"/>
      <c r="C14832"/>
    </row>
    <row r="14833" spans="1:3">
      <c r="A14833"/>
      <c r="B14833"/>
      <c r="C14833"/>
    </row>
    <row r="14834" spans="1:3">
      <c r="A14834"/>
      <c r="B14834"/>
      <c r="C14834"/>
    </row>
    <row r="14835" spans="1:3">
      <c r="A14835"/>
      <c r="B14835"/>
      <c r="C14835"/>
    </row>
    <row r="14836" spans="1:3">
      <c r="A14836"/>
      <c r="B14836"/>
      <c r="C14836"/>
    </row>
    <row r="14837" spans="1:3">
      <c r="A14837"/>
      <c r="B14837"/>
      <c r="C14837"/>
    </row>
    <row r="14838" spans="1:3">
      <c r="A14838"/>
      <c r="B14838"/>
      <c r="C14838"/>
    </row>
    <row r="14839" spans="1:3">
      <c r="A14839"/>
      <c r="B14839"/>
      <c r="C14839"/>
    </row>
    <row r="14840" spans="1:3">
      <c r="A14840"/>
      <c r="B14840"/>
      <c r="C14840"/>
    </row>
    <row r="14841" spans="1:3">
      <c r="A14841"/>
      <c r="B14841"/>
      <c r="C14841"/>
    </row>
    <row r="14842" spans="1:3">
      <c r="A14842"/>
      <c r="B14842"/>
      <c r="C14842"/>
    </row>
    <row r="14843" spans="1:3">
      <c r="A14843"/>
      <c r="B14843"/>
      <c r="C14843"/>
    </row>
    <row r="14844" spans="1:3">
      <c r="A14844"/>
      <c r="B14844"/>
      <c r="C14844"/>
    </row>
    <row r="14845" spans="1:3">
      <c r="A14845"/>
      <c r="B14845"/>
      <c r="C14845"/>
    </row>
    <row r="14846" spans="1:3">
      <c r="A14846"/>
      <c r="B14846"/>
      <c r="C14846"/>
    </row>
    <row r="14847" spans="1:3">
      <c r="A14847"/>
      <c r="B14847"/>
      <c r="C14847"/>
    </row>
    <row r="14848" spans="1:3">
      <c r="A14848"/>
      <c r="B14848"/>
      <c r="C14848"/>
    </row>
    <row r="14849" spans="1:3">
      <c r="A14849"/>
      <c r="B14849"/>
      <c r="C14849"/>
    </row>
    <row r="14850" spans="1:3">
      <c r="A14850"/>
      <c r="B14850"/>
      <c r="C14850"/>
    </row>
    <row r="14851" spans="1:3">
      <c r="A14851"/>
      <c r="B14851"/>
      <c r="C14851"/>
    </row>
    <row r="14852" spans="1:3">
      <c r="A14852"/>
      <c r="B14852"/>
      <c r="C14852"/>
    </row>
    <row r="14853" spans="1:3">
      <c r="A14853"/>
      <c r="B14853"/>
      <c r="C14853"/>
    </row>
    <row r="14854" spans="1:3">
      <c r="A14854"/>
      <c r="B14854"/>
      <c r="C14854"/>
    </row>
    <row r="14855" spans="1:3">
      <c r="A14855"/>
      <c r="B14855"/>
      <c r="C14855"/>
    </row>
    <row r="14856" spans="1:3">
      <c r="A14856"/>
      <c r="B14856"/>
      <c r="C14856"/>
    </row>
    <row r="14857" spans="1:3">
      <c r="A14857"/>
      <c r="B14857"/>
      <c r="C14857"/>
    </row>
    <row r="14858" spans="1:3">
      <c r="A14858"/>
      <c r="B14858"/>
      <c r="C14858"/>
    </row>
    <row r="14859" spans="1:3">
      <c r="A14859"/>
      <c r="B14859"/>
      <c r="C14859"/>
    </row>
    <row r="14860" spans="1:3">
      <c r="A14860"/>
      <c r="B14860"/>
      <c r="C14860"/>
    </row>
    <row r="14861" spans="1:3">
      <c r="A14861"/>
      <c r="B14861"/>
      <c r="C14861"/>
    </row>
    <row r="14862" spans="1:3">
      <c r="A14862"/>
      <c r="B14862"/>
      <c r="C14862"/>
    </row>
    <row r="14863" spans="1:3">
      <c r="A14863"/>
      <c r="B14863"/>
      <c r="C14863"/>
    </row>
    <row r="14864" spans="1:3">
      <c r="A14864"/>
      <c r="B14864"/>
      <c r="C14864"/>
    </row>
    <row r="14865" spans="1:3">
      <c r="A14865"/>
      <c r="B14865"/>
      <c r="C14865"/>
    </row>
    <row r="14866" spans="1:3">
      <c r="A14866"/>
      <c r="B14866"/>
      <c r="C14866"/>
    </row>
    <row r="14867" spans="1:3">
      <c r="A14867"/>
      <c r="B14867"/>
      <c r="C14867"/>
    </row>
    <row r="14868" spans="1:3">
      <c r="A14868"/>
      <c r="B14868"/>
      <c r="C14868"/>
    </row>
    <row r="14869" spans="1:3">
      <c r="A14869"/>
      <c r="B14869"/>
      <c r="C14869"/>
    </row>
    <row r="14870" spans="1:3">
      <c r="A14870"/>
      <c r="B14870"/>
      <c r="C14870"/>
    </row>
    <row r="14871" spans="1:3">
      <c r="A14871"/>
      <c r="B14871"/>
      <c r="C14871"/>
    </row>
    <row r="14872" spans="1:3">
      <c r="A14872"/>
      <c r="B14872"/>
      <c r="C14872"/>
    </row>
    <row r="14873" spans="1:3">
      <c r="A14873"/>
      <c r="B14873"/>
      <c r="C14873"/>
    </row>
    <row r="14874" spans="1:3">
      <c r="A14874"/>
      <c r="B14874"/>
      <c r="C14874"/>
    </row>
    <row r="14875" spans="1:3">
      <c r="A14875"/>
      <c r="B14875"/>
      <c r="C14875"/>
    </row>
    <row r="14876" spans="1:3">
      <c r="A14876"/>
      <c r="B14876"/>
      <c r="C14876"/>
    </row>
    <row r="14877" spans="1:3">
      <c r="A14877"/>
      <c r="B14877"/>
      <c r="C14877"/>
    </row>
    <row r="14878" spans="1:3">
      <c r="A14878"/>
      <c r="B14878"/>
      <c r="C14878"/>
    </row>
    <row r="14879" spans="1:3">
      <c r="A14879"/>
      <c r="B14879"/>
      <c r="C14879"/>
    </row>
    <row r="14880" spans="1:3">
      <c r="A14880"/>
      <c r="B14880"/>
      <c r="C14880"/>
    </row>
    <row r="14881" spans="1:3">
      <c r="A14881"/>
      <c r="B14881"/>
      <c r="C14881"/>
    </row>
    <row r="14882" spans="1:3">
      <c r="A14882"/>
      <c r="B14882"/>
      <c r="C14882"/>
    </row>
    <row r="14883" spans="1:3">
      <c r="A14883"/>
      <c r="B14883"/>
      <c r="C14883"/>
    </row>
    <row r="14884" spans="1:3">
      <c r="A14884"/>
      <c r="B14884"/>
      <c r="C14884"/>
    </row>
    <row r="14885" spans="1:3">
      <c r="A14885"/>
      <c r="B14885"/>
      <c r="C14885"/>
    </row>
    <row r="14886" spans="1:3">
      <c r="A14886"/>
      <c r="B14886"/>
      <c r="C14886"/>
    </row>
    <row r="14887" spans="1:3">
      <c r="A14887"/>
      <c r="B14887"/>
      <c r="C14887"/>
    </row>
    <row r="14888" spans="1:3">
      <c r="A14888"/>
      <c r="B14888"/>
      <c r="C14888"/>
    </row>
    <row r="14889" spans="1:3">
      <c r="A14889"/>
      <c r="B14889"/>
      <c r="C14889"/>
    </row>
    <row r="14890" spans="1:3">
      <c r="A14890"/>
      <c r="B14890"/>
      <c r="C14890"/>
    </row>
    <row r="14891" spans="1:3">
      <c r="A14891"/>
      <c r="B14891"/>
      <c r="C14891"/>
    </row>
    <row r="14892" spans="1:3">
      <c r="A14892"/>
      <c r="B14892"/>
      <c r="C14892"/>
    </row>
    <row r="14893" spans="1:3">
      <c r="A14893"/>
      <c r="B14893"/>
      <c r="C14893"/>
    </row>
    <row r="14894" spans="1:3">
      <c r="A14894"/>
      <c r="B14894"/>
      <c r="C14894"/>
    </row>
    <row r="14895" spans="1:3">
      <c r="A14895"/>
      <c r="B14895"/>
      <c r="C14895"/>
    </row>
    <row r="14896" spans="1:3">
      <c r="A14896"/>
      <c r="B14896"/>
      <c r="C14896"/>
    </row>
    <row r="14897" spans="1:3">
      <c r="A14897"/>
      <c r="B14897"/>
      <c r="C14897"/>
    </row>
    <row r="14898" spans="1:3">
      <c r="A14898"/>
      <c r="B14898"/>
      <c r="C14898"/>
    </row>
    <row r="14899" spans="1:3">
      <c r="A14899"/>
      <c r="B14899"/>
      <c r="C14899"/>
    </row>
    <row r="14900" spans="1:3">
      <c r="A14900"/>
      <c r="B14900"/>
      <c r="C14900"/>
    </row>
    <row r="14901" spans="1:3">
      <c r="A14901"/>
      <c r="B14901"/>
      <c r="C14901"/>
    </row>
    <row r="14902" spans="1:3">
      <c r="A14902"/>
      <c r="B14902"/>
      <c r="C14902"/>
    </row>
    <row r="14903" spans="1:3">
      <c r="A14903"/>
      <c r="B14903"/>
      <c r="C14903"/>
    </row>
    <row r="14904" spans="1:3">
      <c r="A14904"/>
      <c r="B14904"/>
      <c r="C14904"/>
    </row>
    <row r="14905" spans="1:3">
      <c r="A14905"/>
      <c r="B14905"/>
      <c r="C14905"/>
    </row>
    <row r="14906" spans="1:3">
      <c r="A14906"/>
      <c r="B14906"/>
      <c r="C14906"/>
    </row>
    <row r="14907" spans="1:3">
      <c r="A14907"/>
      <c r="B14907"/>
      <c r="C14907"/>
    </row>
    <row r="14908" spans="1:3">
      <c r="A14908"/>
      <c r="B14908"/>
      <c r="C14908"/>
    </row>
    <row r="14909" spans="1:3">
      <c r="A14909"/>
      <c r="B14909"/>
      <c r="C14909"/>
    </row>
    <row r="14910" spans="1:3">
      <c r="A14910"/>
      <c r="B14910"/>
      <c r="C14910"/>
    </row>
    <row r="14911" spans="1:3">
      <c r="A14911"/>
      <c r="B14911"/>
      <c r="C14911"/>
    </row>
    <row r="14912" spans="1:3">
      <c r="A14912"/>
      <c r="B14912"/>
      <c r="C14912"/>
    </row>
    <row r="14913" spans="1:3">
      <c r="A14913"/>
      <c r="B14913"/>
      <c r="C14913"/>
    </row>
    <row r="14914" spans="1:3">
      <c r="A14914"/>
      <c r="B14914"/>
      <c r="C14914"/>
    </row>
    <row r="14915" spans="1:3">
      <c r="A14915"/>
      <c r="B14915"/>
      <c r="C14915"/>
    </row>
    <row r="14916" spans="1:3">
      <c r="A14916"/>
      <c r="B14916"/>
      <c r="C14916"/>
    </row>
    <row r="14917" spans="1:3">
      <c r="A14917"/>
      <c r="B14917"/>
      <c r="C14917"/>
    </row>
    <row r="14918" spans="1:3">
      <c r="A14918"/>
      <c r="B14918"/>
      <c r="C14918"/>
    </row>
    <row r="14919" spans="1:3">
      <c r="A14919"/>
      <c r="B14919"/>
      <c r="C14919"/>
    </row>
    <row r="14920" spans="1:3">
      <c r="A14920"/>
      <c r="B14920"/>
      <c r="C14920"/>
    </row>
    <row r="14921" spans="1:3">
      <c r="A14921"/>
      <c r="B14921"/>
      <c r="C14921"/>
    </row>
    <row r="14922" spans="1:3">
      <c r="A14922"/>
      <c r="B14922"/>
      <c r="C14922"/>
    </row>
    <row r="14923" spans="1:3">
      <c r="A14923"/>
      <c r="B14923"/>
      <c r="C14923"/>
    </row>
    <row r="14924" spans="1:3">
      <c r="A14924"/>
      <c r="B14924"/>
      <c r="C14924"/>
    </row>
    <row r="14925" spans="1:3">
      <c r="A14925"/>
      <c r="B14925"/>
      <c r="C14925"/>
    </row>
    <row r="14926" spans="1:3">
      <c r="A14926"/>
      <c r="B14926"/>
      <c r="C14926"/>
    </row>
    <row r="14927" spans="1:3">
      <c r="A14927"/>
      <c r="B14927"/>
      <c r="C14927"/>
    </row>
    <row r="14928" spans="1:3">
      <c r="A14928"/>
      <c r="B14928"/>
      <c r="C14928"/>
    </row>
    <row r="14929" spans="1:3">
      <c r="A14929"/>
      <c r="B14929"/>
      <c r="C14929"/>
    </row>
    <row r="14930" spans="1:3">
      <c r="A14930"/>
      <c r="B14930"/>
      <c r="C14930"/>
    </row>
    <row r="14931" spans="1:3">
      <c r="A14931"/>
      <c r="B14931"/>
      <c r="C14931"/>
    </row>
    <row r="14932" spans="1:3">
      <c r="A14932"/>
      <c r="B14932"/>
      <c r="C14932"/>
    </row>
    <row r="14933" spans="1:3">
      <c r="A14933"/>
      <c r="B14933"/>
      <c r="C14933"/>
    </row>
    <row r="14934" spans="1:3">
      <c r="A14934"/>
      <c r="B14934"/>
      <c r="C14934"/>
    </row>
    <row r="14935" spans="1:3">
      <c r="A14935"/>
      <c r="B14935"/>
      <c r="C14935"/>
    </row>
    <row r="14936" spans="1:3">
      <c r="A14936"/>
      <c r="B14936"/>
      <c r="C14936"/>
    </row>
    <row r="14937" spans="1:3">
      <c r="A14937"/>
      <c r="B14937"/>
      <c r="C14937"/>
    </row>
    <row r="14938" spans="1:3">
      <c r="A14938"/>
      <c r="B14938"/>
      <c r="C14938"/>
    </row>
    <row r="14939" spans="1:3">
      <c r="A14939"/>
      <c r="B14939"/>
      <c r="C14939"/>
    </row>
    <row r="14940" spans="1:3">
      <c r="A14940"/>
      <c r="B14940"/>
      <c r="C14940"/>
    </row>
    <row r="14941" spans="1:3">
      <c r="A14941"/>
      <c r="B14941"/>
      <c r="C14941"/>
    </row>
    <row r="14942" spans="1:3">
      <c r="A14942"/>
      <c r="B14942"/>
      <c r="C14942"/>
    </row>
    <row r="14943" spans="1:3">
      <c r="A14943"/>
      <c r="B14943"/>
      <c r="C14943"/>
    </row>
    <row r="14944" spans="1:3">
      <c r="A14944"/>
      <c r="B14944"/>
      <c r="C14944"/>
    </row>
    <row r="14945" spans="1:3">
      <c r="A14945"/>
      <c r="B14945"/>
      <c r="C14945"/>
    </row>
    <row r="14946" spans="1:3">
      <c r="A14946"/>
      <c r="B14946"/>
      <c r="C14946"/>
    </row>
    <row r="14947" spans="1:3">
      <c r="A14947"/>
      <c r="B14947"/>
      <c r="C14947"/>
    </row>
    <row r="14948" spans="1:3">
      <c r="A14948"/>
      <c r="B14948"/>
      <c r="C14948"/>
    </row>
    <row r="14949" spans="1:3">
      <c r="A14949"/>
      <c r="B14949"/>
      <c r="C14949"/>
    </row>
    <row r="14950" spans="1:3">
      <c r="A14950"/>
      <c r="B14950"/>
      <c r="C14950"/>
    </row>
    <row r="14951" spans="1:3">
      <c r="A14951"/>
      <c r="B14951"/>
      <c r="C14951"/>
    </row>
    <row r="14952" spans="1:3">
      <c r="A14952"/>
      <c r="B14952"/>
      <c r="C14952"/>
    </row>
    <row r="14953" spans="1:3">
      <c r="A14953"/>
      <c r="B14953"/>
      <c r="C14953"/>
    </row>
    <row r="14954" spans="1:3">
      <c r="A14954"/>
      <c r="B14954"/>
      <c r="C14954"/>
    </row>
    <row r="14955" spans="1:3">
      <c r="A14955"/>
      <c r="B14955"/>
      <c r="C14955"/>
    </row>
    <row r="14956" spans="1:3">
      <c r="A14956"/>
      <c r="B14956"/>
      <c r="C14956"/>
    </row>
    <row r="14957" spans="1:3">
      <c r="A14957"/>
      <c r="B14957"/>
      <c r="C14957"/>
    </row>
    <row r="14958" spans="1:3">
      <c r="A14958"/>
      <c r="B14958"/>
      <c r="C14958"/>
    </row>
    <row r="14959" spans="1:3">
      <c r="A14959"/>
      <c r="B14959"/>
      <c r="C14959"/>
    </row>
    <row r="14960" spans="1:3">
      <c r="A14960"/>
      <c r="B14960"/>
      <c r="C14960"/>
    </row>
    <row r="14961" spans="1:3">
      <c r="A14961"/>
      <c r="B14961"/>
      <c r="C14961"/>
    </row>
    <row r="14962" spans="1:3">
      <c r="A14962"/>
      <c r="B14962"/>
      <c r="C14962"/>
    </row>
    <row r="14963" spans="1:3">
      <c r="A14963"/>
      <c r="B14963"/>
      <c r="C14963"/>
    </row>
    <row r="14964" spans="1:3">
      <c r="A14964"/>
      <c r="B14964"/>
      <c r="C14964"/>
    </row>
    <row r="14965" spans="1:3">
      <c r="A14965"/>
      <c r="B14965"/>
      <c r="C14965"/>
    </row>
    <row r="14966" spans="1:3">
      <c r="A14966"/>
      <c r="B14966"/>
      <c r="C14966"/>
    </row>
    <row r="14967" spans="1:3">
      <c r="A14967"/>
      <c r="B14967"/>
      <c r="C14967"/>
    </row>
    <row r="14968" spans="1:3">
      <c r="A14968"/>
      <c r="B14968"/>
      <c r="C14968"/>
    </row>
    <row r="14969" spans="1:3">
      <c r="A14969"/>
      <c r="B14969"/>
      <c r="C14969"/>
    </row>
    <row r="14970" spans="1:3">
      <c r="A14970"/>
      <c r="B14970"/>
      <c r="C14970"/>
    </row>
    <row r="14971" spans="1:3">
      <c r="A14971"/>
      <c r="B14971"/>
      <c r="C14971"/>
    </row>
    <row r="14972" spans="1:3">
      <c r="A14972"/>
      <c r="B14972"/>
      <c r="C14972"/>
    </row>
    <row r="14973" spans="1:3">
      <c r="A14973"/>
      <c r="B14973"/>
      <c r="C14973"/>
    </row>
    <row r="14974" spans="1:3">
      <c r="A14974"/>
      <c r="B14974"/>
      <c r="C14974"/>
    </row>
    <row r="14975" spans="1:3">
      <c r="A14975"/>
      <c r="B14975"/>
      <c r="C14975"/>
    </row>
    <row r="14976" spans="1:3">
      <c r="A14976"/>
      <c r="B14976"/>
      <c r="C14976"/>
    </row>
    <row r="14977" spans="1:3">
      <c r="A14977"/>
      <c r="B14977"/>
      <c r="C14977"/>
    </row>
    <row r="14978" spans="1:3">
      <c r="A14978"/>
      <c r="B14978"/>
      <c r="C14978"/>
    </row>
    <row r="14979" spans="1:3">
      <c r="A14979"/>
      <c r="B14979"/>
      <c r="C14979"/>
    </row>
    <row r="14980" spans="1:3">
      <c r="A14980"/>
      <c r="B14980"/>
      <c r="C14980"/>
    </row>
    <row r="14981" spans="1:3">
      <c r="A14981"/>
      <c r="B14981"/>
      <c r="C14981"/>
    </row>
    <row r="14982" spans="1:3">
      <c r="A14982"/>
      <c r="B14982"/>
      <c r="C14982"/>
    </row>
    <row r="14983" spans="1:3">
      <c r="A14983"/>
      <c r="B14983"/>
      <c r="C14983"/>
    </row>
    <row r="14984" spans="1:3">
      <c r="A14984"/>
      <c r="B14984"/>
      <c r="C14984"/>
    </row>
    <row r="14985" spans="1:3">
      <c r="A14985"/>
      <c r="B14985"/>
      <c r="C14985"/>
    </row>
    <row r="14986" spans="1:3">
      <c r="A14986"/>
      <c r="B14986"/>
      <c r="C14986"/>
    </row>
    <row r="14987" spans="1:3">
      <c r="A14987"/>
      <c r="B14987"/>
      <c r="C14987"/>
    </row>
    <row r="14988" spans="1:3">
      <c r="A14988"/>
      <c r="B14988"/>
      <c r="C14988"/>
    </row>
    <row r="14989" spans="1:3">
      <c r="A14989"/>
      <c r="B14989"/>
      <c r="C14989"/>
    </row>
    <row r="14990" spans="1:3">
      <c r="A14990"/>
      <c r="B14990"/>
      <c r="C14990"/>
    </row>
    <row r="14991" spans="1:3">
      <c r="A14991"/>
      <c r="B14991"/>
      <c r="C14991"/>
    </row>
    <row r="14992" spans="1:3">
      <c r="A14992"/>
      <c r="B14992"/>
      <c r="C14992"/>
    </row>
    <row r="14993" spans="1:3">
      <c r="A14993"/>
      <c r="B14993"/>
      <c r="C14993"/>
    </row>
    <row r="14994" spans="1:3">
      <c r="A14994"/>
      <c r="B14994"/>
      <c r="C14994"/>
    </row>
    <row r="14995" spans="1:3">
      <c r="A14995"/>
      <c r="B14995"/>
      <c r="C14995"/>
    </row>
    <row r="14996" spans="1:3">
      <c r="A14996"/>
      <c r="B14996"/>
      <c r="C14996"/>
    </row>
    <row r="14997" spans="1:3">
      <c r="A14997"/>
      <c r="B14997"/>
      <c r="C14997"/>
    </row>
    <row r="14998" spans="1:3">
      <c r="A14998"/>
      <c r="B14998"/>
      <c r="C14998"/>
    </row>
    <row r="14999" spans="1:3">
      <c r="A14999"/>
      <c r="B14999"/>
      <c r="C14999"/>
    </row>
    <row r="15000" spans="1:3">
      <c r="A15000"/>
      <c r="B15000"/>
      <c r="C15000"/>
    </row>
    <row r="15001" spans="1:3">
      <c r="A15001"/>
      <c r="B15001"/>
      <c r="C15001"/>
    </row>
    <row r="15002" spans="1:3">
      <c r="A15002"/>
      <c r="B15002"/>
      <c r="C15002"/>
    </row>
    <row r="15003" spans="1:3">
      <c r="A15003"/>
      <c r="B15003"/>
      <c r="C15003"/>
    </row>
    <row r="15004" spans="1:3">
      <c r="A15004"/>
      <c r="B15004"/>
      <c r="C15004"/>
    </row>
    <row r="15005" spans="1:3">
      <c r="A15005"/>
      <c r="B15005"/>
      <c r="C15005"/>
    </row>
    <row r="15006" spans="1:3">
      <c r="A15006"/>
      <c r="B15006"/>
      <c r="C15006"/>
    </row>
    <row r="15007" spans="1:3">
      <c r="A15007"/>
      <c r="B15007"/>
      <c r="C15007"/>
    </row>
    <row r="15008" spans="1:3">
      <c r="A15008"/>
      <c r="B15008"/>
      <c r="C15008"/>
    </row>
    <row r="15009" spans="1:3">
      <c r="A15009"/>
      <c r="B15009"/>
      <c r="C15009"/>
    </row>
    <row r="15010" spans="1:3">
      <c r="A15010"/>
      <c r="B15010"/>
      <c r="C15010"/>
    </row>
    <row r="15011" spans="1:3">
      <c r="A15011"/>
      <c r="B15011"/>
      <c r="C15011"/>
    </row>
    <row r="15012" spans="1:3">
      <c r="A15012"/>
      <c r="B15012"/>
      <c r="C15012"/>
    </row>
    <row r="15013" spans="1:3">
      <c r="A15013"/>
      <c r="B15013"/>
      <c r="C15013"/>
    </row>
    <row r="15014" spans="1:3">
      <c r="A15014"/>
      <c r="B15014"/>
      <c r="C15014"/>
    </row>
    <row r="15015" spans="1:3">
      <c r="A15015"/>
      <c r="B15015"/>
      <c r="C15015"/>
    </row>
    <row r="15016" spans="1:3">
      <c r="A15016"/>
      <c r="B15016"/>
      <c r="C15016"/>
    </row>
    <row r="15017" spans="1:3">
      <c r="A15017"/>
      <c r="B15017"/>
      <c r="C15017"/>
    </row>
    <row r="15018" spans="1:3">
      <c r="A15018"/>
      <c r="B15018"/>
      <c r="C15018"/>
    </row>
    <row r="15019" spans="1:3">
      <c r="A15019"/>
      <c r="B15019"/>
      <c r="C15019"/>
    </row>
    <row r="15020" spans="1:3">
      <c r="A15020"/>
      <c r="B15020"/>
      <c r="C15020"/>
    </row>
    <row r="15021" spans="1:3">
      <c r="A15021"/>
      <c r="B15021"/>
      <c r="C15021"/>
    </row>
    <row r="15022" spans="1:3">
      <c r="A15022"/>
      <c r="B15022"/>
      <c r="C15022"/>
    </row>
    <row r="15023" spans="1:3">
      <c r="A15023"/>
      <c r="B15023"/>
      <c r="C15023"/>
    </row>
    <row r="15024" spans="1:3">
      <c r="A15024"/>
      <c r="B15024"/>
      <c r="C15024"/>
    </row>
    <row r="15025" spans="1:3">
      <c r="A15025"/>
      <c r="B15025"/>
      <c r="C15025"/>
    </row>
    <row r="15026" spans="1:3">
      <c r="A15026"/>
      <c r="B15026"/>
      <c r="C15026"/>
    </row>
    <row r="15027" spans="1:3">
      <c r="A15027"/>
      <c r="B15027"/>
      <c r="C15027"/>
    </row>
    <row r="15028" spans="1:3">
      <c r="A15028"/>
      <c r="B15028"/>
      <c r="C15028"/>
    </row>
    <row r="15029" spans="1:3">
      <c r="A15029"/>
      <c r="B15029"/>
      <c r="C15029"/>
    </row>
    <row r="15030" spans="1:3">
      <c r="A15030"/>
      <c r="B15030"/>
      <c r="C15030"/>
    </row>
    <row r="15031" spans="1:3">
      <c r="A15031"/>
      <c r="B15031"/>
      <c r="C15031"/>
    </row>
    <row r="15032" spans="1:3">
      <c r="A15032"/>
      <c r="B15032"/>
      <c r="C15032"/>
    </row>
    <row r="15033" spans="1:3">
      <c r="A15033"/>
      <c r="B15033"/>
      <c r="C15033"/>
    </row>
    <row r="15034" spans="1:3">
      <c r="A15034"/>
      <c r="B15034"/>
      <c r="C15034"/>
    </row>
    <row r="15035" spans="1:3">
      <c r="A15035"/>
      <c r="B15035"/>
      <c r="C15035"/>
    </row>
    <row r="15036" spans="1:3">
      <c r="A15036"/>
      <c r="B15036"/>
      <c r="C15036"/>
    </row>
    <row r="15037" spans="1:3">
      <c r="A15037"/>
      <c r="B15037"/>
      <c r="C15037"/>
    </row>
    <row r="15038" spans="1:3">
      <c r="A15038"/>
      <c r="B15038"/>
      <c r="C15038"/>
    </row>
    <row r="15039" spans="1:3">
      <c r="A15039"/>
      <c r="B15039"/>
      <c r="C15039"/>
    </row>
    <row r="15040" spans="1:3">
      <c r="A15040"/>
      <c r="B15040"/>
      <c r="C15040"/>
    </row>
    <row r="15041" spans="1:3">
      <c r="A15041"/>
      <c r="B15041"/>
      <c r="C15041"/>
    </row>
    <row r="15042" spans="1:3">
      <c r="A15042"/>
      <c r="B15042"/>
      <c r="C15042"/>
    </row>
    <row r="15043" spans="1:3">
      <c r="A15043"/>
      <c r="B15043"/>
      <c r="C15043"/>
    </row>
    <row r="15044" spans="1:3">
      <c r="A15044"/>
      <c r="B15044"/>
      <c r="C15044"/>
    </row>
    <row r="15045" spans="1:3">
      <c r="A15045"/>
      <c r="B15045"/>
      <c r="C15045"/>
    </row>
    <row r="15046" spans="1:3">
      <c r="A15046"/>
      <c r="B15046"/>
      <c r="C15046"/>
    </row>
    <row r="15047" spans="1:3">
      <c r="A15047"/>
      <c r="B15047"/>
      <c r="C15047"/>
    </row>
    <row r="15048" spans="1:3">
      <c r="A15048"/>
      <c r="B15048"/>
      <c r="C15048"/>
    </row>
    <row r="15049" spans="1:3">
      <c r="A15049"/>
      <c r="B15049"/>
      <c r="C15049"/>
    </row>
    <row r="15050" spans="1:3">
      <c r="A15050"/>
      <c r="B15050"/>
      <c r="C15050"/>
    </row>
    <row r="15051" spans="1:3">
      <c r="A15051"/>
      <c r="B15051"/>
      <c r="C15051"/>
    </row>
    <row r="15052" spans="1:3">
      <c r="A15052"/>
      <c r="B15052"/>
      <c r="C15052"/>
    </row>
    <row r="15053" spans="1:3">
      <c r="A15053"/>
      <c r="B15053"/>
      <c r="C15053"/>
    </row>
    <row r="15054" spans="1:3">
      <c r="A15054"/>
      <c r="B15054"/>
      <c r="C15054"/>
    </row>
    <row r="15055" spans="1:3">
      <c r="A15055"/>
      <c r="B15055"/>
      <c r="C15055"/>
    </row>
    <row r="15056" spans="1:3">
      <c r="A15056"/>
      <c r="B15056"/>
      <c r="C15056"/>
    </row>
    <row r="15057" spans="1:3">
      <c r="A15057"/>
      <c r="B15057"/>
      <c r="C15057"/>
    </row>
    <row r="15058" spans="1:3">
      <c r="A15058"/>
      <c r="B15058"/>
      <c r="C15058"/>
    </row>
    <row r="15059" spans="1:3">
      <c r="A15059"/>
      <c r="B15059"/>
      <c r="C15059"/>
    </row>
    <row r="15060" spans="1:3">
      <c r="A15060"/>
      <c r="B15060"/>
      <c r="C15060"/>
    </row>
    <row r="15061" spans="1:3">
      <c r="A15061"/>
      <c r="B15061"/>
      <c r="C15061"/>
    </row>
    <row r="15062" spans="1:3">
      <c r="A15062"/>
      <c r="B15062"/>
      <c r="C15062"/>
    </row>
    <row r="15063" spans="1:3">
      <c r="A15063"/>
      <c r="B15063"/>
      <c r="C15063"/>
    </row>
    <row r="15064" spans="1:3">
      <c r="A15064"/>
      <c r="B15064"/>
      <c r="C15064"/>
    </row>
    <row r="15065" spans="1:3">
      <c r="A15065"/>
      <c r="B15065"/>
      <c r="C15065"/>
    </row>
    <row r="15066" spans="1:3">
      <c r="A15066"/>
      <c r="B15066"/>
      <c r="C15066"/>
    </row>
    <row r="15067" spans="1:3">
      <c r="A15067"/>
      <c r="B15067"/>
      <c r="C15067"/>
    </row>
    <row r="15068" spans="1:3">
      <c r="A15068"/>
      <c r="B15068"/>
      <c r="C15068"/>
    </row>
    <row r="15069" spans="1:3">
      <c r="A15069"/>
      <c r="B15069"/>
      <c r="C15069"/>
    </row>
    <row r="15070" spans="1:3">
      <c r="A15070"/>
      <c r="B15070"/>
      <c r="C15070"/>
    </row>
    <row r="15071" spans="1:3">
      <c r="A15071"/>
      <c r="B15071"/>
      <c r="C15071"/>
    </row>
    <row r="15072" spans="1:3">
      <c r="A15072"/>
      <c r="B15072"/>
      <c r="C15072"/>
    </row>
    <row r="15073" spans="1:3">
      <c r="A15073"/>
      <c r="B15073"/>
      <c r="C15073"/>
    </row>
    <row r="15074" spans="1:3">
      <c r="A15074"/>
      <c r="B15074"/>
      <c r="C15074"/>
    </row>
    <row r="15075" spans="1:3">
      <c r="A15075"/>
      <c r="B15075"/>
      <c r="C15075"/>
    </row>
    <row r="15076" spans="1:3">
      <c r="A15076"/>
      <c r="B15076"/>
      <c r="C15076"/>
    </row>
    <row r="15077" spans="1:3">
      <c r="A15077"/>
      <c r="B15077"/>
      <c r="C15077"/>
    </row>
    <row r="15078" spans="1:3">
      <c r="A15078"/>
      <c r="B15078"/>
      <c r="C15078"/>
    </row>
    <row r="15079" spans="1:3">
      <c r="A15079"/>
      <c r="B15079"/>
      <c r="C15079"/>
    </row>
    <row r="15080" spans="1:3">
      <c r="A15080"/>
      <c r="B15080"/>
      <c r="C15080"/>
    </row>
    <row r="15081" spans="1:3">
      <c r="A15081"/>
      <c r="B15081"/>
      <c r="C15081"/>
    </row>
    <row r="15082" spans="1:3">
      <c r="A15082"/>
      <c r="B15082"/>
      <c r="C15082"/>
    </row>
    <row r="15083" spans="1:3">
      <c r="A15083"/>
      <c r="B15083"/>
      <c r="C15083"/>
    </row>
    <row r="15084" spans="1:3">
      <c r="A15084"/>
      <c r="B15084"/>
      <c r="C15084"/>
    </row>
    <row r="15085" spans="1:3">
      <c r="A15085"/>
      <c r="B15085"/>
      <c r="C15085"/>
    </row>
    <row r="15086" spans="1:3">
      <c r="A15086"/>
      <c r="B15086"/>
      <c r="C15086"/>
    </row>
    <row r="15087" spans="1:3">
      <c r="A15087"/>
      <c r="B15087"/>
      <c r="C15087"/>
    </row>
    <row r="15088" spans="1:3">
      <c r="A15088"/>
      <c r="B15088"/>
      <c r="C15088"/>
    </row>
    <row r="15089" spans="1:3">
      <c r="A15089"/>
      <c r="B15089"/>
      <c r="C15089"/>
    </row>
    <row r="15090" spans="1:3">
      <c r="A15090"/>
      <c r="B15090"/>
      <c r="C15090"/>
    </row>
    <row r="15091" spans="1:3">
      <c r="A15091"/>
      <c r="B15091"/>
      <c r="C15091"/>
    </row>
    <row r="15092" spans="1:3">
      <c r="A15092"/>
      <c r="B15092"/>
      <c r="C15092"/>
    </row>
    <row r="15093" spans="1:3">
      <c r="A15093"/>
      <c r="B15093"/>
      <c r="C15093"/>
    </row>
    <row r="15094" spans="1:3">
      <c r="A15094"/>
      <c r="B15094"/>
      <c r="C15094"/>
    </row>
    <row r="15095" spans="1:3">
      <c r="A15095"/>
      <c r="B15095"/>
      <c r="C15095"/>
    </row>
    <row r="15096" spans="1:3">
      <c r="A15096"/>
      <c r="B15096"/>
      <c r="C15096"/>
    </row>
    <row r="15097" spans="1:3">
      <c r="A15097"/>
      <c r="B15097"/>
      <c r="C15097"/>
    </row>
    <row r="15098" spans="1:3">
      <c r="A15098"/>
      <c r="B15098"/>
      <c r="C15098"/>
    </row>
    <row r="15099" spans="1:3">
      <c r="A15099"/>
      <c r="B15099"/>
      <c r="C15099"/>
    </row>
    <row r="15100" spans="1:3">
      <c r="A15100"/>
      <c r="B15100"/>
      <c r="C15100"/>
    </row>
    <row r="15101" spans="1:3">
      <c r="A15101"/>
      <c r="B15101"/>
      <c r="C15101"/>
    </row>
    <row r="15102" spans="1:3">
      <c r="A15102"/>
      <c r="B15102"/>
      <c r="C15102"/>
    </row>
    <row r="15103" spans="1:3">
      <c r="A15103"/>
      <c r="B15103"/>
      <c r="C15103"/>
    </row>
    <row r="15104" spans="1:3">
      <c r="A15104"/>
      <c r="B15104"/>
      <c r="C15104"/>
    </row>
    <row r="15105" spans="1:3">
      <c r="A15105"/>
      <c r="B15105"/>
      <c r="C15105"/>
    </row>
    <row r="15106" spans="1:3">
      <c r="A15106"/>
      <c r="B15106"/>
      <c r="C15106"/>
    </row>
    <row r="15107" spans="1:3">
      <c r="A15107"/>
      <c r="B15107"/>
      <c r="C15107"/>
    </row>
    <row r="15108" spans="1:3">
      <c r="A15108"/>
      <c r="B15108"/>
      <c r="C15108"/>
    </row>
    <row r="15109" spans="1:3">
      <c r="A15109"/>
      <c r="B15109"/>
      <c r="C15109"/>
    </row>
    <row r="15110" spans="1:3">
      <c r="A15110"/>
      <c r="B15110"/>
      <c r="C15110"/>
    </row>
    <row r="15111" spans="1:3">
      <c r="A15111"/>
      <c r="B15111"/>
      <c r="C15111"/>
    </row>
    <row r="15112" spans="1:3">
      <c r="A15112"/>
      <c r="B15112"/>
      <c r="C15112"/>
    </row>
    <row r="15113" spans="1:3">
      <c r="A15113"/>
      <c r="B15113"/>
      <c r="C15113"/>
    </row>
    <row r="15114" spans="1:3">
      <c r="A15114"/>
      <c r="B15114"/>
      <c r="C15114"/>
    </row>
    <row r="15115" spans="1:3">
      <c r="A15115"/>
      <c r="B15115"/>
      <c r="C15115"/>
    </row>
    <row r="15116" spans="1:3">
      <c r="A15116"/>
      <c r="B15116"/>
      <c r="C15116"/>
    </row>
    <row r="15117" spans="1:3">
      <c r="A15117"/>
      <c r="B15117"/>
      <c r="C15117"/>
    </row>
    <row r="15118" spans="1:3">
      <c r="A15118"/>
      <c r="B15118"/>
      <c r="C15118"/>
    </row>
    <row r="15119" spans="1:3">
      <c r="A15119"/>
      <c r="B15119"/>
      <c r="C15119"/>
    </row>
    <row r="15120" spans="1:3">
      <c r="A15120"/>
      <c r="B15120"/>
      <c r="C15120"/>
    </row>
    <row r="15121" spans="1:3">
      <c r="A15121"/>
      <c r="B15121"/>
      <c r="C15121"/>
    </row>
    <row r="15122" spans="1:3">
      <c r="A15122"/>
      <c r="B15122"/>
      <c r="C15122"/>
    </row>
    <row r="15123" spans="1:3">
      <c r="A15123"/>
      <c r="B15123"/>
      <c r="C15123"/>
    </row>
    <row r="15124" spans="1:3">
      <c r="A15124"/>
      <c r="B15124"/>
      <c r="C15124"/>
    </row>
    <row r="15125" spans="1:3">
      <c r="A15125"/>
      <c r="B15125"/>
      <c r="C15125"/>
    </row>
    <row r="15126" spans="1:3">
      <c r="A15126"/>
      <c r="B15126"/>
      <c r="C15126"/>
    </row>
    <row r="15127" spans="1:3">
      <c r="A15127"/>
      <c r="B15127"/>
      <c r="C15127"/>
    </row>
    <row r="15128" spans="1:3">
      <c r="A15128"/>
      <c r="B15128"/>
      <c r="C15128"/>
    </row>
    <row r="15129" spans="1:3">
      <c r="A15129"/>
      <c r="B15129"/>
      <c r="C15129"/>
    </row>
    <row r="15130" spans="1:3">
      <c r="A15130"/>
      <c r="B15130"/>
      <c r="C15130"/>
    </row>
    <row r="15131" spans="1:3">
      <c r="A15131"/>
      <c r="B15131"/>
      <c r="C15131"/>
    </row>
    <row r="15132" spans="1:3">
      <c r="A15132"/>
      <c r="B15132"/>
      <c r="C15132"/>
    </row>
    <row r="15133" spans="1:3">
      <c r="A15133"/>
      <c r="B15133"/>
      <c r="C15133"/>
    </row>
    <row r="15134" spans="1:3">
      <c r="A15134"/>
      <c r="B15134"/>
      <c r="C15134"/>
    </row>
    <row r="15135" spans="1:3">
      <c r="A15135"/>
      <c r="B15135"/>
      <c r="C15135"/>
    </row>
    <row r="15136" spans="1:3">
      <c r="A15136"/>
      <c r="B15136"/>
      <c r="C15136"/>
    </row>
    <row r="15137" spans="1:3">
      <c r="A15137"/>
      <c r="B15137"/>
      <c r="C15137"/>
    </row>
    <row r="15138" spans="1:3">
      <c r="A15138"/>
      <c r="B15138"/>
      <c r="C15138"/>
    </row>
    <row r="15139" spans="1:3">
      <c r="A15139"/>
      <c r="B15139"/>
      <c r="C15139"/>
    </row>
    <row r="15140" spans="1:3">
      <c r="A15140"/>
      <c r="B15140"/>
      <c r="C15140"/>
    </row>
    <row r="15141" spans="1:3">
      <c r="A15141"/>
      <c r="B15141"/>
      <c r="C15141"/>
    </row>
    <row r="15142" spans="1:3">
      <c r="A15142"/>
      <c r="B15142"/>
      <c r="C15142"/>
    </row>
    <row r="15143" spans="1:3">
      <c r="A15143"/>
      <c r="B15143"/>
      <c r="C15143"/>
    </row>
    <row r="15144" spans="1:3">
      <c r="A15144"/>
      <c r="B15144"/>
      <c r="C15144"/>
    </row>
    <row r="15145" spans="1:3">
      <c r="A15145"/>
      <c r="B15145"/>
      <c r="C15145"/>
    </row>
    <row r="15146" spans="1:3">
      <c r="A15146"/>
      <c r="B15146"/>
      <c r="C15146"/>
    </row>
    <row r="15147" spans="1:3">
      <c r="A15147"/>
      <c r="B15147"/>
      <c r="C15147"/>
    </row>
    <row r="15148" spans="1:3">
      <c r="A15148"/>
      <c r="B15148"/>
      <c r="C15148"/>
    </row>
    <row r="15149" spans="1:3">
      <c r="A15149"/>
      <c r="B15149"/>
      <c r="C15149"/>
    </row>
    <row r="15150" spans="1:3">
      <c r="A15150"/>
      <c r="B15150"/>
      <c r="C15150"/>
    </row>
    <row r="15151" spans="1:3">
      <c r="A15151"/>
      <c r="B15151"/>
      <c r="C15151"/>
    </row>
    <row r="15152" spans="1:3">
      <c r="A15152"/>
      <c r="B15152"/>
      <c r="C15152"/>
    </row>
    <row r="15153" spans="1:3">
      <c r="A15153"/>
      <c r="B15153"/>
      <c r="C15153"/>
    </row>
    <row r="15154" spans="1:3">
      <c r="A15154"/>
      <c r="B15154"/>
      <c r="C15154"/>
    </row>
    <row r="15155" spans="1:3">
      <c r="A15155"/>
      <c r="B15155"/>
      <c r="C15155"/>
    </row>
    <row r="15156" spans="1:3">
      <c r="A15156"/>
      <c r="B15156"/>
      <c r="C15156"/>
    </row>
    <row r="15157" spans="1:3">
      <c r="A15157"/>
      <c r="B15157"/>
      <c r="C15157"/>
    </row>
    <row r="15158" spans="1:3">
      <c r="A15158"/>
      <c r="B15158"/>
      <c r="C15158"/>
    </row>
    <row r="15159" spans="1:3">
      <c r="A15159"/>
      <c r="B15159"/>
      <c r="C15159"/>
    </row>
    <row r="15160" spans="1:3">
      <c r="A15160"/>
      <c r="B15160"/>
      <c r="C15160"/>
    </row>
    <row r="15161" spans="1:3">
      <c r="A15161"/>
      <c r="B15161"/>
      <c r="C15161"/>
    </row>
    <row r="15162" spans="1:3">
      <c r="A15162"/>
      <c r="B15162"/>
      <c r="C15162"/>
    </row>
    <row r="15163" spans="1:3">
      <c r="A15163"/>
      <c r="B15163"/>
      <c r="C15163"/>
    </row>
    <row r="15164" spans="1:3">
      <c r="A15164"/>
      <c r="B15164"/>
      <c r="C15164"/>
    </row>
    <row r="15165" spans="1:3">
      <c r="A15165"/>
      <c r="B15165"/>
      <c r="C15165"/>
    </row>
    <row r="15166" spans="1:3">
      <c r="A15166"/>
      <c r="B15166"/>
      <c r="C15166"/>
    </row>
    <row r="15167" spans="1:3">
      <c r="A15167"/>
      <c r="B15167"/>
      <c r="C15167"/>
    </row>
    <row r="15168" spans="1:3">
      <c r="A15168"/>
      <c r="B15168"/>
      <c r="C15168"/>
    </row>
    <row r="15169" spans="1:3">
      <c r="A15169"/>
      <c r="B15169"/>
      <c r="C15169"/>
    </row>
    <row r="15170" spans="1:3">
      <c r="A15170"/>
      <c r="B15170"/>
      <c r="C15170"/>
    </row>
    <row r="15171" spans="1:3">
      <c r="A15171"/>
      <c r="B15171"/>
      <c r="C15171"/>
    </row>
    <row r="15172" spans="1:3">
      <c r="A15172"/>
      <c r="B15172"/>
      <c r="C15172"/>
    </row>
    <row r="15173" spans="1:3">
      <c r="A15173"/>
      <c r="B15173"/>
      <c r="C15173"/>
    </row>
    <row r="15174" spans="1:3">
      <c r="A15174"/>
      <c r="B15174"/>
      <c r="C15174"/>
    </row>
    <row r="15175" spans="1:3">
      <c r="A15175"/>
      <c r="B15175"/>
      <c r="C15175"/>
    </row>
    <row r="15176" spans="1:3">
      <c r="A15176"/>
      <c r="B15176"/>
      <c r="C15176"/>
    </row>
    <row r="15177" spans="1:3">
      <c r="A15177"/>
      <c r="B15177"/>
      <c r="C15177"/>
    </row>
    <row r="15178" spans="1:3">
      <c r="A15178"/>
      <c r="B15178"/>
      <c r="C15178"/>
    </row>
    <row r="15179" spans="1:3">
      <c r="A15179"/>
      <c r="B15179"/>
      <c r="C15179"/>
    </row>
    <row r="15180" spans="1:3">
      <c r="A15180"/>
      <c r="B15180"/>
      <c r="C15180"/>
    </row>
    <row r="15181" spans="1:3">
      <c r="A15181"/>
      <c r="B15181"/>
      <c r="C15181"/>
    </row>
    <row r="15182" spans="1:3">
      <c r="A15182"/>
      <c r="B15182"/>
      <c r="C15182"/>
    </row>
    <row r="15183" spans="1:3">
      <c r="A15183"/>
      <c r="B15183"/>
      <c r="C15183"/>
    </row>
    <row r="15184" spans="1:3">
      <c r="A15184"/>
      <c r="B15184"/>
      <c r="C15184"/>
    </row>
    <row r="15185" spans="1:3">
      <c r="A15185"/>
      <c r="B15185"/>
      <c r="C15185"/>
    </row>
    <row r="15186" spans="1:3">
      <c r="A15186"/>
      <c r="B15186"/>
      <c r="C15186"/>
    </row>
    <row r="15187" spans="1:3">
      <c r="A15187"/>
      <c r="B15187"/>
      <c r="C15187"/>
    </row>
    <row r="15188" spans="1:3">
      <c r="A15188"/>
      <c r="B15188"/>
      <c r="C15188"/>
    </row>
    <row r="15189" spans="1:3">
      <c r="A15189"/>
      <c r="B15189"/>
      <c r="C15189"/>
    </row>
    <row r="15190" spans="1:3">
      <c r="A15190"/>
      <c r="B15190"/>
      <c r="C15190"/>
    </row>
    <row r="15191" spans="1:3">
      <c r="A15191"/>
      <c r="B15191"/>
      <c r="C15191"/>
    </row>
    <row r="15192" spans="1:3">
      <c r="A15192"/>
      <c r="B15192"/>
      <c r="C15192"/>
    </row>
    <row r="15193" spans="1:3">
      <c r="A15193"/>
      <c r="B15193"/>
      <c r="C15193"/>
    </row>
    <row r="15194" spans="1:3">
      <c r="A15194"/>
      <c r="B15194"/>
      <c r="C15194"/>
    </row>
    <row r="15195" spans="1:3">
      <c r="A15195"/>
      <c r="B15195"/>
      <c r="C15195"/>
    </row>
    <row r="15196" spans="1:3">
      <c r="A15196"/>
      <c r="B15196"/>
      <c r="C15196"/>
    </row>
    <row r="15197" spans="1:3">
      <c r="A15197"/>
      <c r="B15197"/>
      <c r="C15197"/>
    </row>
    <row r="15198" spans="1:3">
      <c r="A15198"/>
      <c r="B15198"/>
      <c r="C15198"/>
    </row>
    <row r="15199" spans="1:3">
      <c r="A15199"/>
      <c r="B15199"/>
      <c r="C15199"/>
    </row>
    <row r="15200" spans="1:3">
      <c r="A15200"/>
      <c r="B15200"/>
      <c r="C15200"/>
    </row>
    <row r="15201" spans="1:3">
      <c r="A15201"/>
      <c r="B15201"/>
      <c r="C15201"/>
    </row>
    <row r="15202" spans="1:3">
      <c r="A15202"/>
      <c r="B15202"/>
      <c r="C15202"/>
    </row>
    <row r="15203" spans="1:3">
      <c r="A15203"/>
      <c r="B15203"/>
      <c r="C15203"/>
    </row>
    <row r="15204" spans="1:3">
      <c r="A15204"/>
      <c r="B15204"/>
      <c r="C15204"/>
    </row>
    <row r="15205" spans="1:3">
      <c r="A15205"/>
      <c r="B15205"/>
      <c r="C15205"/>
    </row>
    <row r="15206" spans="1:3">
      <c r="A15206"/>
      <c r="B15206"/>
      <c r="C15206"/>
    </row>
    <row r="15207" spans="1:3">
      <c r="A15207"/>
      <c r="B15207"/>
      <c r="C15207"/>
    </row>
    <row r="15208" spans="1:3">
      <c r="A15208"/>
      <c r="B15208"/>
      <c r="C15208"/>
    </row>
    <row r="15209" spans="1:3">
      <c r="A15209"/>
      <c r="B15209"/>
      <c r="C15209"/>
    </row>
    <row r="15210" spans="1:3">
      <c r="A15210"/>
      <c r="B15210"/>
      <c r="C15210"/>
    </row>
    <row r="15211" spans="1:3">
      <c r="A15211"/>
      <c r="B15211"/>
      <c r="C15211"/>
    </row>
    <row r="15212" spans="1:3">
      <c r="A15212"/>
      <c r="B15212"/>
      <c r="C15212"/>
    </row>
    <row r="15213" spans="1:3">
      <c r="A15213"/>
      <c r="B15213"/>
      <c r="C15213"/>
    </row>
    <row r="15214" spans="1:3">
      <c r="A15214"/>
      <c r="B15214"/>
      <c r="C15214"/>
    </row>
    <row r="15215" spans="1:3">
      <c r="A15215"/>
      <c r="B15215"/>
      <c r="C15215"/>
    </row>
    <row r="15216" spans="1:3">
      <c r="A15216"/>
      <c r="B15216"/>
      <c r="C15216"/>
    </row>
    <row r="15217" spans="1:3">
      <c r="A15217"/>
      <c r="B15217"/>
      <c r="C15217"/>
    </row>
    <row r="15218" spans="1:3">
      <c r="A15218"/>
      <c r="B15218"/>
      <c r="C15218"/>
    </row>
    <row r="15219" spans="1:3">
      <c r="A15219"/>
      <c r="B15219"/>
      <c r="C15219"/>
    </row>
    <row r="15220" spans="1:3">
      <c r="A15220"/>
      <c r="B15220"/>
      <c r="C15220"/>
    </row>
    <row r="15221" spans="1:3">
      <c r="A15221"/>
      <c r="B15221"/>
      <c r="C15221"/>
    </row>
    <row r="15222" spans="1:3">
      <c r="A15222"/>
      <c r="B15222"/>
      <c r="C15222"/>
    </row>
    <row r="15223" spans="1:3">
      <c r="A15223"/>
      <c r="B15223"/>
      <c r="C15223"/>
    </row>
    <row r="15224" spans="1:3">
      <c r="A15224"/>
      <c r="B15224"/>
      <c r="C15224"/>
    </row>
    <row r="15225" spans="1:3">
      <c r="A15225"/>
      <c r="B15225"/>
      <c r="C15225"/>
    </row>
    <row r="15226" spans="1:3">
      <c r="A15226"/>
      <c r="B15226"/>
      <c r="C15226"/>
    </row>
    <row r="15227" spans="1:3">
      <c r="A15227"/>
      <c r="B15227"/>
      <c r="C15227"/>
    </row>
    <row r="15228" spans="1:3">
      <c r="A15228"/>
      <c r="B15228"/>
      <c r="C15228"/>
    </row>
    <row r="15229" spans="1:3">
      <c r="A15229"/>
      <c r="B15229"/>
      <c r="C15229"/>
    </row>
    <row r="15230" spans="1:3">
      <c r="A15230"/>
      <c r="B15230"/>
      <c r="C15230"/>
    </row>
    <row r="15231" spans="1:3">
      <c r="A15231"/>
      <c r="B15231"/>
      <c r="C15231"/>
    </row>
    <row r="15232" spans="1:3">
      <c r="A15232"/>
      <c r="B15232"/>
      <c r="C15232"/>
    </row>
    <row r="15233" spans="1:3">
      <c r="A15233"/>
      <c r="B15233"/>
      <c r="C15233"/>
    </row>
    <row r="15234" spans="1:3">
      <c r="A15234"/>
      <c r="B15234"/>
      <c r="C15234"/>
    </row>
    <row r="15235" spans="1:3">
      <c r="A15235"/>
      <c r="B15235"/>
      <c r="C15235"/>
    </row>
    <row r="15236" spans="1:3">
      <c r="A15236"/>
      <c r="B15236"/>
      <c r="C15236"/>
    </row>
    <row r="15237" spans="1:3">
      <c r="A15237"/>
      <c r="B15237"/>
      <c r="C15237"/>
    </row>
    <row r="15238" spans="1:3">
      <c r="A15238"/>
      <c r="B15238"/>
      <c r="C15238"/>
    </row>
    <row r="15239" spans="1:3">
      <c r="A15239"/>
      <c r="B15239"/>
      <c r="C15239"/>
    </row>
    <row r="15240" spans="1:3">
      <c r="A15240"/>
      <c r="B15240"/>
      <c r="C15240"/>
    </row>
    <row r="15241" spans="1:3">
      <c r="A15241"/>
      <c r="B15241"/>
      <c r="C15241"/>
    </row>
    <row r="15242" spans="1:3">
      <c r="A15242"/>
      <c r="B15242"/>
      <c r="C15242"/>
    </row>
    <row r="15243" spans="1:3">
      <c r="A15243"/>
      <c r="B15243"/>
      <c r="C15243"/>
    </row>
    <row r="15244" spans="1:3">
      <c r="A15244"/>
      <c r="B15244"/>
      <c r="C15244"/>
    </row>
    <row r="15245" spans="1:3">
      <c r="A15245"/>
      <c r="B15245"/>
      <c r="C15245"/>
    </row>
    <row r="15246" spans="1:3">
      <c r="A15246"/>
      <c r="B15246"/>
      <c r="C15246"/>
    </row>
    <row r="15247" spans="1:3">
      <c r="A15247"/>
      <c r="B15247"/>
      <c r="C15247"/>
    </row>
    <row r="15248" spans="1:3">
      <c r="A15248"/>
      <c r="B15248"/>
      <c r="C15248"/>
    </row>
    <row r="15249" spans="1:3">
      <c r="A15249"/>
      <c r="B15249"/>
      <c r="C15249"/>
    </row>
    <row r="15250" spans="1:3">
      <c r="A15250"/>
      <c r="B15250"/>
      <c r="C15250"/>
    </row>
    <row r="15251" spans="1:3">
      <c r="A15251"/>
      <c r="B15251"/>
      <c r="C15251"/>
    </row>
    <row r="15252" spans="1:3">
      <c r="A15252"/>
      <c r="B15252"/>
      <c r="C15252"/>
    </row>
    <row r="15253" spans="1:3">
      <c r="A15253"/>
      <c r="B15253"/>
      <c r="C15253"/>
    </row>
    <row r="15254" spans="1:3">
      <c r="A15254"/>
      <c r="B15254"/>
      <c r="C15254"/>
    </row>
    <row r="15255" spans="1:3">
      <c r="A15255"/>
      <c r="B15255"/>
      <c r="C15255"/>
    </row>
    <row r="15256" spans="1:3">
      <c r="A15256"/>
      <c r="B15256"/>
      <c r="C15256"/>
    </row>
    <row r="15257" spans="1:3">
      <c r="A15257"/>
      <c r="B15257"/>
      <c r="C15257"/>
    </row>
    <row r="15258" spans="1:3">
      <c r="A15258"/>
      <c r="B15258"/>
      <c r="C15258"/>
    </row>
    <row r="15259" spans="1:3">
      <c r="A15259"/>
      <c r="B15259"/>
      <c r="C15259"/>
    </row>
    <row r="15260" spans="1:3">
      <c r="A15260"/>
      <c r="B15260"/>
      <c r="C15260"/>
    </row>
    <row r="15261" spans="1:3">
      <c r="A15261"/>
      <c r="B15261"/>
      <c r="C15261"/>
    </row>
    <row r="15262" spans="1:3">
      <c r="A15262"/>
      <c r="B15262"/>
      <c r="C15262"/>
    </row>
    <row r="15263" spans="1:3">
      <c r="A15263"/>
      <c r="B15263"/>
      <c r="C15263"/>
    </row>
    <row r="15264" spans="1:3">
      <c r="A15264"/>
      <c r="B15264"/>
      <c r="C15264"/>
    </row>
    <row r="15265" spans="1:3">
      <c r="A15265"/>
      <c r="B15265"/>
      <c r="C15265"/>
    </row>
    <row r="15266" spans="1:3">
      <c r="A15266"/>
      <c r="B15266"/>
      <c r="C15266"/>
    </row>
    <row r="15267" spans="1:3">
      <c r="A15267"/>
      <c r="B15267"/>
      <c r="C15267"/>
    </row>
    <row r="15268" spans="1:3">
      <c r="A15268"/>
      <c r="B15268"/>
      <c r="C15268"/>
    </row>
    <row r="15269" spans="1:3">
      <c r="A15269"/>
      <c r="B15269"/>
      <c r="C15269"/>
    </row>
    <row r="15270" spans="1:3">
      <c r="A15270"/>
      <c r="B15270"/>
      <c r="C15270"/>
    </row>
    <row r="15271" spans="1:3">
      <c r="A15271"/>
      <c r="B15271"/>
      <c r="C15271"/>
    </row>
    <row r="15272" spans="1:3">
      <c r="A15272"/>
      <c r="B15272"/>
      <c r="C15272"/>
    </row>
    <row r="15273" spans="1:3">
      <c r="A15273"/>
      <c r="B15273"/>
      <c r="C15273"/>
    </row>
    <row r="15274" spans="1:3">
      <c r="A15274"/>
      <c r="B15274"/>
      <c r="C15274"/>
    </row>
    <row r="15275" spans="1:3">
      <c r="A15275"/>
      <c r="B15275"/>
      <c r="C15275"/>
    </row>
    <row r="15276" spans="1:3">
      <c r="A15276"/>
      <c r="B15276"/>
      <c r="C15276"/>
    </row>
    <row r="15277" spans="1:3">
      <c r="A15277"/>
      <c r="B15277"/>
      <c r="C15277"/>
    </row>
    <row r="15278" spans="1:3">
      <c r="A15278"/>
      <c r="B15278"/>
      <c r="C15278"/>
    </row>
    <row r="15279" spans="1:3">
      <c r="A15279"/>
      <c r="B15279"/>
      <c r="C15279"/>
    </row>
    <row r="15280" spans="1:3">
      <c r="A15280"/>
      <c r="B15280"/>
      <c r="C15280"/>
    </row>
    <row r="15281" spans="1:3">
      <c r="A15281"/>
      <c r="B15281"/>
      <c r="C15281"/>
    </row>
    <row r="15282" spans="1:3">
      <c r="A15282"/>
      <c r="B15282"/>
      <c r="C15282"/>
    </row>
    <row r="15283" spans="1:3">
      <c r="A15283"/>
      <c r="B15283"/>
      <c r="C15283"/>
    </row>
    <row r="15284" spans="1:3">
      <c r="A15284"/>
      <c r="B15284"/>
      <c r="C15284"/>
    </row>
    <row r="15285" spans="1:3">
      <c r="A15285"/>
      <c r="B15285"/>
      <c r="C15285"/>
    </row>
    <row r="15286" spans="1:3">
      <c r="A15286"/>
      <c r="B15286"/>
      <c r="C15286"/>
    </row>
    <row r="15287" spans="1:3">
      <c r="A15287"/>
      <c r="B15287"/>
      <c r="C15287"/>
    </row>
    <row r="15288" spans="1:3">
      <c r="A15288"/>
      <c r="B15288"/>
      <c r="C15288"/>
    </row>
    <row r="15289" spans="1:3">
      <c r="A15289"/>
      <c r="B15289"/>
      <c r="C15289"/>
    </row>
    <row r="15290" spans="1:3">
      <c r="A15290"/>
      <c r="B15290"/>
      <c r="C15290"/>
    </row>
    <row r="15291" spans="1:3">
      <c r="A15291"/>
      <c r="B15291"/>
      <c r="C15291"/>
    </row>
    <row r="15292" spans="1:3">
      <c r="A15292"/>
      <c r="B15292"/>
      <c r="C15292"/>
    </row>
    <row r="15293" spans="1:3">
      <c r="A15293"/>
      <c r="B15293"/>
      <c r="C15293"/>
    </row>
    <row r="15294" spans="1:3">
      <c r="A15294"/>
      <c r="B15294"/>
      <c r="C15294"/>
    </row>
    <row r="15295" spans="1:3">
      <c r="A15295"/>
      <c r="B15295"/>
      <c r="C15295"/>
    </row>
    <row r="15296" spans="1:3">
      <c r="A15296"/>
      <c r="B15296"/>
      <c r="C15296"/>
    </row>
    <row r="15297" spans="1:3">
      <c r="A15297"/>
      <c r="B15297"/>
      <c r="C15297"/>
    </row>
    <row r="15298" spans="1:3">
      <c r="A15298"/>
      <c r="B15298"/>
      <c r="C15298"/>
    </row>
    <row r="15299" spans="1:3">
      <c r="A15299"/>
      <c r="B15299"/>
      <c r="C15299"/>
    </row>
    <row r="15300" spans="1:3">
      <c r="A15300"/>
      <c r="B15300"/>
      <c r="C15300"/>
    </row>
    <row r="15301" spans="1:3">
      <c r="A15301"/>
      <c r="B15301"/>
      <c r="C15301"/>
    </row>
    <row r="15302" spans="1:3">
      <c r="A15302"/>
      <c r="B15302"/>
      <c r="C15302"/>
    </row>
    <row r="15303" spans="1:3">
      <c r="A15303"/>
      <c r="B15303"/>
      <c r="C15303"/>
    </row>
    <row r="15304" spans="1:3">
      <c r="A15304"/>
      <c r="B15304"/>
      <c r="C15304"/>
    </row>
    <row r="15305" spans="1:3">
      <c r="A15305"/>
      <c r="B15305"/>
      <c r="C15305"/>
    </row>
    <row r="15306" spans="1:3">
      <c r="A15306"/>
      <c r="B15306"/>
      <c r="C15306"/>
    </row>
    <row r="15307" spans="1:3">
      <c r="A15307"/>
      <c r="B15307"/>
      <c r="C15307"/>
    </row>
    <row r="15308" spans="1:3">
      <c r="A15308"/>
      <c r="B15308"/>
      <c r="C15308"/>
    </row>
    <row r="15309" spans="1:3">
      <c r="A15309"/>
      <c r="B15309"/>
      <c r="C15309"/>
    </row>
    <row r="15310" spans="1:3">
      <c r="A15310"/>
      <c r="B15310"/>
      <c r="C15310"/>
    </row>
    <row r="15311" spans="1:3">
      <c r="A15311"/>
      <c r="B15311"/>
      <c r="C15311"/>
    </row>
    <row r="15312" spans="1:3">
      <c r="A15312"/>
      <c r="B15312"/>
      <c r="C15312"/>
    </row>
    <row r="15313" spans="1:3">
      <c r="A15313"/>
      <c r="B15313"/>
      <c r="C15313"/>
    </row>
    <row r="15314" spans="1:3">
      <c r="A15314"/>
      <c r="B15314"/>
      <c r="C15314"/>
    </row>
    <row r="15315" spans="1:3">
      <c r="A15315"/>
      <c r="B15315"/>
      <c r="C15315"/>
    </row>
    <row r="15316" spans="1:3">
      <c r="A15316"/>
      <c r="B15316"/>
      <c r="C15316"/>
    </row>
    <row r="15317" spans="1:3">
      <c r="A15317"/>
      <c r="B15317"/>
      <c r="C15317"/>
    </row>
    <row r="15318" spans="1:3">
      <c r="A15318"/>
      <c r="B15318"/>
      <c r="C15318"/>
    </row>
    <row r="15319" spans="1:3">
      <c r="A15319"/>
      <c r="B15319"/>
      <c r="C15319"/>
    </row>
    <row r="15320" spans="1:3">
      <c r="A15320"/>
      <c r="B15320"/>
      <c r="C15320"/>
    </row>
    <row r="15321" spans="1:3">
      <c r="A15321"/>
      <c r="B15321"/>
      <c r="C15321"/>
    </row>
    <row r="15322" spans="1:3">
      <c r="A15322"/>
      <c r="B15322"/>
      <c r="C15322"/>
    </row>
    <row r="15323" spans="1:3">
      <c r="A15323"/>
      <c r="B15323"/>
      <c r="C15323"/>
    </row>
    <row r="15324" spans="1:3">
      <c r="A15324"/>
      <c r="B15324"/>
      <c r="C15324"/>
    </row>
    <row r="15325" spans="1:3">
      <c r="A15325"/>
      <c r="B15325"/>
      <c r="C15325"/>
    </row>
    <row r="15326" spans="1:3">
      <c r="A15326"/>
      <c r="B15326"/>
      <c r="C15326"/>
    </row>
    <row r="15327" spans="1:3">
      <c r="A15327"/>
      <c r="B15327"/>
      <c r="C15327"/>
    </row>
    <row r="15328" spans="1:3">
      <c r="A15328"/>
      <c r="B15328"/>
      <c r="C15328"/>
    </row>
    <row r="15329" spans="1:3">
      <c r="A15329"/>
      <c r="B15329"/>
      <c r="C15329"/>
    </row>
    <row r="15330" spans="1:3">
      <c r="A15330"/>
      <c r="B15330"/>
      <c r="C15330"/>
    </row>
    <row r="15331" spans="1:3">
      <c r="A15331"/>
      <c r="B15331"/>
      <c r="C15331"/>
    </row>
    <row r="15332" spans="1:3">
      <c r="A15332"/>
      <c r="B15332"/>
      <c r="C15332"/>
    </row>
    <row r="15333" spans="1:3">
      <c r="A15333"/>
      <c r="B15333"/>
      <c r="C15333"/>
    </row>
    <row r="15334" spans="1:3">
      <c r="A15334"/>
      <c r="B15334"/>
      <c r="C15334"/>
    </row>
    <row r="15335" spans="1:3">
      <c r="A15335"/>
      <c r="B15335"/>
      <c r="C15335"/>
    </row>
    <row r="15336" spans="1:3">
      <c r="A15336"/>
      <c r="B15336"/>
      <c r="C15336"/>
    </row>
    <row r="15337" spans="1:3">
      <c r="A15337"/>
      <c r="B15337"/>
      <c r="C15337"/>
    </row>
    <row r="15338" spans="1:3">
      <c r="A15338"/>
      <c r="B15338"/>
      <c r="C15338"/>
    </row>
    <row r="15339" spans="1:3">
      <c r="A15339"/>
      <c r="B15339"/>
      <c r="C15339"/>
    </row>
    <row r="15340" spans="1:3">
      <c r="A15340"/>
      <c r="B15340"/>
      <c r="C15340"/>
    </row>
    <row r="15341" spans="1:3">
      <c r="A15341"/>
      <c r="B15341"/>
      <c r="C15341"/>
    </row>
    <row r="15342" spans="1:3">
      <c r="A15342"/>
      <c r="B15342"/>
      <c r="C15342"/>
    </row>
    <row r="15343" spans="1:3">
      <c r="A15343"/>
      <c r="B15343"/>
      <c r="C15343"/>
    </row>
    <row r="15344" spans="1:3">
      <c r="A15344"/>
      <c r="B15344"/>
      <c r="C15344"/>
    </row>
    <row r="15345" spans="1:3">
      <c r="A15345"/>
      <c r="B15345"/>
      <c r="C15345"/>
    </row>
    <row r="15346" spans="1:3">
      <c r="A15346"/>
      <c r="B15346"/>
      <c r="C15346"/>
    </row>
    <row r="15347" spans="1:3">
      <c r="A15347"/>
      <c r="B15347"/>
      <c r="C15347"/>
    </row>
    <row r="15348" spans="1:3">
      <c r="A15348"/>
      <c r="B15348"/>
      <c r="C15348"/>
    </row>
    <row r="15349" spans="1:3">
      <c r="A15349"/>
      <c r="B15349"/>
      <c r="C15349"/>
    </row>
    <row r="15350" spans="1:3">
      <c r="A15350"/>
      <c r="B15350"/>
      <c r="C15350"/>
    </row>
    <row r="15351" spans="1:3">
      <c r="A15351"/>
      <c r="B15351"/>
      <c r="C15351"/>
    </row>
    <row r="15352" spans="1:3">
      <c r="A15352"/>
      <c r="B15352"/>
      <c r="C15352"/>
    </row>
    <row r="15353" spans="1:3">
      <c r="A15353"/>
      <c r="B15353"/>
      <c r="C15353"/>
    </row>
    <row r="15354" spans="1:3">
      <c r="A15354"/>
      <c r="B15354"/>
      <c r="C15354"/>
    </row>
    <row r="15355" spans="1:3">
      <c r="A15355"/>
      <c r="B15355"/>
      <c r="C15355"/>
    </row>
    <row r="15356" spans="1:3">
      <c r="A15356"/>
      <c r="B15356"/>
      <c r="C15356"/>
    </row>
    <row r="15357" spans="1:3">
      <c r="A15357"/>
      <c r="B15357"/>
      <c r="C15357"/>
    </row>
    <row r="15358" spans="1:3">
      <c r="A15358"/>
      <c r="B15358"/>
      <c r="C15358"/>
    </row>
    <row r="15359" spans="1:3">
      <c r="A15359"/>
      <c r="B15359"/>
      <c r="C15359"/>
    </row>
    <row r="15360" spans="1:3">
      <c r="A15360"/>
      <c r="B15360"/>
      <c r="C15360"/>
    </row>
    <row r="15361" spans="1:3">
      <c r="A15361"/>
      <c r="B15361"/>
      <c r="C15361"/>
    </row>
    <row r="15362" spans="1:3">
      <c r="A15362"/>
      <c r="B15362"/>
      <c r="C15362"/>
    </row>
    <row r="15363" spans="1:3">
      <c r="A15363"/>
      <c r="B15363"/>
      <c r="C15363"/>
    </row>
    <row r="15364" spans="1:3">
      <c r="A15364"/>
      <c r="B15364"/>
      <c r="C15364"/>
    </row>
    <row r="15365" spans="1:3">
      <c r="A15365"/>
      <c r="B15365"/>
      <c r="C15365"/>
    </row>
    <row r="15366" spans="1:3">
      <c r="A15366"/>
      <c r="B15366"/>
      <c r="C15366"/>
    </row>
    <row r="15367" spans="1:3">
      <c r="A15367"/>
      <c r="B15367"/>
      <c r="C15367"/>
    </row>
    <row r="15368" spans="1:3">
      <c r="A15368"/>
      <c r="B15368"/>
      <c r="C15368"/>
    </row>
    <row r="15369" spans="1:3">
      <c r="A15369"/>
      <c r="B15369"/>
      <c r="C15369"/>
    </row>
    <row r="15370" spans="1:3">
      <c r="A15370"/>
      <c r="B15370"/>
      <c r="C15370"/>
    </row>
    <row r="15371" spans="1:3">
      <c r="A15371"/>
      <c r="B15371"/>
      <c r="C15371"/>
    </row>
    <row r="15372" spans="1:3">
      <c r="A15372"/>
      <c r="B15372"/>
      <c r="C15372"/>
    </row>
    <row r="15373" spans="1:3">
      <c r="A15373"/>
      <c r="B15373"/>
      <c r="C15373"/>
    </row>
    <row r="15374" spans="1:3">
      <c r="A15374"/>
      <c r="B15374"/>
      <c r="C15374"/>
    </row>
    <row r="15375" spans="1:3">
      <c r="A15375"/>
      <c r="B15375"/>
      <c r="C15375"/>
    </row>
    <row r="15376" spans="1:3">
      <c r="A15376"/>
      <c r="B15376"/>
      <c r="C15376"/>
    </row>
    <row r="15377" spans="1:3">
      <c r="A15377"/>
      <c r="B15377"/>
      <c r="C15377"/>
    </row>
    <row r="15378" spans="1:3">
      <c r="A15378"/>
      <c r="B15378"/>
      <c r="C15378"/>
    </row>
    <row r="15379" spans="1:3">
      <c r="A15379"/>
      <c r="B15379"/>
      <c r="C15379"/>
    </row>
    <row r="15380" spans="1:3">
      <c r="A15380"/>
      <c r="B15380"/>
      <c r="C15380"/>
    </row>
    <row r="15381" spans="1:3">
      <c r="A15381"/>
      <c r="B15381"/>
      <c r="C15381"/>
    </row>
    <row r="15382" spans="1:3">
      <c r="A15382"/>
      <c r="B15382"/>
      <c r="C15382"/>
    </row>
    <row r="15383" spans="1:3">
      <c r="A15383"/>
      <c r="B15383"/>
      <c r="C15383"/>
    </row>
    <row r="15384" spans="1:3">
      <c r="A15384"/>
      <c r="B15384"/>
      <c r="C15384"/>
    </row>
    <row r="15385" spans="1:3">
      <c r="A15385"/>
      <c r="B15385"/>
      <c r="C15385"/>
    </row>
    <row r="15386" spans="1:3">
      <c r="A15386"/>
      <c r="B15386"/>
      <c r="C15386"/>
    </row>
    <row r="15387" spans="1:3">
      <c r="A15387"/>
      <c r="B15387"/>
      <c r="C15387"/>
    </row>
    <row r="15388" spans="1:3">
      <c r="A15388"/>
      <c r="B15388"/>
      <c r="C15388"/>
    </row>
    <row r="15389" spans="1:3">
      <c r="A15389"/>
      <c r="B15389"/>
      <c r="C15389"/>
    </row>
    <row r="15390" spans="1:3">
      <c r="A15390"/>
      <c r="B15390"/>
      <c r="C15390"/>
    </row>
    <row r="15391" spans="1:3">
      <c r="A15391"/>
      <c r="B15391"/>
      <c r="C15391"/>
    </row>
    <row r="15392" spans="1:3">
      <c r="A15392"/>
      <c r="B15392"/>
      <c r="C15392"/>
    </row>
    <row r="15393" spans="1:3">
      <c r="A15393"/>
      <c r="B15393"/>
      <c r="C15393"/>
    </row>
    <row r="15394" spans="1:3">
      <c r="A15394"/>
      <c r="B15394"/>
      <c r="C15394"/>
    </row>
    <row r="15395" spans="1:3">
      <c r="A15395"/>
      <c r="B15395"/>
      <c r="C15395"/>
    </row>
    <row r="15396" spans="1:3">
      <c r="A15396"/>
      <c r="B15396"/>
      <c r="C15396"/>
    </row>
    <row r="15397" spans="1:3">
      <c r="A15397"/>
      <c r="B15397"/>
      <c r="C15397"/>
    </row>
    <row r="15398" spans="1:3">
      <c r="A15398"/>
      <c r="B15398"/>
      <c r="C15398"/>
    </row>
    <row r="15399" spans="1:3">
      <c r="A15399"/>
      <c r="B15399"/>
      <c r="C15399"/>
    </row>
    <row r="15400" spans="1:3">
      <c r="A15400"/>
      <c r="B15400"/>
      <c r="C15400"/>
    </row>
    <row r="15401" spans="1:3">
      <c r="A15401"/>
      <c r="B15401"/>
      <c r="C15401"/>
    </row>
    <row r="15402" spans="1:3">
      <c r="A15402"/>
      <c r="B15402"/>
      <c r="C15402"/>
    </row>
    <row r="15403" spans="1:3">
      <c r="A15403"/>
      <c r="B15403"/>
      <c r="C15403"/>
    </row>
    <row r="15404" spans="1:3">
      <c r="A15404"/>
      <c r="B15404"/>
      <c r="C15404"/>
    </row>
    <row r="15405" spans="1:3">
      <c r="A15405"/>
      <c r="B15405"/>
      <c r="C15405"/>
    </row>
    <row r="15406" spans="1:3">
      <c r="A15406"/>
      <c r="B15406"/>
      <c r="C15406"/>
    </row>
    <row r="15407" spans="1:3">
      <c r="A15407"/>
      <c r="B15407"/>
      <c r="C15407"/>
    </row>
    <row r="15408" spans="1:3">
      <c r="A15408"/>
      <c r="B15408"/>
      <c r="C15408"/>
    </row>
    <row r="15409" spans="1:3">
      <c r="A15409"/>
      <c r="B15409"/>
      <c r="C15409"/>
    </row>
    <row r="15410" spans="1:3">
      <c r="A15410"/>
      <c r="B15410"/>
      <c r="C15410"/>
    </row>
    <row r="15411" spans="1:3">
      <c r="A15411"/>
      <c r="B15411"/>
      <c r="C15411"/>
    </row>
    <row r="15412" spans="1:3">
      <c r="A15412"/>
      <c r="B15412"/>
      <c r="C15412"/>
    </row>
    <row r="15413" spans="1:3">
      <c r="A15413"/>
      <c r="B15413"/>
      <c r="C15413"/>
    </row>
    <row r="15414" spans="1:3">
      <c r="A15414"/>
      <c r="B15414"/>
      <c r="C15414"/>
    </row>
    <row r="15415" spans="1:3">
      <c r="A15415"/>
      <c r="B15415"/>
      <c r="C15415"/>
    </row>
    <row r="15416" spans="1:3">
      <c r="A15416"/>
      <c r="B15416"/>
      <c r="C15416"/>
    </row>
    <row r="15417" spans="1:3">
      <c r="A15417"/>
      <c r="B15417"/>
      <c r="C15417"/>
    </row>
    <row r="15418" spans="1:3">
      <c r="A15418"/>
      <c r="B15418"/>
      <c r="C15418"/>
    </row>
    <row r="15419" spans="1:3">
      <c r="A15419"/>
      <c r="B15419"/>
      <c r="C15419"/>
    </row>
    <row r="15420" spans="1:3">
      <c r="A15420"/>
      <c r="B15420"/>
      <c r="C15420"/>
    </row>
    <row r="15421" spans="1:3">
      <c r="A15421"/>
      <c r="B15421"/>
      <c r="C15421"/>
    </row>
    <row r="15422" spans="1:3">
      <c r="A15422"/>
      <c r="B15422"/>
      <c r="C15422"/>
    </row>
    <row r="15423" spans="1:3">
      <c r="A15423"/>
      <c r="B15423"/>
      <c r="C15423"/>
    </row>
    <row r="15424" spans="1:3">
      <c r="A15424"/>
      <c r="B15424"/>
      <c r="C15424"/>
    </row>
    <row r="15425" spans="1:3">
      <c r="A15425"/>
      <c r="B15425"/>
      <c r="C15425"/>
    </row>
    <row r="15426" spans="1:3">
      <c r="A15426"/>
      <c r="B15426"/>
      <c r="C15426"/>
    </row>
    <row r="15427" spans="1:3">
      <c r="A15427"/>
      <c r="B15427"/>
      <c r="C15427"/>
    </row>
    <row r="15428" spans="1:3">
      <c r="A15428"/>
      <c r="B15428"/>
      <c r="C15428"/>
    </row>
    <row r="15429" spans="1:3">
      <c r="A15429"/>
      <c r="B15429"/>
      <c r="C15429"/>
    </row>
    <row r="15430" spans="1:3">
      <c r="A15430"/>
      <c r="B15430"/>
      <c r="C15430"/>
    </row>
    <row r="15431" spans="1:3">
      <c r="A15431"/>
      <c r="B15431"/>
      <c r="C15431"/>
    </row>
    <row r="15432" spans="1:3">
      <c r="A15432"/>
      <c r="B15432"/>
      <c r="C15432"/>
    </row>
    <row r="15433" spans="1:3">
      <c r="A15433"/>
      <c r="B15433"/>
      <c r="C15433"/>
    </row>
    <row r="15434" spans="1:3">
      <c r="A15434"/>
      <c r="B15434"/>
      <c r="C15434"/>
    </row>
    <row r="15435" spans="1:3">
      <c r="A15435"/>
      <c r="B15435"/>
      <c r="C15435"/>
    </row>
    <row r="15436" spans="1:3">
      <c r="A15436"/>
      <c r="B15436"/>
      <c r="C15436"/>
    </row>
    <row r="15437" spans="1:3">
      <c r="A15437"/>
      <c r="B15437"/>
      <c r="C15437"/>
    </row>
    <row r="15438" spans="1:3">
      <c r="A15438"/>
      <c r="B15438"/>
      <c r="C15438"/>
    </row>
    <row r="15439" spans="1:3">
      <c r="A15439"/>
      <c r="B15439"/>
      <c r="C15439"/>
    </row>
    <row r="15440" spans="1:3">
      <c r="A15440"/>
      <c r="B15440"/>
      <c r="C15440"/>
    </row>
    <row r="15441" spans="1:3">
      <c r="A15441"/>
      <c r="B15441"/>
      <c r="C15441"/>
    </row>
    <row r="15442" spans="1:3">
      <c r="A15442"/>
      <c r="B15442"/>
      <c r="C15442"/>
    </row>
    <row r="15443" spans="1:3">
      <c r="A15443"/>
      <c r="B15443"/>
      <c r="C15443"/>
    </row>
    <row r="15444" spans="1:3">
      <c r="A15444"/>
      <c r="B15444"/>
      <c r="C15444"/>
    </row>
    <row r="15445" spans="1:3">
      <c r="A15445"/>
      <c r="B15445"/>
      <c r="C15445"/>
    </row>
    <row r="15446" spans="1:3">
      <c r="A15446"/>
      <c r="B15446"/>
      <c r="C15446"/>
    </row>
    <row r="15447" spans="1:3">
      <c r="A15447"/>
      <c r="B15447"/>
      <c r="C15447"/>
    </row>
    <row r="15448" spans="1:3">
      <c r="A15448"/>
      <c r="B15448"/>
      <c r="C15448"/>
    </row>
    <row r="15449" spans="1:3">
      <c r="A15449"/>
      <c r="B15449"/>
      <c r="C15449"/>
    </row>
    <row r="15450" spans="1:3">
      <c r="A15450"/>
      <c r="B15450"/>
      <c r="C15450"/>
    </row>
    <row r="15451" spans="1:3">
      <c r="A15451"/>
      <c r="B15451"/>
      <c r="C15451"/>
    </row>
    <row r="15452" spans="1:3">
      <c r="A15452"/>
      <c r="B15452"/>
      <c r="C15452"/>
    </row>
    <row r="15453" spans="1:3">
      <c r="A15453"/>
      <c r="B15453"/>
      <c r="C15453"/>
    </row>
    <row r="15454" spans="1:3">
      <c r="A15454"/>
      <c r="B15454"/>
      <c r="C15454"/>
    </row>
    <row r="15455" spans="1:3">
      <c r="A15455"/>
      <c r="B15455"/>
      <c r="C15455"/>
    </row>
    <row r="15456" spans="1:3">
      <c r="A15456"/>
      <c r="B15456"/>
      <c r="C15456"/>
    </row>
    <row r="15457" spans="1:3">
      <c r="A15457"/>
      <c r="B15457"/>
      <c r="C15457"/>
    </row>
    <row r="15458" spans="1:3">
      <c r="A15458"/>
      <c r="B15458"/>
      <c r="C15458"/>
    </row>
    <row r="15459" spans="1:3">
      <c r="A15459"/>
      <c r="B15459"/>
      <c r="C15459"/>
    </row>
    <row r="15460" spans="1:3">
      <c r="A15460"/>
      <c r="B15460"/>
      <c r="C15460"/>
    </row>
    <row r="15461" spans="1:3">
      <c r="A15461"/>
      <c r="B15461"/>
      <c r="C15461"/>
    </row>
    <row r="15462" spans="1:3">
      <c r="A15462"/>
      <c r="B15462"/>
      <c r="C15462"/>
    </row>
    <row r="15463" spans="1:3">
      <c r="A15463"/>
      <c r="B15463"/>
      <c r="C15463"/>
    </row>
    <row r="15464" spans="1:3">
      <c r="A15464"/>
      <c r="B15464"/>
      <c r="C15464"/>
    </row>
    <row r="15465" spans="1:3">
      <c r="A15465"/>
      <c r="B15465"/>
      <c r="C15465"/>
    </row>
    <row r="15466" spans="1:3">
      <c r="A15466"/>
      <c r="B15466"/>
      <c r="C15466"/>
    </row>
    <row r="15467" spans="1:3">
      <c r="A15467"/>
      <c r="B15467"/>
      <c r="C15467"/>
    </row>
    <row r="15468" spans="1:3">
      <c r="A15468"/>
      <c r="B15468"/>
      <c r="C15468"/>
    </row>
    <row r="15469" spans="1:3">
      <c r="A15469"/>
      <c r="B15469"/>
      <c r="C15469"/>
    </row>
    <row r="15470" spans="1:3">
      <c r="A15470"/>
      <c r="B15470"/>
      <c r="C15470"/>
    </row>
    <row r="15471" spans="1:3">
      <c r="A15471"/>
      <c r="B15471"/>
      <c r="C15471"/>
    </row>
    <row r="15472" spans="1:3">
      <c r="A15472"/>
      <c r="B15472"/>
      <c r="C15472"/>
    </row>
    <row r="15473" spans="1:3">
      <c r="A15473"/>
      <c r="B15473"/>
      <c r="C15473"/>
    </row>
    <row r="15474" spans="1:3">
      <c r="A15474"/>
      <c r="B15474"/>
      <c r="C15474"/>
    </row>
    <row r="15475" spans="1:3">
      <c r="A15475"/>
      <c r="B15475"/>
      <c r="C15475"/>
    </row>
    <row r="15476" spans="1:3">
      <c r="A15476"/>
      <c r="B15476"/>
      <c r="C15476"/>
    </row>
    <row r="15477" spans="1:3">
      <c r="A15477"/>
      <c r="B15477"/>
      <c r="C15477"/>
    </row>
    <row r="15478" spans="1:3">
      <c r="A15478"/>
      <c r="B15478"/>
      <c r="C15478"/>
    </row>
    <row r="15479" spans="1:3">
      <c r="A15479"/>
      <c r="B15479"/>
      <c r="C15479"/>
    </row>
    <row r="15480" spans="1:3">
      <c r="A15480"/>
      <c r="B15480"/>
      <c r="C15480"/>
    </row>
    <row r="15481" spans="1:3">
      <c r="A15481"/>
      <c r="B15481"/>
      <c r="C15481"/>
    </row>
    <row r="15482" spans="1:3">
      <c r="A15482"/>
      <c r="B15482"/>
      <c r="C15482"/>
    </row>
    <row r="15483" spans="1:3">
      <c r="A15483"/>
      <c r="B15483"/>
      <c r="C15483"/>
    </row>
    <row r="15484" spans="1:3">
      <c r="A15484"/>
      <c r="B15484"/>
      <c r="C15484"/>
    </row>
    <row r="15485" spans="1:3">
      <c r="A15485"/>
      <c r="B15485"/>
      <c r="C15485"/>
    </row>
    <row r="15486" spans="1:3">
      <c r="A15486"/>
      <c r="B15486"/>
      <c r="C15486"/>
    </row>
    <row r="15487" spans="1:3">
      <c r="A15487"/>
      <c r="B15487"/>
      <c r="C15487"/>
    </row>
    <row r="15488" spans="1:3">
      <c r="A15488"/>
      <c r="B15488"/>
      <c r="C15488"/>
    </row>
    <row r="15489" spans="1:3">
      <c r="A15489"/>
      <c r="B15489"/>
      <c r="C15489"/>
    </row>
    <row r="15490" spans="1:3">
      <c r="A15490"/>
      <c r="B15490"/>
      <c r="C15490"/>
    </row>
    <row r="15491" spans="1:3">
      <c r="A15491"/>
      <c r="B15491"/>
      <c r="C15491"/>
    </row>
    <row r="15492" spans="1:3">
      <c r="A15492"/>
      <c r="B15492"/>
      <c r="C15492"/>
    </row>
    <row r="15493" spans="1:3">
      <c r="A15493"/>
      <c r="B15493"/>
      <c r="C15493"/>
    </row>
    <row r="15494" spans="1:3">
      <c r="A15494"/>
      <c r="B15494"/>
      <c r="C15494"/>
    </row>
    <row r="15495" spans="1:3">
      <c r="A15495"/>
      <c r="B15495"/>
      <c r="C15495"/>
    </row>
    <row r="15496" spans="1:3">
      <c r="A15496"/>
      <c r="B15496"/>
      <c r="C15496"/>
    </row>
    <row r="15497" spans="1:3">
      <c r="A15497"/>
      <c r="B15497"/>
      <c r="C15497"/>
    </row>
    <row r="15498" spans="1:3">
      <c r="A15498"/>
      <c r="B15498"/>
      <c r="C15498"/>
    </row>
    <row r="15499" spans="1:3">
      <c r="A15499"/>
      <c r="B15499"/>
      <c r="C15499"/>
    </row>
    <row r="15500" spans="1:3">
      <c r="A15500"/>
      <c r="B15500"/>
      <c r="C15500"/>
    </row>
    <row r="15501" spans="1:3">
      <c r="A15501"/>
      <c r="B15501"/>
      <c r="C15501"/>
    </row>
    <row r="15502" spans="1:3">
      <c r="A15502"/>
      <c r="B15502"/>
      <c r="C15502"/>
    </row>
    <row r="15503" spans="1:3">
      <c r="A15503"/>
      <c r="B15503"/>
      <c r="C15503"/>
    </row>
    <row r="15504" spans="1:3">
      <c r="A15504"/>
      <c r="B15504"/>
      <c r="C15504"/>
    </row>
    <row r="15505" spans="1:3">
      <c r="A15505"/>
      <c r="B15505"/>
      <c r="C15505"/>
    </row>
    <row r="15506" spans="1:3">
      <c r="A15506"/>
      <c r="B15506"/>
      <c r="C15506"/>
    </row>
    <row r="15507" spans="1:3">
      <c r="A15507"/>
      <c r="B15507"/>
      <c r="C15507"/>
    </row>
    <row r="15508" spans="1:3">
      <c r="A15508"/>
      <c r="B15508"/>
      <c r="C15508"/>
    </row>
    <row r="15509" spans="1:3">
      <c r="A15509"/>
      <c r="B15509"/>
      <c r="C15509"/>
    </row>
    <row r="15510" spans="1:3">
      <c r="A15510"/>
      <c r="B15510"/>
      <c r="C15510"/>
    </row>
    <row r="15511" spans="1:3">
      <c r="A15511"/>
      <c r="B15511"/>
      <c r="C15511"/>
    </row>
    <row r="15512" spans="1:3">
      <c r="A15512"/>
      <c r="B15512"/>
      <c r="C15512"/>
    </row>
    <row r="15513" spans="1:3">
      <c r="A15513"/>
      <c r="B15513"/>
      <c r="C15513"/>
    </row>
    <row r="15514" spans="1:3">
      <c r="A15514"/>
      <c r="B15514"/>
      <c r="C15514"/>
    </row>
    <row r="15515" spans="1:3">
      <c r="A15515"/>
      <c r="B15515"/>
      <c r="C15515"/>
    </row>
    <row r="15516" spans="1:3">
      <c r="A15516"/>
      <c r="B15516"/>
      <c r="C15516"/>
    </row>
    <row r="15517" spans="1:3">
      <c r="A15517"/>
      <c r="B15517"/>
      <c r="C15517"/>
    </row>
    <row r="15518" spans="1:3">
      <c r="A15518"/>
      <c r="B15518"/>
      <c r="C15518"/>
    </row>
    <row r="15519" spans="1:3">
      <c r="A15519"/>
      <c r="B15519"/>
      <c r="C15519"/>
    </row>
    <row r="15520" spans="1:3">
      <c r="A15520"/>
      <c r="B15520"/>
      <c r="C15520"/>
    </row>
    <row r="15521" spans="1:3">
      <c r="A15521"/>
      <c r="B15521"/>
      <c r="C15521"/>
    </row>
    <row r="15522" spans="1:3">
      <c r="A15522"/>
      <c r="B15522"/>
      <c r="C15522"/>
    </row>
    <row r="15523" spans="1:3">
      <c r="A15523"/>
      <c r="B15523"/>
      <c r="C15523"/>
    </row>
    <row r="15524" spans="1:3">
      <c r="A15524"/>
      <c r="B15524"/>
      <c r="C15524"/>
    </row>
    <row r="15525" spans="1:3">
      <c r="A15525"/>
      <c r="B15525"/>
      <c r="C15525"/>
    </row>
    <row r="15526" spans="1:3">
      <c r="A15526"/>
      <c r="B15526"/>
      <c r="C15526"/>
    </row>
    <row r="15527" spans="1:3">
      <c r="A15527"/>
      <c r="B15527"/>
      <c r="C15527"/>
    </row>
    <row r="15528" spans="1:3">
      <c r="A15528"/>
      <c r="B15528"/>
      <c r="C15528"/>
    </row>
    <row r="15529" spans="1:3">
      <c r="A15529"/>
      <c r="B15529"/>
      <c r="C15529"/>
    </row>
    <row r="15530" spans="1:3">
      <c r="A15530"/>
      <c r="B15530"/>
      <c r="C15530"/>
    </row>
    <row r="15531" spans="1:3">
      <c r="A15531"/>
      <c r="B15531"/>
      <c r="C15531"/>
    </row>
    <row r="15532" spans="1:3">
      <c r="A15532"/>
      <c r="B15532"/>
      <c r="C15532"/>
    </row>
    <row r="15533" spans="1:3">
      <c r="A15533"/>
      <c r="B15533"/>
      <c r="C15533"/>
    </row>
    <row r="15534" spans="1:3">
      <c r="A15534"/>
      <c r="B15534"/>
      <c r="C15534"/>
    </row>
    <row r="15535" spans="1:3">
      <c r="A15535"/>
      <c r="B15535"/>
      <c r="C15535"/>
    </row>
    <row r="15536" spans="1:3">
      <c r="A15536"/>
      <c r="B15536"/>
      <c r="C15536"/>
    </row>
    <row r="15537" spans="1:3">
      <c r="A15537"/>
      <c r="B15537"/>
      <c r="C15537"/>
    </row>
    <row r="15538" spans="1:3">
      <c r="A15538"/>
      <c r="B15538"/>
      <c r="C15538"/>
    </row>
    <row r="15539" spans="1:3">
      <c r="A15539"/>
      <c r="B15539"/>
      <c r="C15539"/>
    </row>
    <row r="15540" spans="1:3">
      <c r="A15540"/>
      <c r="B15540"/>
      <c r="C15540"/>
    </row>
    <row r="15541" spans="1:3">
      <c r="A15541"/>
      <c r="B15541"/>
      <c r="C15541"/>
    </row>
    <row r="15542" spans="1:3">
      <c r="A15542"/>
      <c r="B15542"/>
      <c r="C15542"/>
    </row>
    <row r="15543" spans="1:3">
      <c r="A15543"/>
      <c r="B15543"/>
      <c r="C15543"/>
    </row>
    <row r="15544" spans="1:3">
      <c r="A15544"/>
      <c r="B15544"/>
      <c r="C15544"/>
    </row>
    <row r="15545" spans="1:3">
      <c r="A15545"/>
      <c r="B15545"/>
      <c r="C15545"/>
    </row>
    <row r="15546" spans="1:3">
      <c r="A15546"/>
      <c r="B15546"/>
      <c r="C15546"/>
    </row>
    <row r="15547" spans="1:3">
      <c r="A15547"/>
      <c r="B15547"/>
      <c r="C15547"/>
    </row>
    <row r="15548" spans="1:3">
      <c r="A15548"/>
      <c r="B15548"/>
      <c r="C15548"/>
    </row>
    <row r="15549" spans="1:3">
      <c r="A15549"/>
      <c r="B15549"/>
      <c r="C15549"/>
    </row>
    <row r="15550" spans="1:3">
      <c r="A15550"/>
      <c r="B15550"/>
      <c r="C15550"/>
    </row>
    <row r="15551" spans="1:3">
      <c r="A15551"/>
      <c r="B15551"/>
      <c r="C15551"/>
    </row>
    <row r="15552" spans="1:3">
      <c r="A15552"/>
      <c r="B15552"/>
      <c r="C15552"/>
    </row>
    <row r="15553" spans="1:3">
      <c r="A15553"/>
      <c r="B15553"/>
      <c r="C15553"/>
    </row>
    <row r="15554" spans="1:3">
      <c r="A15554"/>
      <c r="B15554"/>
      <c r="C15554"/>
    </row>
    <row r="15555" spans="1:3">
      <c r="A15555"/>
      <c r="B15555"/>
      <c r="C15555"/>
    </row>
    <row r="15556" spans="1:3">
      <c r="A15556"/>
      <c r="B15556"/>
      <c r="C15556"/>
    </row>
    <row r="15557" spans="1:3">
      <c r="A15557"/>
      <c r="B15557"/>
      <c r="C15557"/>
    </row>
    <row r="15558" spans="1:3">
      <c r="A15558"/>
      <c r="B15558"/>
      <c r="C15558"/>
    </row>
    <row r="15559" spans="1:3">
      <c r="A15559"/>
      <c r="B15559"/>
      <c r="C15559"/>
    </row>
    <row r="15560" spans="1:3">
      <c r="A15560"/>
      <c r="B15560"/>
      <c r="C15560"/>
    </row>
    <row r="15561" spans="1:3">
      <c r="A15561"/>
      <c r="B15561"/>
      <c r="C15561"/>
    </row>
    <row r="15562" spans="1:3">
      <c r="A15562"/>
      <c r="B15562"/>
      <c r="C15562"/>
    </row>
    <row r="15563" spans="1:3">
      <c r="A15563"/>
      <c r="B15563"/>
      <c r="C15563"/>
    </row>
    <row r="15564" spans="1:3">
      <c r="A15564"/>
      <c r="B15564"/>
      <c r="C15564"/>
    </row>
    <row r="15565" spans="1:3">
      <c r="A15565"/>
      <c r="B15565"/>
      <c r="C15565"/>
    </row>
    <row r="15566" spans="1:3">
      <c r="A15566"/>
      <c r="B15566"/>
      <c r="C15566"/>
    </row>
    <row r="15567" spans="1:3">
      <c r="A15567"/>
      <c r="B15567"/>
      <c r="C15567"/>
    </row>
    <row r="15568" spans="1:3">
      <c r="A15568"/>
      <c r="B15568"/>
      <c r="C15568"/>
    </row>
    <row r="15569" spans="1:3">
      <c r="A15569"/>
      <c r="B15569"/>
      <c r="C15569"/>
    </row>
    <row r="15570" spans="1:3">
      <c r="A15570"/>
      <c r="B15570"/>
      <c r="C15570"/>
    </row>
    <row r="15571" spans="1:3">
      <c r="A15571"/>
      <c r="B15571"/>
      <c r="C15571"/>
    </row>
    <row r="15572" spans="1:3">
      <c r="A15572"/>
      <c r="B15572"/>
      <c r="C15572"/>
    </row>
    <row r="15573" spans="1:3">
      <c r="A15573"/>
      <c r="B15573"/>
      <c r="C15573"/>
    </row>
    <row r="15574" spans="1:3">
      <c r="A15574"/>
      <c r="B15574"/>
      <c r="C15574"/>
    </row>
    <row r="15575" spans="1:3">
      <c r="A15575"/>
      <c r="B15575"/>
      <c r="C15575"/>
    </row>
    <row r="15576" spans="1:3">
      <c r="A15576"/>
      <c r="B15576"/>
      <c r="C15576"/>
    </row>
    <row r="15577" spans="1:3">
      <c r="A15577"/>
      <c r="B15577"/>
      <c r="C15577"/>
    </row>
    <row r="15578" spans="1:3">
      <c r="A15578"/>
      <c r="B15578"/>
      <c r="C15578"/>
    </row>
    <row r="15579" spans="1:3">
      <c r="A15579"/>
      <c r="B15579"/>
      <c r="C15579"/>
    </row>
    <row r="15580" spans="1:3">
      <c r="A15580"/>
      <c r="B15580"/>
      <c r="C15580"/>
    </row>
    <row r="15581" spans="1:3">
      <c r="A15581"/>
      <c r="B15581"/>
      <c r="C15581"/>
    </row>
    <row r="15582" spans="1:3">
      <c r="A15582"/>
      <c r="B15582"/>
      <c r="C15582"/>
    </row>
    <row r="15583" spans="1:3">
      <c r="A15583"/>
      <c r="B15583"/>
      <c r="C15583"/>
    </row>
    <row r="15584" spans="1:3">
      <c r="A15584"/>
      <c r="B15584"/>
      <c r="C15584"/>
    </row>
    <row r="15585" spans="1:3">
      <c r="A15585"/>
      <c r="B15585"/>
      <c r="C15585"/>
    </row>
    <row r="15586" spans="1:3">
      <c r="A15586"/>
      <c r="B15586"/>
      <c r="C15586"/>
    </row>
    <row r="15587" spans="1:3">
      <c r="A15587"/>
      <c r="B15587"/>
      <c r="C15587"/>
    </row>
    <row r="15588" spans="1:3">
      <c r="A15588"/>
      <c r="B15588"/>
      <c r="C15588"/>
    </row>
    <row r="15589" spans="1:3">
      <c r="A15589"/>
      <c r="B15589"/>
      <c r="C15589"/>
    </row>
    <row r="15590" spans="1:3">
      <c r="A15590"/>
      <c r="B15590"/>
      <c r="C15590"/>
    </row>
    <row r="15591" spans="1:3">
      <c r="A15591"/>
      <c r="B15591"/>
      <c r="C15591"/>
    </row>
    <row r="15592" spans="1:3">
      <c r="A15592"/>
      <c r="B15592"/>
      <c r="C15592"/>
    </row>
    <row r="15593" spans="1:3">
      <c r="A15593"/>
      <c r="B15593"/>
      <c r="C15593"/>
    </row>
    <row r="15594" spans="1:3">
      <c r="A15594"/>
      <c r="B15594"/>
      <c r="C15594"/>
    </row>
    <row r="15595" spans="1:3">
      <c r="A15595"/>
      <c r="B15595"/>
      <c r="C15595"/>
    </row>
    <row r="15596" spans="1:3">
      <c r="A15596"/>
      <c r="B15596"/>
      <c r="C15596"/>
    </row>
    <row r="15597" spans="1:3">
      <c r="A15597"/>
      <c r="B15597"/>
      <c r="C15597"/>
    </row>
    <row r="15598" spans="1:3">
      <c r="A15598"/>
      <c r="B15598"/>
      <c r="C15598"/>
    </row>
    <row r="15599" spans="1:3">
      <c r="A15599"/>
      <c r="B15599"/>
      <c r="C15599"/>
    </row>
    <row r="15600" spans="1:3">
      <c r="A15600"/>
      <c r="B15600"/>
      <c r="C15600"/>
    </row>
    <row r="15601" spans="1:3">
      <c r="A15601"/>
      <c r="B15601"/>
      <c r="C15601"/>
    </row>
    <row r="15602" spans="1:3">
      <c r="A15602"/>
      <c r="B15602"/>
      <c r="C15602"/>
    </row>
    <row r="15603" spans="1:3">
      <c r="A15603"/>
      <c r="B15603"/>
      <c r="C15603"/>
    </row>
    <row r="15604" spans="1:3">
      <c r="A15604"/>
      <c r="B15604"/>
      <c r="C15604"/>
    </row>
    <row r="15605" spans="1:3">
      <c r="A15605"/>
      <c r="B15605"/>
      <c r="C15605"/>
    </row>
    <row r="15606" spans="1:3">
      <c r="A15606"/>
      <c r="B15606"/>
      <c r="C15606"/>
    </row>
    <row r="15607" spans="1:3">
      <c r="A15607"/>
      <c r="B15607"/>
      <c r="C15607"/>
    </row>
    <row r="15608" spans="1:3">
      <c r="A15608"/>
      <c r="B15608"/>
      <c r="C15608"/>
    </row>
    <row r="15609" spans="1:3">
      <c r="A15609"/>
      <c r="B15609"/>
      <c r="C15609"/>
    </row>
    <row r="15610" spans="1:3">
      <c r="A15610"/>
      <c r="B15610"/>
      <c r="C15610"/>
    </row>
    <row r="15611" spans="1:3">
      <c r="A15611"/>
      <c r="B15611"/>
      <c r="C15611"/>
    </row>
    <row r="15612" spans="1:3">
      <c r="A15612"/>
      <c r="B15612"/>
      <c r="C15612"/>
    </row>
    <row r="15613" spans="1:3">
      <c r="A15613"/>
      <c r="B15613"/>
      <c r="C15613"/>
    </row>
    <row r="15614" spans="1:3">
      <c r="A15614"/>
      <c r="B15614"/>
      <c r="C15614"/>
    </row>
    <row r="15615" spans="1:3">
      <c r="A15615"/>
      <c r="B15615"/>
      <c r="C15615"/>
    </row>
    <row r="15616" spans="1:3">
      <c r="A15616"/>
      <c r="B15616"/>
      <c r="C15616"/>
    </row>
    <row r="15617" spans="1:3">
      <c r="A15617"/>
      <c r="B15617"/>
      <c r="C15617"/>
    </row>
    <row r="15618" spans="1:3">
      <c r="A15618"/>
      <c r="B15618"/>
      <c r="C15618"/>
    </row>
    <row r="15619" spans="1:3">
      <c r="A15619"/>
      <c r="B15619"/>
      <c r="C15619"/>
    </row>
    <row r="15620" spans="1:3">
      <c r="A15620"/>
      <c r="B15620"/>
      <c r="C15620"/>
    </row>
    <row r="15621" spans="1:3">
      <c r="A15621"/>
      <c r="B15621"/>
      <c r="C15621"/>
    </row>
    <row r="15622" spans="1:3">
      <c r="A15622"/>
      <c r="B15622"/>
      <c r="C15622"/>
    </row>
    <row r="15623" spans="1:3">
      <c r="A15623"/>
      <c r="B15623"/>
      <c r="C15623"/>
    </row>
    <row r="15624" spans="1:3">
      <c r="A15624"/>
      <c r="B15624"/>
      <c r="C15624"/>
    </row>
    <row r="15625" spans="1:3">
      <c r="A15625"/>
      <c r="B15625"/>
      <c r="C15625"/>
    </row>
    <row r="15626" spans="1:3">
      <c r="A15626"/>
      <c r="B15626"/>
      <c r="C15626"/>
    </row>
    <row r="15627" spans="1:3">
      <c r="A15627"/>
      <c r="B15627"/>
      <c r="C15627"/>
    </row>
    <row r="15628" spans="1:3">
      <c r="A15628"/>
      <c r="B15628"/>
      <c r="C15628"/>
    </row>
    <row r="15629" spans="1:3">
      <c r="A15629"/>
      <c r="B15629"/>
      <c r="C15629"/>
    </row>
    <row r="15630" spans="1:3">
      <c r="A15630"/>
      <c r="B15630"/>
      <c r="C15630"/>
    </row>
    <row r="15631" spans="1:3">
      <c r="A15631"/>
      <c r="B15631"/>
      <c r="C15631"/>
    </row>
    <row r="15632" spans="1:3">
      <c r="A15632"/>
      <c r="B15632"/>
      <c r="C15632"/>
    </row>
    <row r="15633" spans="1:3">
      <c r="A15633"/>
      <c r="B15633"/>
      <c r="C15633"/>
    </row>
    <row r="15634" spans="1:3">
      <c r="A15634"/>
      <c r="B15634"/>
      <c r="C15634"/>
    </row>
    <row r="15635" spans="1:3">
      <c r="A15635"/>
      <c r="B15635"/>
      <c r="C15635"/>
    </row>
    <row r="15636" spans="1:3">
      <c r="A15636"/>
      <c r="B15636"/>
      <c r="C15636"/>
    </row>
    <row r="15637" spans="1:3">
      <c r="A15637"/>
      <c r="B15637"/>
      <c r="C15637"/>
    </row>
    <row r="15638" spans="1:3">
      <c r="A15638"/>
      <c r="B15638"/>
      <c r="C15638"/>
    </row>
    <row r="15639" spans="1:3">
      <c r="A15639"/>
      <c r="B15639"/>
      <c r="C15639"/>
    </row>
    <row r="15640" spans="1:3">
      <c r="A15640"/>
      <c r="B15640"/>
      <c r="C15640"/>
    </row>
    <row r="15641" spans="1:3">
      <c r="A15641"/>
      <c r="B15641"/>
      <c r="C15641"/>
    </row>
    <row r="15642" spans="1:3">
      <c r="A15642"/>
      <c r="B15642"/>
      <c r="C15642"/>
    </row>
    <row r="15643" spans="1:3">
      <c r="A15643"/>
      <c r="B15643"/>
      <c r="C15643"/>
    </row>
    <row r="15644" spans="1:3">
      <c r="A15644"/>
      <c r="B15644"/>
      <c r="C15644"/>
    </row>
    <row r="15645" spans="1:3">
      <c r="A15645"/>
      <c r="B15645"/>
      <c r="C15645"/>
    </row>
    <row r="15646" spans="1:3">
      <c r="A15646"/>
      <c r="B15646"/>
      <c r="C15646"/>
    </row>
    <row r="15647" spans="1:3">
      <c r="A15647"/>
      <c r="B15647"/>
      <c r="C15647"/>
    </row>
    <row r="15648" spans="1:3">
      <c r="A15648"/>
      <c r="B15648"/>
      <c r="C15648"/>
    </row>
    <row r="15649" spans="1:3">
      <c r="A15649"/>
      <c r="B15649"/>
      <c r="C15649"/>
    </row>
    <row r="15650" spans="1:3">
      <c r="A15650"/>
      <c r="B15650"/>
      <c r="C15650"/>
    </row>
    <row r="15651" spans="1:3">
      <c r="A15651"/>
      <c r="B15651"/>
      <c r="C15651"/>
    </row>
    <row r="15652" spans="1:3">
      <c r="A15652"/>
      <c r="B15652"/>
      <c r="C15652"/>
    </row>
    <row r="15653" spans="1:3">
      <c r="A15653"/>
      <c r="B15653"/>
      <c r="C15653"/>
    </row>
    <row r="15654" spans="1:3">
      <c r="A15654"/>
      <c r="B15654"/>
      <c r="C15654"/>
    </row>
    <row r="15655" spans="1:3">
      <c r="A15655"/>
      <c r="B15655"/>
      <c r="C15655"/>
    </row>
    <row r="15656" spans="1:3">
      <c r="A15656"/>
      <c r="B15656"/>
      <c r="C15656"/>
    </row>
    <row r="15657" spans="1:3">
      <c r="A15657"/>
      <c r="B15657"/>
      <c r="C15657"/>
    </row>
    <row r="15658" spans="1:3">
      <c r="A15658"/>
      <c r="B15658"/>
      <c r="C15658"/>
    </row>
    <row r="15659" spans="1:3">
      <c r="A15659"/>
      <c r="B15659"/>
      <c r="C15659"/>
    </row>
    <row r="15660" spans="1:3">
      <c r="A15660"/>
      <c r="B15660"/>
      <c r="C15660"/>
    </row>
    <row r="15661" spans="1:3">
      <c r="A15661"/>
      <c r="B15661"/>
      <c r="C15661"/>
    </row>
    <row r="15662" spans="1:3">
      <c r="A15662"/>
      <c r="B15662"/>
      <c r="C15662"/>
    </row>
    <row r="15663" spans="1:3">
      <c r="A15663"/>
      <c r="B15663"/>
      <c r="C15663"/>
    </row>
    <row r="15664" spans="1:3">
      <c r="A15664"/>
      <c r="B15664"/>
      <c r="C15664"/>
    </row>
    <row r="15665" spans="1:3">
      <c r="A15665"/>
      <c r="B15665"/>
      <c r="C15665"/>
    </row>
    <row r="15666" spans="1:3">
      <c r="A15666"/>
      <c r="B15666"/>
      <c r="C15666"/>
    </row>
    <row r="15667" spans="1:3">
      <c r="A15667"/>
      <c r="B15667"/>
      <c r="C15667"/>
    </row>
    <row r="15668" spans="1:3">
      <c r="A15668"/>
      <c r="B15668"/>
      <c r="C15668"/>
    </row>
    <row r="15669" spans="1:3">
      <c r="A15669"/>
      <c r="B15669"/>
      <c r="C15669"/>
    </row>
    <row r="15670" spans="1:3">
      <c r="A15670"/>
      <c r="B15670"/>
      <c r="C15670"/>
    </row>
    <row r="15671" spans="1:3">
      <c r="A15671"/>
      <c r="B15671"/>
      <c r="C15671"/>
    </row>
    <row r="15672" spans="1:3">
      <c r="A15672"/>
      <c r="B15672"/>
      <c r="C15672"/>
    </row>
    <row r="15673" spans="1:3">
      <c r="A15673"/>
      <c r="B15673"/>
      <c r="C15673"/>
    </row>
    <row r="15674" spans="1:3">
      <c r="A15674"/>
      <c r="B15674"/>
      <c r="C15674"/>
    </row>
    <row r="15675" spans="1:3">
      <c r="A15675"/>
      <c r="B15675"/>
      <c r="C15675"/>
    </row>
    <row r="15676" spans="1:3">
      <c r="A15676"/>
      <c r="B15676"/>
      <c r="C15676"/>
    </row>
    <row r="15677" spans="1:3">
      <c r="A15677"/>
      <c r="B15677"/>
      <c r="C15677"/>
    </row>
    <row r="15678" spans="1:3">
      <c r="A15678"/>
      <c r="B15678"/>
      <c r="C15678"/>
    </row>
    <row r="15679" spans="1:3">
      <c r="A15679"/>
      <c r="B15679"/>
      <c r="C15679"/>
    </row>
    <row r="15680" spans="1:3">
      <c r="A15680"/>
      <c r="B15680"/>
      <c r="C15680"/>
    </row>
    <row r="15681" spans="1:3">
      <c r="A15681"/>
      <c r="B15681"/>
      <c r="C15681"/>
    </row>
    <row r="15682" spans="1:3">
      <c r="A15682"/>
      <c r="B15682"/>
      <c r="C15682"/>
    </row>
    <row r="15683" spans="1:3">
      <c r="A15683"/>
      <c r="B15683"/>
      <c r="C15683"/>
    </row>
    <row r="15684" spans="1:3">
      <c r="A15684"/>
      <c r="B15684"/>
      <c r="C15684"/>
    </row>
    <row r="15685" spans="1:3">
      <c r="A15685"/>
      <c r="B15685"/>
      <c r="C15685"/>
    </row>
    <row r="15686" spans="1:3">
      <c r="A15686"/>
      <c r="B15686"/>
      <c r="C15686"/>
    </row>
    <row r="15687" spans="1:3">
      <c r="A15687"/>
      <c r="B15687"/>
      <c r="C15687"/>
    </row>
    <row r="15688" spans="1:3">
      <c r="A15688"/>
      <c r="B15688"/>
      <c r="C15688"/>
    </row>
    <row r="15689" spans="1:3">
      <c r="A15689"/>
      <c r="B15689"/>
      <c r="C15689"/>
    </row>
    <row r="15690" spans="1:3">
      <c r="A15690"/>
      <c r="B15690"/>
      <c r="C15690"/>
    </row>
    <row r="15691" spans="1:3">
      <c r="A15691"/>
      <c r="B15691"/>
      <c r="C15691"/>
    </row>
    <row r="15692" spans="1:3">
      <c r="A15692"/>
      <c r="B15692"/>
      <c r="C15692"/>
    </row>
    <row r="15693" spans="1:3">
      <c r="A15693"/>
      <c r="B15693"/>
      <c r="C15693"/>
    </row>
    <row r="15694" spans="1:3">
      <c r="A15694"/>
      <c r="B15694"/>
      <c r="C15694"/>
    </row>
    <row r="15695" spans="1:3">
      <c r="A15695"/>
      <c r="B15695"/>
      <c r="C15695"/>
    </row>
    <row r="15696" spans="1:3">
      <c r="A15696"/>
      <c r="B15696"/>
      <c r="C15696"/>
    </row>
    <row r="15697" spans="1:3">
      <c r="A15697"/>
      <c r="B15697"/>
      <c r="C15697"/>
    </row>
    <row r="15698" spans="1:3">
      <c r="A15698"/>
      <c r="B15698"/>
      <c r="C15698"/>
    </row>
    <row r="15699" spans="1:3">
      <c r="A15699"/>
      <c r="B15699"/>
      <c r="C15699"/>
    </row>
    <row r="15700" spans="1:3">
      <c r="A15700"/>
      <c r="B15700"/>
      <c r="C15700"/>
    </row>
    <row r="15701" spans="1:3">
      <c r="A15701"/>
      <c r="B15701"/>
      <c r="C15701"/>
    </row>
    <row r="15702" spans="1:3">
      <c r="A15702"/>
      <c r="B15702"/>
      <c r="C15702"/>
    </row>
    <row r="15703" spans="1:3">
      <c r="A15703"/>
      <c r="B15703"/>
      <c r="C15703"/>
    </row>
    <row r="15704" spans="1:3">
      <c r="A15704"/>
      <c r="B15704"/>
      <c r="C15704"/>
    </row>
    <row r="15705" spans="1:3">
      <c r="A15705"/>
      <c r="B15705"/>
      <c r="C15705"/>
    </row>
    <row r="15706" spans="1:3">
      <c r="A15706"/>
      <c r="B15706"/>
      <c r="C15706"/>
    </row>
    <row r="15707" spans="1:3">
      <c r="A15707"/>
      <c r="B15707"/>
      <c r="C15707"/>
    </row>
    <row r="15708" spans="1:3">
      <c r="A15708"/>
      <c r="B15708"/>
      <c r="C15708"/>
    </row>
    <row r="15709" spans="1:3">
      <c r="A15709"/>
      <c r="B15709"/>
      <c r="C15709"/>
    </row>
    <row r="15710" spans="1:3">
      <c r="A15710"/>
      <c r="B15710"/>
      <c r="C15710"/>
    </row>
    <row r="15711" spans="1:3">
      <c r="A15711"/>
      <c r="B15711"/>
      <c r="C15711"/>
    </row>
    <row r="15712" spans="1:3">
      <c r="A15712"/>
      <c r="B15712"/>
      <c r="C15712"/>
    </row>
    <row r="15713" spans="1:3">
      <c r="A15713"/>
      <c r="B15713"/>
      <c r="C15713"/>
    </row>
    <row r="15714" spans="1:3">
      <c r="A15714"/>
      <c r="B15714"/>
      <c r="C15714"/>
    </row>
    <row r="15715" spans="1:3">
      <c r="A15715"/>
      <c r="B15715"/>
      <c r="C15715"/>
    </row>
    <row r="15716" spans="1:3">
      <c r="A15716"/>
      <c r="B15716"/>
      <c r="C15716"/>
    </row>
    <row r="15717" spans="1:3">
      <c r="A15717"/>
      <c r="B15717"/>
      <c r="C15717"/>
    </row>
    <row r="15718" spans="1:3">
      <c r="A15718"/>
      <c r="B15718"/>
      <c r="C15718"/>
    </row>
    <row r="15719" spans="1:3">
      <c r="A15719"/>
      <c r="B15719"/>
      <c r="C15719"/>
    </row>
    <row r="15720" spans="1:3">
      <c r="A15720"/>
      <c r="B15720"/>
      <c r="C15720"/>
    </row>
    <row r="15721" spans="1:3">
      <c r="A15721"/>
      <c r="B15721"/>
      <c r="C15721"/>
    </row>
    <row r="15722" spans="1:3">
      <c r="A15722"/>
      <c r="B15722"/>
      <c r="C15722"/>
    </row>
    <row r="15723" spans="1:3">
      <c r="A15723"/>
      <c r="B15723"/>
      <c r="C15723"/>
    </row>
    <row r="15724" spans="1:3">
      <c r="A15724"/>
      <c r="B15724"/>
      <c r="C15724"/>
    </row>
    <row r="15725" spans="1:3">
      <c r="A15725"/>
      <c r="B15725"/>
      <c r="C15725"/>
    </row>
    <row r="15726" spans="1:3">
      <c r="A15726"/>
      <c r="B15726"/>
      <c r="C15726"/>
    </row>
    <row r="15727" spans="1:3">
      <c r="A15727"/>
      <c r="B15727"/>
      <c r="C15727"/>
    </row>
    <row r="15728" spans="1:3">
      <c r="A15728"/>
      <c r="B15728"/>
      <c r="C15728"/>
    </row>
    <row r="15729" spans="1:3">
      <c r="A15729"/>
      <c r="B15729"/>
      <c r="C15729"/>
    </row>
    <row r="15730" spans="1:3">
      <c r="A15730"/>
      <c r="B15730"/>
      <c r="C15730"/>
    </row>
    <row r="15731" spans="1:3">
      <c r="A15731"/>
      <c r="B15731"/>
      <c r="C15731"/>
    </row>
    <row r="15732" spans="1:3">
      <c r="A15732"/>
      <c r="B15732"/>
      <c r="C15732"/>
    </row>
    <row r="15733" spans="1:3">
      <c r="A15733"/>
      <c r="B15733"/>
      <c r="C15733"/>
    </row>
    <row r="15734" spans="1:3">
      <c r="A15734"/>
      <c r="B15734"/>
      <c r="C15734"/>
    </row>
    <row r="15735" spans="1:3">
      <c r="A15735"/>
      <c r="B15735"/>
      <c r="C15735"/>
    </row>
    <row r="15736" spans="1:3">
      <c r="A15736"/>
      <c r="B15736"/>
      <c r="C15736"/>
    </row>
    <row r="15737" spans="1:3">
      <c r="A15737"/>
      <c r="B15737"/>
      <c r="C15737"/>
    </row>
    <row r="15738" spans="1:3">
      <c r="A15738"/>
      <c r="B15738"/>
      <c r="C15738"/>
    </row>
    <row r="15739" spans="1:3">
      <c r="A15739"/>
      <c r="B15739"/>
      <c r="C15739"/>
    </row>
    <row r="15740" spans="1:3">
      <c r="A15740"/>
      <c r="B15740"/>
      <c r="C15740"/>
    </row>
    <row r="15741" spans="1:3">
      <c r="A15741"/>
      <c r="B15741"/>
      <c r="C15741"/>
    </row>
    <row r="15742" spans="1:3">
      <c r="A15742"/>
      <c r="B15742"/>
      <c r="C15742"/>
    </row>
    <row r="15743" spans="1:3">
      <c r="A15743"/>
      <c r="B15743"/>
      <c r="C15743"/>
    </row>
    <row r="15744" spans="1:3">
      <c r="A15744"/>
      <c r="B15744"/>
      <c r="C15744"/>
    </row>
    <row r="15745" spans="1:3">
      <c r="A15745"/>
      <c r="B15745"/>
      <c r="C15745"/>
    </row>
    <row r="15746" spans="1:3">
      <c r="A15746"/>
      <c r="B15746"/>
      <c r="C15746"/>
    </row>
    <row r="15747" spans="1:3">
      <c r="A15747"/>
      <c r="B15747"/>
      <c r="C15747"/>
    </row>
    <row r="15748" spans="1:3">
      <c r="A15748"/>
      <c r="B15748"/>
      <c r="C15748"/>
    </row>
    <row r="15749" spans="1:3">
      <c r="A15749"/>
      <c r="B15749"/>
      <c r="C15749"/>
    </row>
    <row r="15750" spans="1:3">
      <c r="A15750"/>
      <c r="B15750"/>
      <c r="C15750"/>
    </row>
    <row r="15751" spans="1:3">
      <c r="A15751"/>
      <c r="B15751"/>
      <c r="C15751"/>
    </row>
    <row r="15752" spans="1:3">
      <c r="A15752"/>
      <c r="B15752"/>
      <c r="C15752"/>
    </row>
    <row r="15753" spans="1:3">
      <c r="A15753"/>
      <c r="B15753"/>
      <c r="C15753"/>
    </row>
    <row r="15754" spans="1:3">
      <c r="A15754"/>
      <c r="B15754"/>
      <c r="C15754"/>
    </row>
    <row r="15755" spans="1:3">
      <c r="A15755"/>
      <c r="B15755"/>
      <c r="C15755"/>
    </row>
    <row r="15756" spans="1:3">
      <c r="A15756"/>
      <c r="B15756"/>
      <c r="C15756"/>
    </row>
    <row r="15757" spans="1:3">
      <c r="A15757"/>
      <c r="B15757"/>
      <c r="C15757"/>
    </row>
    <row r="15758" spans="1:3">
      <c r="A15758"/>
      <c r="B15758"/>
      <c r="C15758"/>
    </row>
    <row r="15759" spans="1:3">
      <c r="A15759"/>
      <c r="B15759"/>
      <c r="C15759"/>
    </row>
    <row r="15760" spans="1:3">
      <c r="A15760"/>
      <c r="B15760"/>
      <c r="C15760"/>
    </row>
    <row r="15761" spans="1:3">
      <c r="A15761"/>
      <c r="B15761"/>
      <c r="C15761"/>
    </row>
    <row r="15762" spans="1:3">
      <c r="A15762"/>
      <c r="B15762"/>
      <c r="C15762"/>
    </row>
    <row r="15763" spans="1:3">
      <c r="A15763"/>
      <c r="B15763"/>
      <c r="C15763"/>
    </row>
    <row r="15764" spans="1:3">
      <c r="A15764"/>
      <c r="B15764"/>
      <c r="C15764"/>
    </row>
    <row r="15765" spans="1:3">
      <c r="A15765"/>
      <c r="B15765"/>
      <c r="C15765"/>
    </row>
    <row r="15766" spans="1:3">
      <c r="A15766"/>
      <c r="B15766"/>
      <c r="C15766"/>
    </row>
    <row r="15767" spans="1:3">
      <c r="A15767"/>
      <c r="B15767"/>
      <c r="C15767"/>
    </row>
    <row r="15768" spans="1:3">
      <c r="A15768"/>
      <c r="B15768"/>
      <c r="C15768"/>
    </row>
    <row r="15769" spans="1:3">
      <c r="A15769"/>
      <c r="B15769"/>
      <c r="C15769"/>
    </row>
    <row r="15770" spans="1:3">
      <c r="A15770"/>
      <c r="B15770"/>
      <c r="C15770"/>
    </row>
    <row r="15771" spans="1:3">
      <c r="A15771"/>
      <c r="B15771"/>
      <c r="C15771"/>
    </row>
    <row r="15772" spans="1:3">
      <c r="A15772"/>
      <c r="B15772"/>
      <c r="C15772"/>
    </row>
    <row r="15773" spans="1:3">
      <c r="A15773"/>
      <c r="B15773"/>
      <c r="C15773"/>
    </row>
    <row r="15774" spans="1:3">
      <c r="A15774"/>
      <c r="B15774"/>
      <c r="C15774"/>
    </row>
    <row r="15775" spans="1:3">
      <c r="A15775"/>
      <c r="B15775"/>
      <c r="C15775"/>
    </row>
    <row r="15776" spans="1:3">
      <c r="A15776"/>
      <c r="B15776"/>
      <c r="C15776"/>
    </row>
    <row r="15777" spans="1:3">
      <c r="A15777"/>
      <c r="B15777"/>
      <c r="C15777"/>
    </row>
    <row r="15778" spans="1:3">
      <c r="A15778"/>
      <c r="B15778"/>
      <c r="C15778"/>
    </row>
    <row r="15779" spans="1:3">
      <c r="A15779"/>
      <c r="B15779"/>
      <c r="C15779"/>
    </row>
    <row r="15780" spans="1:3">
      <c r="A15780"/>
      <c r="B15780"/>
      <c r="C15780"/>
    </row>
    <row r="15781" spans="1:3">
      <c r="A15781"/>
      <c r="B15781"/>
      <c r="C15781"/>
    </row>
    <row r="15782" spans="1:3">
      <c r="A15782"/>
      <c r="B15782"/>
      <c r="C15782"/>
    </row>
    <row r="15783" spans="1:3">
      <c r="A15783"/>
      <c r="B15783"/>
      <c r="C15783"/>
    </row>
    <row r="15784" spans="1:3">
      <c r="A15784"/>
      <c r="B15784"/>
      <c r="C15784"/>
    </row>
    <row r="15785" spans="1:3">
      <c r="A15785"/>
      <c r="B15785"/>
      <c r="C15785"/>
    </row>
    <row r="15786" spans="1:3">
      <c r="A15786"/>
      <c r="B15786"/>
      <c r="C15786"/>
    </row>
    <row r="15787" spans="1:3">
      <c r="A15787"/>
      <c r="B15787"/>
      <c r="C15787"/>
    </row>
    <row r="15788" spans="1:3">
      <c r="A15788"/>
      <c r="B15788"/>
      <c r="C15788"/>
    </row>
    <row r="15789" spans="1:3">
      <c r="A15789"/>
      <c r="B15789"/>
      <c r="C15789"/>
    </row>
    <row r="15790" spans="1:3">
      <c r="A15790"/>
      <c r="B15790"/>
      <c r="C15790"/>
    </row>
    <row r="15791" spans="1:3">
      <c r="A15791"/>
      <c r="B15791"/>
      <c r="C15791"/>
    </row>
    <row r="15792" spans="1:3">
      <c r="A15792"/>
      <c r="B15792"/>
      <c r="C15792"/>
    </row>
    <row r="15793" spans="1:3">
      <c r="A15793"/>
      <c r="B15793"/>
      <c r="C15793"/>
    </row>
    <row r="15794" spans="1:3">
      <c r="A15794"/>
      <c r="B15794"/>
      <c r="C15794"/>
    </row>
    <row r="15795" spans="1:3">
      <c r="A15795"/>
      <c r="B15795"/>
      <c r="C15795"/>
    </row>
    <row r="15796" spans="1:3">
      <c r="A15796"/>
      <c r="B15796"/>
      <c r="C15796"/>
    </row>
    <row r="15797" spans="1:3">
      <c r="A15797"/>
      <c r="B15797"/>
      <c r="C15797"/>
    </row>
    <row r="15798" spans="1:3">
      <c r="A15798"/>
      <c r="B15798"/>
      <c r="C15798"/>
    </row>
    <row r="15799" spans="1:3">
      <c r="A15799"/>
      <c r="B15799"/>
      <c r="C15799"/>
    </row>
    <row r="15800" spans="1:3">
      <c r="A15800"/>
      <c r="B15800"/>
      <c r="C15800"/>
    </row>
    <row r="15801" spans="1:3">
      <c r="A15801"/>
      <c r="B15801"/>
      <c r="C15801"/>
    </row>
    <row r="15802" spans="1:3">
      <c r="A15802"/>
      <c r="B15802"/>
      <c r="C15802"/>
    </row>
    <row r="15803" spans="1:3">
      <c r="A15803"/>
      <c r="B15803"/>
      <c r="C15803"/>
    </row>
    <row r="15804" spans="1:3">
      <c r="A15804"/>
      <c r="B15804"/>
      <c r="C15804"/>
    </row>
    <row r="15805" spans="1:3">
      <c r="A15805"/>
      <c r="B15805"/>
      <c r="C15805"/>
    </row>
    <row r="15806" spans="1:3">
      <c r="A15806"/>
      <c r="B15806"/>
      <c r="C15806"/>
    </row>
    <row r="15807" spans="1:3">
      <c r="A15807"/>
      <c r="B15807"/>
      <c r="C15807"/>
    </row>
    <row r="15808" spans="1:3">
      <c r="A15808"/>
      <c r="B15808"/>
      <c r="C15808"/>
    </row>
    <row r="15809" spans="1:3">
      <c r="A15809"/>
      <c r="B15809"/>
      <c r="C15809"/>
    </row>
    <row r="15810" spans="1:3">
      <c r="A15810"/>
      <c r="B15810"/>
      <c r="C15810"/>
    </row>
    <row r="15811" spans="1:3">
      <c r="A15811"/>
      <c r="B15811"/>
      <c r="C15811"/>
    </row>
    <row r="15812" spans="1:3">
      <c r="A15812"/>
      <c r="B15812"/>
      <c r="C15812"/>
    </row>
    <row r="15813" spans="1:3">
      <c r="A15813"/>
      <c r="B15813"/>
      <c r="C15813"/>
    </row>
    <row r="15814" spans="1:3">
      <c r="A15814"/>
      <c r="B15814"/>
      <c r="C15814"/>
    </row>
    <row r="15815" spans="1:3">
      <c r="A15815"/>
      <c r="B15815"/>
      <c r="C15815"/>
    </row>
    <row r="15816" spans="1:3">
      <c r="A15816"/>
      <c r="B15816"/>
      <c r="C15816"/>
    </row>
    <row r="15817" spans="1:3">
      <c r="A15817"/>
      <c r="B15817"/>
      <c r="C15817"/>
    </row>
    <row r="15818" spans="1:3">
      <c r="A15818"/>
      <c r="B15818"/>
      <c r="C15818"/>
    </row>
    <row r="15819" spans="1:3">
      <c r="A15819"/>
      <c r="B15819"/>
      <c r="C15819"/>
    </row>
    <row r="15820" spans="1:3">
      <c r="A15820"/>
      <c r="B15820"/>
      <c r="C15820"/>
    </row>
    <row r="15821" spans="1:3">
      <c r="A15821"/>
      <c r="B15821"/>
      <c r="C15821"/>
    </row>
    <row r="15822" spans="1:3">
      <c r="A15822"/>
      <c r="B15822"/>
      <c r="C15822"/>
    </row>
    <row r="15823" spans="1:3">
      <c r="A15823"/>
      <c r="B15823"/>
      <c r="C15823"/>
    </row>
    <row r="15824" spans="1:3">
      <c r="A15824"/>
      <c r="B15824"/>
      <c r="C15824"/>
    </row>
    <row r="15825" spans="1:3">
      <c r="A15825"/>
      <c r="B15825"/>
      <c r="C15825"/>
    </row>
    <row r="15826" spans="1:3">
      <c r="A15826"/>
      <c r="B15826"/>
      <c r="C15826"/>
    </row>
    <row r="15827" spans="1:3">
      <c r="A15827"/>
      <c r="B15827"/>
      <c r="C15827"/>
    </row>
    <row r="15828" spans="1:3">
      <c r="A15828"/>
      <c r="B15828"/>
      <c r="C15828"/>
    </row>
    <row r="15829" spans="1:3">
      <c r="A15829"/>
      <c r="B15829"/>
      <c r="C15829"/>
    </row>
    <row r="15830" spans="1:3">
      <c r="A15830"/>
      <c r="B15830"/>
      <c r="C15830"/>
    </row>
    <row r="15831" spans="1:3">
      <c r="A15831"/>
      <c r="B15831"/>
      <c r="C15831"/>
    </row>
    <row r="15832" spans="1:3">
      <c r="A15832"/>
      <c r="B15832"/>
      <c r="C15832"/>
    </row>
    <row r="15833" spans="1:3">
      <c r="A15833"/>
      <c r="B15833"/>
      <c r="C15833"/>
    </row>
    <row r="15834" spans="1:3">
      <c r="A15834"/>
      <c r="B15834"/>
      <c r="C15834"/>
    </row>
    <row r="15835" spans="1:3">
      <c r="A15835"/>
      <c r="B15835"/>
      <c r="C15835"/>
    </row>
    <row r="15836" spans="1:3">
      <c r="A15836"/>
      <c r="B15836"/>
      <c r="C15836"/>
    </row>
    <row r="15837" spans="1:3">
      <c r="A15837"/>
      <c r="B15837"/>
      <c r="C15837"/>
    </row>
    <row r="15838" spans="1:3">
      <c r="A15838"/>
      <c r="B15838"/>
      <c r="C15838"/>
    </row>
    <row r="15839" spans="1:3">
      <c r="A15839"/>
      <c r="B15839"/>
      <c r="C15839"/>
    </row>
    <row r="15840" spans="1:3">
      <c r="A15840"/>
      <c r="B15840"/>
      <c r="C15840"/>
    </row>
    <row r="15841" spans="1:3">
      <c r="A15841"/>
      <c r="B15841"/>
      <c r="C15841"/>
    </row>
    <row r="15842" spans="1:3">
      <c r="A15842"/>
      <c r="B15842"/>
      <c r="C15842"/>
    </row>
    <row r="15843" spans="1:3">
      <c r="A15843"/>
      <c r="B15843"/>
      <c r="C15843"/>
    </row>
    <row r="15844" spans="1:3">
      <c r="A15844"/>
      <c r="B15844"/>
      <c r="C15844"/>
    </row>
    <row r="15845" spans="1:3">
      <c r="A15845"/>
      <c r="B15845"/>
      <c r="C15845"/>
    </row>
    <row r="15846" spans="1:3">
      <c r="A15846"/>
      <c r="B15846"/>
      <c r="C15846"/>
    </row>
    <row r="15847" spans="1:3">
      <c r="A15847"/>
      <c r="B15847"/>
      <c r="C15847"/>
    </row>
    <row r="15848" spans="1:3">
      <c r="A15848"/>
      <c r="B15848"/>
      <c r="C15848"/>
    </row>
    <row r="15849" spans="1:3">
      <c r="A15849"/>
      <c r="B15849"/>
      <c r="C15849"/>
    </row>
    <row r="15850" spans="1:3">
      <c r="A15850"/>
      <c r="B15850"/>
      <c r="C15850"/>
    </row>
    <row r="15851" spans="1:3">
      <c r="A15851"/>
      <c r="B15851"/>
      <c r="C15851"/>
    </row>
    <row r="15852" spans="1:3">
      <c r="A15852"/>
      <c r="B15852"/>
      <c r="C15852"/>
    </row>
    <row r="15853" spans="1:3">
      <c r="A15853"/>
      <c r="B15853"/>
      <c r="C15853"/>
    </row>
    <row r="15854" spans="1:3">
      <c r="A15854"/>
      <c r="B15854"/>
      <c r="C15854"/>
    </row>
    <row r="15855" spans="1:3">
      <c r="A15855"/>
      <c r="B15855"/>
      <c r="C15855"/>
    </row>
    <row r="15856" spans="1:3">
      <c r="A15856"/>
      <c r="B15856"/>
      <c r="C15856"/>
    </row>
    <row r="15857" spans="1:3">
      <c r="A15857"/>
      <c r="B15857"/>
      <c r="C15857"/>
    </row>
    <row r="15858" spans="1:3">
      <c r="A15858"/>
      <c r="B15858"/>
      <c r="C15858"/>
    </row>
    <row r="15859" spans="1:3">
      <c r="A15859"/>
      <c r="B15859"/>
      <c r="C15859"/>
    </row>
    <row r="15860" spans="1:3">
      <c r="A15860"/>
      <c r="B15860"/>
      <c r="C15860"/>
    </row>
    <row r="15861" spans="1:3">
      <c r="A15861"/>
      <c r="B15861"/>
      <c r="C15861"/>
    </row>
    <row r="15862" spans="1:3">
      <c r="A15862"/>
      <c r="B15862"/>
      <c r="C15862"/>
    </row>
    <row r="15863" spans="1:3">
      <c r="A15863"/>
      <c r="B15863"/>
      <c r="C15863"/>
    </row>
    <row r="15864" spans="1:3">
      <c r="A15864"/>
      <c r="B15864"/>
      <c r="C15864"/>
    </row>
    <row r="15865" spans="1:3">
      <c r="A15865"/>
      <c r="B15865"/>
      <c r="C15865"/>
    </row>
    <row r="15866" spans="1:3">
      <c r="A15866"/>
      <c r="B15866"/>
      <c r="C15866"/>
    </row>
    <row r="15867" spans="1:3">
      <c r="A15867"/>
      <c r="B15867"/>
      <c r="C15867"/>
    </row>
    <row r="15868" spans="1:3">
      <c r="A15868"/>
      <c r="B15868"/>
      <c r="C15868"/>
    </row>
    <row r="15869" spans="1:3">
      <c r="A15869"/>
      <c r="B15869"/>
      <c r="C15869"/>
    </row>
    <row r="15870" spans="1:3">
      <c r="A15870"/>
      <c r="B15870"/>
      <c r="C15870"/>
    </row>
    <row r="15871" spans="1:3">
      <c r="A15871"/>
      <c r="B15871"/>
      <c r="C15871"/>
    </row>
    <row r="15872" spans="1:3">
      <c r="A15872"/>
      <c r="B15872"/>
      <c r="C15872"/>
    </row>
    <row r="15873" spans="1:3">
      <c r="A15873"/>
      <c r="B15873"/>
      <c r="C15873"/>
    </row>
    <row r="15874" spans="1:3">
      <c r="A15874"/>
      <c r="B15874"/>
      <c r="C15874"/>
    </row>
    <row r="15875" spans="1:3">
      <c r="A15875"/>
      <c r="B15875"/>
      <c r="C15875"/>
    </row>
    <row r="15876" spans="1:3">
      <c r="A15876"/>
      <c r="B15876"/>
      <c r="C15876"/>
    </row>
    <row r="15877" spans="1:3">
      <c r="A15877"/>
      <c r="B15877"/>
      <c r="C15877"/>
    </row>
    <row r="15878" spans="1:3">
      <c r="A15878"/>
      <c r="B15878"/>
      <c r="C15878"/>
    </row>
    <row r="15879" spans="1:3">
      <c r="A15879"/>
      <c r="B15879"/>
      <c r="C15879"/>
    </row>
    <row r="15880" spans="1:3">
      <c r="A15880"/>
      <c r="B15880"/>
      <c r="C15880"/>
    </row>
    <row r="15881" spans="1:3">
      <c r="A15881"/>
      <c r="B15881"/>
      <c r="C15881"/>
    </row>
    <row r="15882" spans="1:3">
      <c r="A15882"/>
      <c r="B15882"/>
      <c r="C15882"/>
    </row>
    <row r="15883" spans="1:3">
      <c r="A15883"/>
      <c r="B15883"/>
      <c r="C15883"/>
    </row>
    <row r="15884" spans="1:3">
      <c r="A15884"/>
      <c r="B15884"/>
      <c r="C15884"/>
    </row>
    <row r="15885" spans="1:3">
      <c r="A15885"/>
      <c r="B15885"/>
      <c r="C15885"/>
    </row>
    <row r="15886" spans="1:3">
      <c r="A15886"/>
      <c r="B15886"/>
      <c r="C15886"/>
    </row>
    <row r="15887" spans="1:3">
      <c r="A15887"/>
      <c r="B15887"/>
      <c r="C15887"/>
    </row>
    <row r="15888" spans="1:3">
      <c r="A15888"/>
      <c r="B15888"/>
      <c r="C15888"/>
    </row>
    <row r="15889" spans="1:3">
      <c r="A15889"/>
      <c r="B15889"/>
      <c r="C15889"/>
    </row>
    <row r="15890" spans="1:3">
      <c r="A15890"/>
      <c r="B15890"/>
      <c r="C15890"/>
    </row>
    <row r="15891" spans="1:3">
      <c r="A15891"/>
      <c r="B15891"/>
      <c r="C15891"/>
    </row>
    <row r="15892" spans="1:3">
      <c r="A15892"/>
      <c r="B15892"/>
      <c r="C15892"/>
    </row>
    <row r="15893" spans="1:3">
      <c r="A15893"/>
      <c r="B15893"/>
      <c r="C15893"/>
    </row>
    <row r="15894" spans="1:3">
      <c r="A15894"/>
      <c r="B15894"/>
      <c r="C15894"/>
    </row>
    <row r="15895" spans="1:3">
      <c r="A15895"/>
      <c r="B15895"/>
      <c r="C15895"/>
    </row>
    <row r="15896" spans="1:3">
      <c r="A15896"/>
      <c r="B15896"/>
      <c r="C15896"/>
    </row>
    <row r="15897" spans="1:3">
      <c r="A15897"/>
      <c r="B15897"/>
      <c r="C15897"/>
    </row>
    <row r="15898" spans="1:3">
      <c r="A15898"/>
      <c r="B15898"/>
      <c r="C15898"/>
    </row>
    <row r="15899" spans="1:3">
      <c r="A15899"/>
      <c r="B15899"/>
      <c r="C15899"/>
    </row>
    <row r="15900" spans="1:3">
      <c r="A15900"/>
      <c r="B15900"/>
      <c r="C15900"/>
    </row>
    <row r="15901" spans="1:3">
      <c r="A15901"/>
      <c r="B15901"/>
      <c r="C15901"/>
    </row>
    <row r="15902" spans="1:3">
      <c r="A15902"/>
      <c r="B15902"/>
      <c r="C15902"/>
    </row>
    <row r="15903" spans="1:3">
      <c r="A15903"/>
      <c r="B15903"/>
      <c r="C15903"/>
    </row>
    <row r="15904" spans="1:3">
      <c r="A15904"/>
      <c r="B15904"/>
      <c r="C15904"/>
    </row>
    <row r="15905" spans="1:3">
      <c r="A15905"/>
      <c r="B15905"/>
      <c r="C15905"/>
    </row>
    <row r="15906" spans="1:3">
      <c r="A15906"/>
      <c r="B15906"/>
      <c r="C15906"/>
    </row>
    <row r="15907" spans="1:3">
      <c r="A15907"/>
      <c r="B15907"/>
      <c r="C15907"/>
    </row>
    <row r="15908" spans="1:3">
      <c r="A15908"/>
      <c r="B15908"/>
      <c r="C15908"/>
    </row>
    <row r="15909" spans="1:3">
      <c r="A15909"/>
      <c r="B15909"/>
      <c r="C15909"/>
    </row>
    <row r="15910" spans="1:3">
      <c r="A15910"/>
      <c r="B15910"/>
      <c r="C15910"/>
    </row>
    <row r="15911" spans="1:3">
      <c r="A15911"/>
      <c r="B15911"/>
      <c r="C15911"/>
    </row>
    <row r="15912" spans="1:3">
      <c r="A15912"/>
      <c r="B15912"/>
      <c r="C15912"/>
    </row>
    <row r="15913" spans="1:3">
      <c r="A15913"/>
      <c r="B15913"/>
      <c r="C15913"/>
    </row>
    <row r="15914" spans="1:3">
      <c r="A15914"/>
      <c r="B15914"/>
      <c r="C15914"/>
    </row>
    <row r="15915" spans="1:3">
      <c r="A15915"/>
      <c r="B15915"/>
      <c r="C15915"/>
    </row>
    <row r="15916" spans="1:3">
      <c r="A15916"/>
      <c r="B15916"/>
      <c r="C15916"/>
    </row>
    <row r="15917" spans="1:3">
      <c r="A15917"/>
      <c r="B15917"/>
      <c r="C15917"/>
    </row>
    <row r="15918" spans="1:3">
      <c r="A15918"/>
      <c r="B15918"/>
      <c r="C15918"/>
    </row>
    <row r="15919" spans="1:3">
      <c r="A15919"/>
      <c r="B15919"/>
      <c r="C15919"/>
    </row>
    <row r="15920" spans="1:3">
      <c r="A15920"/>
      <c r="B15920"/>
      <c r="C15920"/>
    </row>
    <row r="15921" spans="1:3">
      <c r="A15921"/>
      <c r="B15921"/>
      <c r="C15921"/>
    </row>
    <row r="15922" spans="1:3">
      <c r="A15922"/>
      <c r="B15922"/>
      <c r="C15922"/>
    </row>
    <row r="15923" spans="1:3">
      <c r="A15923"/>
      <c r="B15923"/>
      <c r="C15923"/>
    </row>
    <row r="15924" spans="1:3">
      <c r="A15924"/>
      <c r="B15924"/>
      <c r="C15924"/>
    </row>
    <row r="15925" spans="1:3">
      <c r="A15925"/>
      <c r="B15925"/>
      <c r="C15925"/>
    </row>
    <row r="15926" spans="1:3">
      <c r="A15926"/>
      <c r="B15926"/>
      <c r="C15926"/>
    </row>
    <row r="15927" spans="1:3">
      <c r="A15927"/>
      <c r="B15927"/>
      <c r="C15927"/>
    </row>
    <row r="15928" spans="1:3">
      <c r="A15928"/>
      <c r="B15928"/>
      <c r="C15928"/>
    </row>
    <row r="15929" spans="1:3">
      <c r="A15929"/>
      <c r="B15929"/>
      <c r="C15929"/>
    </row>
    <row r="15930" spans="1:3">
      <c r="A15930"/>
      <c r="B15930"/>
      <c r="C15930"/>
    </row>
    <row r="15931" spans="1:3">
      <c r="A15931"/>
      <c r="B15931"/>
      <c r="C15931"/>
    </row>
    <row r="15932" spans="1:3">
      <c r="A15932"/>
      <c r="B15932"/>
      <c r="C15932"/>
    </row>
    <row r="15933" spans="1:3">
      <c r="A15933"/>
      <c r="B15933"/>
      <c r="C15933"/>
    </row>
    <row r="15934" spans="1:3">
      <c r="A15934"/>
      <c r="B15934"/>
      <c r="C15934"/>
    </row>
    <row r="15935" spans="1:3">
      <c r="A15935"/>
      <c r="B15935"/>
      <c r="C15935"/>
    </row>
    <row r="15936" spans="1:3">
      <c r="A15936"/>
      <c r="B15936"/>
      <c r="C15936"/>
    </row>
    <row r="15937" spans="1:3">
      <c r="A15937"/>
      <c r="B15937"/>
      <c r="C15937"/>
    </row>
    <row r="15938" spans="1:3">
      <c r="A15938"/>
      <c r="B15938"/>
      <c r="C15938"/>
    </row>
    <row r="15939" spans="1:3">
      <c r="A15939"/>
      <c r="B15939"/>
      <c r="C15939"/>
    </row>
    <row r="15940" spans="1:3">
      <c r="A15940"/>
      <c r="B15940"/>
      <c r="C15940"/>
    </row>
    <row r="15941" spans="1:3">
      <c r="A15941"/>
      <c r="B15941"/>
      <c r="C15941"/>
    </row>
    <row r="15942" spans="1:3">
      <c r="A15942"/>
      <c r="B15942"/>
      <c r="C15942"/>
    </row>
    <row r="15943" spans="1:3">
      <c r="A15943"/>
      <c r="B15943"/>
      <c r="C15943"/>
    </row>
    <row r="15944" spans="1:3">
      <c r="A15944"/>
      <c r="B15944"/>
      <c r="C15944"/>
    </row>
    <row r="15945" spans="1:3">
      <c r="A15945"/>
      <c r="B15945"/>
      <c r="C15945"/>
    </row>
    <row r="15946" spans="1:3">
      <c r="A15946"/>
      <c r="B15946"/>
      <c r="C15946"/>
    </row>
    <row r="15947" spans="1:3">
      <c r="A15947"/>
      <c r="B15947"/>
      <c r="C15947"/>
    </row>
    <row r="15948" spans="1:3">
      <c r="A15948"/>
      <c r="B15948"/>
      <c r="C15948"/>
    </row>
    <row r="15949" spans="1:3">
      <c r="A15949"/>
      <c r="B15949"/>
      <c r="C15949"/>
    </row>
    <row r="15950" spans="1:3">
      <c r="A15950"/>
      <c r="B15950"/>
      <c r="C15950"/>
    </row>
    <row r="15951" spans="1:3">
      <c r="A15951"/>
      <c r="B15951"/>
      <c r="C15951"/>
    </row>
    <row r="15952" spans="1:3">
      <c r="A15952"/>
      <c r="B15952"/>
      <c r="C15952"/>
    </row>
    <row r="15953" spans="1:3">
      <c r="A15953"/>
      <c r="B15953"/>
      <c r="C15953"/>
    </row>
    <row r="15954" spans="1:3">
      <c r="A15954"/>
      <c r="B15954"/>
      <c r="C15954"/>
    </row>
    <row r="15955" spans="1:3">
      <c r="A15955"/>
      <c r="B15955"/>
      <c r="C15955"/>
    </row>
    <row r="15956" spans="1:3">
      <c r="A15956"/>
      <c r="B15956"/>
      <c r="C15956"/>
    </row>
    <row r="15957" spans="1:3">
      <c r="A15957"/>
      <c r="B15957"/>
      <c r="C15957"/>
    </row>
    <row r="15958" spans="1:3">
      <c r="A15958"/>
      <c r="B15958"/>
      <c r="C15958"/>
    </row>
    <row r="15959" spans="1:3">
      <c r="A15959"/>
      <c r="B15959"/>
      <c r="C15959"/>
    </row>
    <row r="15960" spans="1:3">
      <c r="A15960"/>
      <c r="B15960"/>
      <c r="C15960"/>
    </row>
    <row r="15961" spans="1:3">
      <c r="A15961"/>
      <c r="B15961"/>
      <c r="C15961"/>
    </row>
    <row r="15962" spans="1:3">
      <c r="A15962"/>
      <c r="B15962"/>
      <c r="C15962"/>
    </row>
    <row r="15963" spans="1:3">
      <c r="A15963"/>
      <c r="B15963"/>
      <c r="C15963"/>
    </row>
    <row r="15964" spans="1:3">
      <c r="A15964"/>
      <c r="B15964"/>
      <c r="C15964"/>
    </row>
    <row r="15965" spans="1:3">
      <c r="A15965"/>
      <c r="B15965"/>
      <c r="C15965"/>
    </row>
    <row r="15966" spans="1:3">
      <c r="A15966"/>
      <c r="B15966"/>
      <c r="C15966"/>
    </row>
    <row r="15967" spans="1:3">
      <c r="A15967"/>
      <c r="B15967"/>
      <c r="C15967"/>
    </row>
    <row r="15968" spans="1:3">
      <c r="A15968"/>
      <c r="B15968"/>
      <c r="C15968"/>
    </row>
    <row r="15969" spans="1:3">
      <c r="A15969"/>
      <c r="B15969"/>
      <c r="C15969"/>
    </row>
    <row r="15970" spans="1:3">
      <c r="A15970"/>
      <c r="B15970"/>
      <c r="C15970"/>
    </row>
    <row r="15971" spans="1:3">
      <c r="A15971"/>
      <c r="B15971"/>
      <c r="C15971"/>
    </row>
    <row r="15972" spans="1:3">
      <c r="A15972"/>
      <c r="B15972"/>
      <c r="C15972"/>
    </row>
    <row r="15973" spans="1:3">
      <c r="A15973"/>
      <c r="B15973"/>
      <c r="C15973"/>
    </row>
    <row r="15974" spans="1:3">
      <c r="A15974"/>
      <c r="B15974"/>
      <c r="C15974"/>
    </row>
    <row r="15975" spans="1:3">
      <c r="A15975"/>
      <c r="B15975"/>
      <c r="C15975"/>
    </row>
    <row r="15976" spans="1:3">
      <c r="A15976"/>
      <c r="B15976"/>
      <c r="C15976"/>
    </row>
    <row r="15977" spans="1:3">
      <c r="A15977"/>
      <c r="B15977"/>
      <c r="C15977"/>
    </row>
    <row r="15978" spans="1:3">
      <c r="A15978"/>
      <c r="B15978"/>
      <c r="C15978"/>
    </row>
    <row r="15979" spans="1:3">
      <c r="A15979"/>
      <c r="B15979"/>
      <c r="C15979"/>
    </row>
    <row r="15980" spans="1:3">
      <c r="A15980"/>
      <c r="B15980"/>
      <c r="C15980"/>
    </row>
    <row r="15981" spans="1:3">
      <c r="A15981"/>
      <c r="B15981"/>
      <c r="C15981"/>
    </row>
    <row r="15982" spans="1:3">
      <c r="A15982"/>
      <c r="B15982"/>
      <c r="C15982"/>
    </row>
    <row r="15983" spans="1:3">
      <c r="A15983"/>
      <c r="B15983"/>
      <c r="C15983"/>
    </row>
    <row r="15984" spans="1:3">
      <c r="A15984"/>
      <c r="B15984"/>
      <c r="C15984"/>
    </row>
    <row r="15985" spans="1:3">
      <c r="A15985"/>
      <c r="B15985"/>
      <c r="C15985"/>
    </row>
    <row r="15986" spans="1:3">
      <c r="A15986"/>
      <c r="B15986"/>
      <c r="C15986"/>
    </row>
    <row r="15987" spans="1:3">
      <c r="A15987"/>
      <c r="B15987"/>
      <c r="C15987"/>
    </row>
    <row r="15988" spans="1:3">
      <c r="A15988"/>
      <c r="B15988"/>
      <c r="C15988"/>
    </row>
    <row r="15989" spans="1:3">
      <c r="A15989"/>
      <c r="B15989"/>
      <c r="C15989"/>
    </row>
    <row r="15990" spans="1:3">
      <c r="A15990"/>
      <c r="B15990"/>
      <c r="C15990"/>
    </row>
    <row r="15991" spans="1:3">
      <c r="A15991"/>
      <c r="B15991"/>
      <c r="C15991"/>
    </row>
    <row r="15992" spans="1:3">
      <c r="A15992"/>
      <c r="B15992"/>
      <c r="C15992"/>
    </row>
    <row r="15993" spans="1:3">
      <c r="A15993"/>
      <c r="B15993"/>
      <c r="C15993"/>
    </row>
    <row r="15994" spans="1:3">
      <c r="A15994"/>
      <c r="B15994"/>
      <c r="C15994"/>
    </row>
    <row r="15995" spans="1:3">
      <c r="A15995"/>
      <c r="B15995"/>
      <c r="C15995"/>
    </row>
    <row r="15996" spans="1:3">
      <c r="A15996"/>
      <c r="B15996"/>
      <c r="C15996"/>
    </row>
    <row r="15997" spans="1:3">
      <c r="A15997"/>
      <c r="B15997"/>
      <c r="C15997"/>
    </row>
    <row r="15998" spans="1:3">
      <c r="A15998"/>
      <c r="B15998"/>
      <c r="C15998"/>
    </row>
    <row r="15999" spans="1:3">
      <c r="A15999"/>
      <c r="B15999"/>
      <c r="C15999"/>
    </row>
    <row r="16000" spans="1:3">
      <c r="A16000"/>
      <c r="B16000"/>
      <c r="C16000"/>
    </row>
    <row r="16001" spans="1:3">
      <c r="A16001"/>
      <c r="B16001"/>
      <c r="C16001"/>
    </row>
    <row r="16002" spans="1:3">
      <c r="A16002"/>
      <c r="B16002"/>
      <c r="C16002"/>
    </row>
    <row r="16003" spans="1:3">
      <c r="A16003"/>
      <c r="B16003"/>
      <c r="C16003"/>
    </row>
    <row r="16004" spans="1:3">
      <c r="A16004"/>
      <c r="B16004"/>
      <c r="C16004"/>
    </row>
    <row r="16005" spans="1:3">
      <c r="A16005"/>
      <c r="B16005"/>
      <c r="C16005"/>
    </row>
    <row r="16006" spans="1:3">
      <c r="A16006"/>
      <c r="B16006"/>
      <c r="C16006"/>
    </row>
    <row r="16007" spans="1:3">
      <c r="A16007"/>
      <c r="B16007"/>
      <c r="C16007"/>
    </row>
    <row r="16008" spans="1:3">
      <c r="A16008"/>
      <c r="B16008"/>
      <c r="C16008"/>
    </row>
    <row r="16009" spans="1:3">
      <c r="A16009"/>
      <c r="B16009"/>
      <c r="C16009"/>
    </row>
    <row r="16010" spans="1:3">
      <c r="A16010"/>
      <c r="B16010"/>
      <c r="C16010"/>
    </row>
    <row r="16011" spans="1:3">
      <c r="A16011"/>
      <c r="B16011"/>
      <c r="C16011"/>
    </row>
    <row r="16012" spans="1:3">
      <c r="A16012"/>
      <c r="B16012"/>
      <c r="C16012"/>
    </row>
    <row r="16013" spans="1:3">
      <c r="A16013"/>
      <c r="B16013"/>
      <c r="C16013"/>
    </row>
    <row r="16014" spans="1:3">
      <c r="A16014"/>
      <c r="B16014"/>
      <c r="C16014"/>
    </row>
    <row r="16015" spans="1:3">
      <c r="A16015"/>
      <c r="B16015"/>
      <c r="C16015"/>
    </row>
    <row r="16016" spans="1:3">
      <c r="A16016"/>
      <c r="B16016"/>
      <c r="C16016"/>
    </row>
    <row r="16017" spans="1:3">
      <c r="A16017"/>
      <c r="B16017"/>
      <c r="C16017"/>
    </row>
    <row r="16018" spans="1:3">
      <c r="A16018"/>
      <c r="B16018"/>
      <c r="C16018"/>
    </row>
    <row r="16019" spans="1:3">
      <c r="A16019"/>
      <c r="B16019"/>
      <c r="C16019"/>
    </row>
    <row r="16020" spans="1:3">
      <c r="A16020"/>
      <c r="B16020"/>
      <c r="C16020"/>
    </row>
    <row r="16021" spans="1:3">
      <c r="A16021"/>
      <c r="B16021"/>
      <c r="C16021"/>
    </row>
    <row r="16022" spans="1:3">
      <c r="A16022"/>
      <c r="B16022"/>
      <c r="C16022"/>
    </row>
    <row r="16023" spans="1:3">
      <c r="A16023"/>
      <c r="B16023"/>
      <c r="C16023"/>
    </row>
    <row r="16024" spans="1:3">
      <c r="A16024"/>
      <c r="B16024"/>
      <c r="C16024"/>
    </row>
    <row r="16025" spans="1:3">
      <c r="A16025"/>
      <c r="B16025"/>
      <c r="C16025"/>
    </row>
    <row r="16026" spans="1:3">
      <c r="A16026"/>
      <c r="B16026"/>
      <c r="C16026"/>
    </row>
    <row r="16027" spans="1:3">
      <c r="A16027"/>
      <c r="B16027"/>
      <c r="C16027"/>
    </row>
    <row r="16028" spans="1:3">
      <c r="A16028"/>
      <c r="B16028"/>
      <c r="C16028"/>
    </row>
    <row r="16029" spans="1:3">
      <c r="A16029"/>
      <c r="B16029"/>
      <c r="C16029"/>
    </row>
    <row r="16030" spans="1:3">
      <c r="A16030"/>
      <c r="B16030"/>
      <c r="C16030"/>
    </row>
    <row r="16031" spans="1:3">
      <c r="A16031"/>
      <c r="B16031"/>
      <c r="C16031"/>
    </row>
    <row r="16032" spans="1:3">
      <c r="A16032"/>
      <c r="B16032"/>
      <c r="C16032"/>
    </row>
    <row r="16033" spans="1:3">
      <c r="A16033"/>
      <c r="B16033"/>
      <c r="C16033"/>
    </row>
    <row r="16034" spans="1:3">
      <c r="A16034"/>
      <c r="B16034"/>
      <c r="C16034"/>
    </row>
    <row r="16035" spans="1:3">
      <c r="A16035"/>
      <c r="B16035"/>
      <c r="C16035"/>
    </row>
    <row r="16036" spans="1:3">
      <c r="A16036"/>
      <c r="B16036"/>
      <c r="C16036"/>
    </row>
    <row r="16037" spans="1:3">
      <c r="A16037"/>
      <c r="B16037"/>
      <c r="C16037"/>
    </row>
    <row r="16038" spans="1:3">
      <c r="A16038"/>
      <c r="B16038"/>
      <c r="C16038"/>
    </row>
    <row r="16039" spans="1:3">
      <c r="A16039"/>
      <c r="B16039"/>
      <c r="C16039"/>
    </row>
    <row r="16040" spans="1:3">
      <c r="A16040"/>
      <c r="B16040"/>
      <c r="C16040"/>
    </row>
    <row r="16041" spans="1:3">
      <c r="A16041"/>
      <c r="B16041"/>
      <c r="C16041"/>
    </row>
    <row r="16042" spans="1:3">
      <c r="A16042"/>
      <c r="B16042"/>
      <c r="C16042"/>
    </row>
    <row r="16043" spans="1:3">
      <c r="A16043"/>
      <c r="B16043"/>
      <c r="C16043"/>
    </row>
    <row r="16044" spans="1:3">
      <c r="A16044"/>
      <c r="B16044"/>
      <c r="C16044"/>
    </row>
    <row r="16045" spans="1:3">
      <c r="A16045"/>
      <c r="B16045"/>
      <c r="C16045"/>
    </row>
    <row r="16046" spans="1:3">
      <c r="A16046"/>
      <c r="B16046"/>
      <c r="C16046"/>
    </row>
    <row r="16047" spans="1:3">
      <c r="A16047"/>
      <c r="B16047"/>
      <c r="C16047"/>
    </row>
    <row r="16048" spans="1:3">
      <c r="A16048"/>
      <c r="B16048"/>
      <c r="C16048"/>
    </row>
    <row r="16049" spans="1:3">
      <c r="A16049"/>
      <c r="B16049"/>
      <c r="C16049"/>
    </row>
    <row r="16050" spans="1:3">
      <c r="A16050"/>
      <c r="B16050"/>
      <c r="C16050"/>
    </row>
    <row r="16051" spans="1:3">
      <c r="A16051"/>
      <c r="B16051"/>
      <c r="C16051"/>
    </row>
    <row r="16052" spans="1:3">
      <c r="A16052"/>
      <c r="B16052"/>
      <c r="C16052"/>
    </row>
    <row r="16053" spans="1:3">
      <c r="A16053"/>
      <c r="B16053"/>
      <c r="C16053"/>
    </row>
    <row r="16054" spans="1:3">
      <c r="A16054"/>
      <c r="B16054"/>
      <c r="C16054"/>
    </row>
    <row r="16055" spans="1:3">
      <c r="A16055"/>
      <c r="B16055"/>
      <c r="C16055"/>
    </row>
    <row r="16056" spans="1:3">
      <c r="A16056"/>
      <c r="B16056"/>
      <c r="C16056"/>
    </row>
    <row r="16057" spans="1:3">
      <c r="A16057"/>
      <c r="B16057"/>
      <c r="C16057"/>
    </row>
    <row r="16058" spans="1:3">
      <c r="A16058"/>
      <c r="B16058"/>
      <c r="C16058"/>
    </row>
    <row r="16059" spans="1:3">
      <c r="A16059"/>
      <c r="B16059"/>
      <c r="C16059"/>
    </row>
    <row r="16060" spans="1:3">
      <c r="A16060"/>
      <c r="B16060"/>
      <c r="C16060"/>
    </row>
    <row r="16061" spans="1:3">
      <c r="A16061"/>
      <c r="B16061"/>
      <c r="C16061"/>
    </row>
    <row r="16062" spans="1:3">
      <c r="A16062"/>
      <c r="B16062"/>
      <c r="C16062"/>
    </row>
    <row r="16063" spans="1:3">
      <c r="A16063"/>
      <c r="B16063"/>
      <c r="C16063"/>
    </row>
    <row r="16064" spans="1:3">
      <c r="A16064"/>
      <c r="B16064"/>
      <c r="C16064"/>
    </row>
    <row r="16065" spans="1:3">
      <c r="A16065"/>
      <c r="B16065"/>
      <c r="C16065"/>
    </row>
    <row r="16066" spans="1:3">
      <c r="A16066"/>
      <c r="B16066"/>
      <c r="C16066"/>
    </row>
    <row r="16067" spans="1:3">
      <c r="A16067"/>
      <c r="B16067"/>
      <c r="C16067"/>
    </row>
    <row r="16068" spans="1:3">
      <c r="A16068"/>
      <c r="B16068"/>
      <c r="C16068"/>
    </row>
    <row r="16069" spans="1:3">
      <c r="A16069"/>
      <c r="B16069"/>
      <c r="C16069"/>
    </row>
    <row r="16070" spans="1:3">
      <c r="A16070"/>
      <c r="B16070"/>
      <c r="C16070"/>
    </row>
    <row r="16071" spans="1:3">
      <c r="A16071"/>
      <c r="B16071"/>
      <c r="C16071"/>
    </row>
    <row r="16072" spans="1:3">
      <c r="A16072"/>
      <c r="B16072"/>
      <c r="C16072"/>
    </row>
    <row r="16073" spans="1:3">
      <c r="A16073"/>
      <c r="B16073"/>
      <c r="C16073"/>
    </row>
    <row r="16074" spans="1:3">
      <c r="A16074"/>
      <c r="B16074"/>
      <c r="C16074"/>
    </row>
    <row r="16075" spans="1:3">
      <c r="A16075"/>
      <c r="B16075"/>
      <c r="C16075"/>
    </row>
    <row r="16076" spans="1:3">
      <c r="A16076"/>
      <c r="B16076"/>
      <c r="C16076"/>
    </row>
    <row r="16077" spans="1:3">
      <c r="A16077"/>
      <c r="B16077"/>
      <c r="C16077"/>
    </row>
    <row r="16078" spans="1:3">
      <c r="A16078"/>
      <c r="B16078"/>
      <c r="C16078"/>
    </row>
    <row r="16079" spans="1:3">
      <c r="A16079"/>
      <c r="B16079"/>
      <c r="C16079"/>
    </row>
    <row r="16080" spans="1:3">
      <c r="A16080"/>
      <c r="B16080"/>
      <c r="C16080"/>
    </row>
    <row r="16081" spans="1:3">
      <c r="A16081"/>
      <c r="B16081"/>
      <c r="C16081"/>
    </row>
    <row r="16082" spans="1:3">
      <c r="A16082"/>
      <c r="B16082"/>
      <c r="C16082"/>
    </row>
    <row r="16083" spans="1:3">
      <c r="A16083"/>
      <c r="B16083"/>
      <c r="C16083"/>
    </row>
    <row r="16084" spans="1:3">
      <c r="A16084"/>
      <c r="B16084"/>
      <c r="C16084"/>
    </row>
    <row r="16085" spans="1:3">
      <c r="A16085"/>
      <c r="B16085"/>
      <c r="C16085"/>
    </row>
    <row r="16086" spans="1:3">
      <c r="A16086"/>
      <c r="B16086"/>
      <c r="C16086"/>
    </row>
    <row r="16087" spans="1:3">
      <c r="A16087"/>
      <c r="B16087"/>
      <c r="C16087"/>
    </row>
    <row r="16088" spans="1:3">
      <c r="A16088"/>
      <c r="B16088"/>
      <c r="C16088"/>
    </row>
    <row r="16089" spans="1:3">
      <c r="A16089"/>
      <c r="B16089"/>
      <c r="C16089"/>
    </row>
    <row r="16090" spans="1:3">
      <c r="A16090"/>
      <c r="B16090"/>
      <c r="C16090"/>
    </row>
    <row r="16091" spans="1:3">
      <c r="A16091"/>
      <c r="B16091"/>
      <c r="C16091"/>
    </row>
    <row r="16092" spans="1:3">
      <c r="A16092"/>
      <c r="B16092"/>
      <c r="C16092"/>
    </row>
    <row r="16093" spans="1:3">
      <c r="A16093"/>
      <c r="B16093"/>
      <c r="C16093"/>
    </row>
    <row r="16094" spans="1:3">
      <c r="A16094"/>
      <c r="B16094"/>
      <c r="C16094"/>
    </row>
    <row r="16095" spans="1:3">
      <c r="A16095"/>
      <c r="B16095"/>
      <c r="C16095"/>
    </row>
    <row r="16096" spans="1:3">
      <c r="A16096"/>
      <c r="B16096"/>
      <c r="C16096"/>
    </row>
    <row r="16097" spans="1:3">
      <c r="A16097"/>
      <c r="B16097"/>
      <c r="C16097"/>
    </row>
    <row r="16098" spans="1:3">
      <c r="A16098"/>
      <c r="B16098"/>
      <c r="C16098"/>
    </row>
    <row r="16099" spans="1:3">
      <c r="A16099"/>
      <c r="B16099"/>
      <c r="C16099"/>
    </row>
    <row r="16100" spans="1:3">
      <c r="A16100"/>
      <c r="B16100"/>
      <c r="C16100"/>
    </row>
    <row r="16101" spans="1:3">
      <c r="A16101"/>
      <c r="B16101"/>
      <c r="C16101"/>
    </row>
    <row r="16102" spans="1:3">
      <c r="A16102"/>
      <c r="B16102"/>
      <c r="C16102"/>
    </row>
    <row r="16103" spans="1:3">
      <c r="A16103"/>
      <c r="B16103"/>
      <c r="C16103"/>
    </row>
    <row r="16104" spans="1:3">
      <c r="A16104"/>
      <c r="B16104"/>
      <c r="C16104"/>
    </row>
    <row r="16105" spans="1:3">
      <c r="A16105"/>
      <c r="B16105"/>
      <c r="C16105"/>
    </row>
    <row r="16106" spans="1:3">
      <c r="A16106"/>
      <c r="B16106"/>
      <c r="C16106"/>
    </row>
    <row r="16107" spans="1:3">
      <c r="A16107"/>
      <c r="B16107"/>
      <c r="C16107"/>
    </row>
    <row r="16108" spans="1:3">
      <c r="A16108"/>
      <c r="B16108"/>
      <c r="C16108"/>
    </row>
    <row r="16109" spans="1:3">
      <c r="A16109"/>
      <c r="B16109"/>
      <c r="C16109"/>
    </row>
    <row r="16110" spans="1:3">
      <c r="A16110"/>
      <c r="B16110"/>
      <c r="C16110"/>
    </row>
    <row r="16111" spans="1:3">
      <c r="A16111"/>
      <c r="B16111"/>
      <c r="C16111"/>
    </row>
    <row r="16112" spans="1:3">
      <c r="A16112"/>
      <c r="B16112"/>
      <c r="C16112"/>
    </row>
    <row r="16113" spans="1:3">
      <c r="A16113"/>
      <c r="B16113"/>
      <c r="C16113"/>
    </row>
    <row r="16114" spans="1:3">
      <c r="A16114"/>
      <c r="B16114"/>
      <c r="C16114"/>
    </row>
    <row r="16115" spans="1:3">
      <c r="A16115"/>
      <c r="B16115"/>
      <c r="C16115"/>
    </row>
    <row r="16116" spans="1:3">
      <c r="A16116"/>
      <c r="B16116"/>
      <c r="C16116"/>
    </row>
    <row r="16117" spans="1:3">
      <c r="A16117"/>
      <c r="B16117"/>
      <c r="C16117"/>
    </row>
    <row r="16118" spans="1:3">
      <c r="A16118"/>
      <c r="B16118"/>
      <c r="C16118"/>
    </row>
    <row r="16119" spans="1:3">
      <c r="A16119"/>
      <c r="B16119"/>
      <c r="C16119"/>
    </row>
    <row r="16120" spans="1:3">
      <c r="A16120"/>
      <c r="B16120"/>
      <c r="C16120"/>
    </row>
    <row r="16121" spans="1:3">
      <c r="A16121"/>
      <c r="B16121"/>
      <c r="C16121"/>
    </row>
    <row r="16122" spans="1:3">
      <c r="A16122"/>
      <c r="B16122"/>
      <c r="C16122"/>
    </row>
    <row r="16123" spans="1:3">
      <c r="A16123"/>
      <c r="B16123"/>
      <c r="C16123"/>
    </row>
    <row r="16124" spans="1:3">
      <c r="A16124"/>
      <c r="B16124"/>
      <c r="C16124"/>
    </row>
    <row r="16125" spans="1:3">
      <c r="A16125"/>
      <c r="B16125"/>
      <c r="C16125"/>
    </row>
    <row r="16126" spans="1:3">
      <c r="A16126"/>
      <c r="B16126"/>
      <c r="C16126"/>
    </row>
    <row r="16127" spans="1:3">
      <c r="A16127"/>
      <c r="B16127"/>
      <c r="C16127"/>
    </row>
    <row r="16128" spans="1:3">
      <c r="A16128"/>
      <c r="B16128"/>
      <c r="C16128"/>
    </row>
    <row r="16129" spans="1:3">
      <c r="A16129"/>
      <c r="B16129"/>
      <c r="C16129"/>
    </row>
    <row r="16130" spans="1:3">
      <c r="A16130"/>
      <c r="B16130"/>
      <c r="C16130"/>
    </row>
    <row r="16131" spans="1:3">
      <c r="A16131"/>
      <c r="B16131"/>
      <c r="C16131"/>
    </row>
    <row r="16132" spans="1:3">
      <c r="A16132"/>
      <c r="B16132"/>
      <c r="C16132"/>
    </row>
    <row r="16133" spans="1:3">
      <c r="A16133"/>
      <c r="B16133"/>
      <c r="C16133"/>
    </row>
    <row r="16134" spans="1:3">
      <c r="A16134"/>
      <c r="B16134"/>
      <c r="C16134"/>
    </row>
    <row r="16135" spans="1:3">
      <c r="A16135"/>
      <c r="B16135"/>
      <c r="C16135"/>
    </row>
    <row r="16136" spans="1:3">
      <c r="A16136"/>
      <c r="B16136"/>
      <c r="C16136"/>
    </row>
    <row r="16137" spans="1:3">
      <c r="A16137"/>
      <c r="B16137"/>
      <c r="C16137"/>
    </row>
    <row r="16138" spans="1:3">
      <c r="A16138"/>
      <c r="B16138"/>
      <c r="C16138"/>
    </row>
    <row r="16139" spans="1:3">
      <c r="A16139"/>
      <c r="B16139"/>
      <c r="C16139"/>
    </row>
    <row r="16140" spans="1:3">
      <c r="A16140"/>
      <c r="B16140"/>
      <c r="C16140"/>
    </row>
    <row r="16141" spans="1:3">
      <c r="A16141"/>
      <c r="B16141"/>
      <c r="C16141"/>
    </row>
    <row r="16142" spans="1:3">
      <c r="A16142"/>
      <c r="B16142"/>
      <c r="C16142"/>
    </row>
    <row r="16143" spans="1:3">
      <c r="A16143"/>
      <c r="B16143"/>
      <c r="C16143"/>
    </row>
    <row r="16144" spans="1:3">
      <c r="A16144"/>
      <c r="B16144"/>
      <c r="C16144"/>
    </row>
    <row r="16145" spans="1:3">
      <c r="A16145"/>
      <c r="B16145"/>
      <c r="C16145"/>
    </row>
    <row r="16146" spans="1:3">
      <c r="A16146"/>
      <c r="B16146"/>
      <c r="C16146"/>
    </row>
    <row r="16147" spans="1:3">
      <c r="A16147"/>
      <c r="B16147"/>
      <c r="C16147"/>
    </row>
    <row r="16148" spans="1:3">
      <c r="A16148"/>
      <c r="B16148"/>
      <c r="C16148"/>
    </row>
    <row r="16149" spans="1:3">
      <c r="A16149"/>
      <c r="B16149"/>
      <c r="C16149"/>
    </row>
    <row r="16150" spans="1:3">
      <c r="A16150"/>
      <c r="B16150"/>
      <c r="C16150"/>
    </row>
    <row r="16151" spans="1:3">
      <c r="A16151"/>
      <c r="B16151"/>
      <c r="C16151"/>
    </row>
    <row r="16152" spans="1:3">
      <c r="A16152"/>
      <c r="B16152"/>
      <c r="C16152"/>
    </row>
    <row r="16153" spans="1:3">
      <c r="A16153"/>
      <c r="B16153"/>
      <c r="C16153"/>
    </row>
    <row r="16154" spans="1:3">
      <c r="A16154"/>
      <c r="B16154"/>
      <c r="C16154"/>
    </row>
    <row r="16155" spans="1:3">
      <c r="A16155"/>
      <c r="B16155"/>
      <c r="C16155"/>
    </row>
    <row r="16156" spans="1:3">
      <c r="A16156"/>
      <c r="B16156"/>
      <c r="C16156"/>
    </row>
    <row r="16157" spans="1:3">
      <c r="A16157"/>
      <c r="B16157"/>
      <c r="C16157"/>
    </row>
    <row r="16158" spans="1:3">
      <c r="A16158"/>
      <c r="B16158"/>
      <c r="C16158"/>
    </row>
    <row r="16159" spans="1:3">
      <c r="A16159"/>
      <c r="B16159"/>
      <c r="C16159"/>
    </row>
    <row r="16160" spans="1:3">
      <c r="A16160"/>
      <c r="B16160"/>
      <c r="C16160"/>
    </row>
    <row r="16161" spans="1:3">
      <c r="A16161"/>
      <c r="B16161"/>
      <c r="C16161"/>
    </row>
    <row r="16162" spans="1:3">
      <c r="A16162"/>
      <c r="B16162"/>
      <c r="C16162"/>
    </row>
    <row r="16163" spans="1:3">
      <c r="A16163"/>
      <c r="B16163"/>
      <c r="C16163"/>
    </row>
    <row r="16164" spans="1:3">
      <c r="A16164"/>
      <c r="B16164"/>
      <c r="C16164"/>
    </row>
    <row r="16165" spans="1:3">
      <c r="A16165"/>
      <c r="B16165"/>
      <c r="C16165"/>
    </row>
    <row r="16166" spans="1:3">
      <c r="A16166"/>
      <c r="B16166"/>
      <c r="C16166"/>
    </row>
    <row r="16167" spans="1:3">
      <c r="A16167"/>
      <c r="B16167"/>
      <c r="C16167"/>
    </row>
    <row r="16168" spans="1:3">
      <c r="A16168"/>
      <c r="B16168"/>
      <c r="C16168"/>
    </row>
    <row r="16169" spans="1:3">
      <c r="A16169"/>
      <c r="B16169"/>
      <c r="C16169"/>
    </row>
    <row r="16170" spans="1:3">
      <c r="A16170"/>
      <c r="B16170"/>
      <c r="C16170"/>
    </row>
    <row r="16171" spans="1:3">
      <c r="A16171"/>
      <c r="B16171"/>
      <c r="C16171"/>
    </row>
    <row r="16172" spans="1:3">
      <c r="A16172"/>
      <c r="B16172"/>
      <c r="C16172"/>
    </row>
    <row r="16173" spans="1:3">
      <c r="A16173"/>
      <c r="B16173"/>
      <c r="C16173"/>
    </row>
    <row r="16174" spans="1:3">
      <c r="A16174"/>
      <c r="B16174"/>
      <c r="C16174"/>
    </row>
    <row r="16175" spans="1:3">
      <c r="A16175"/>
      <c r="B16175"/>
      <c r="C16175"/>
    </row>
    <row r="16176" spans="1:3">
      <c r="A16176"/>
      <c r="B16176"/>
      <c r="C16176"/>
    </row>
    <row r="16177" spans="1:3">
      <c r="A16177"/>
      <c r="B16177"/>
      <c r="C16177"/>
    </row>
    <row r="16178" spans="1:3">
      <c r="A16178"/>
      <c r="B16178"/>
      <c r="C16178"/>
    </row>
    <row r="16179" spans="1:3">
      <c r="A16179"/>
      <c r="B16179"/>
      <c r="C16179"/>
    </row>
    <row r="16180" spans="1:3">
      <c r="A16180"/>
      <c r="B16180"/>
      <c r="C16180"/>
    </row>
    <row r="16181" spans="1:3">
      <c r="A16181"/>
      <c r="B16181"/>
      <c r="C16181"/>
    </row>
    <row r="16182" spans="1:3">
      <c r="A16182"/>
      <c r="B16182"/>
      <c r="C16182"/>
    </row>
    <row r="16183" spans="1:3">
      <c r="A16183"/>
      <c r="B16183"/>
      <c r="C16183"/>
    </row>
    <row r="16184" spans="1:3">
      <c r="A16184"/>
      <c r="B16184"/>
      <c r="C16184"/>
    </row>
    <row r="16185" spans="1:3">
      <c r="A16185"/>
      <c r="B16185"/>
      <c r="C16185"/>
    </row>
    <row r="16186" spans="1:3">
      <c r="A16186"/>
      <c r="B16186"/>
      <c r="C16186"/>
    </row>
    <row r="16187" spans="1:3">
      <c r="A16187"/>
      <c r="B16187"/>
      <c r="C16187"/>
    </row>
    <row r="16188" spans="1:3">
      <c r="A16188"/>
      <c r="B16188"/>
      <c r="C16188"/>
    </row>
    <row r="16189" spans="1:3">
      <c r="A16189"/>
      <c r="B16189"/>
      <c r="C16189"/>
    </row>
    <row r="16190" spans="1:3">
      <c r="A16190"/>
      <c r="B16190"/>
      <c r="C16190"/>
    </row>
    <row r="16191" spans="1:3">
      <c r="A16191"/>
      <c r="B16191"/>
      <c r="C16191"/>
    </row>
    <row r="16192" spans="1:3">
      <c r="A16192"/>
      <c r="B16192"/>
      <c r="C16192"/>
    </row>
    <row r="16193" spans="1:3">
      <c r="A16193"/>
      <c r="B16193"/>
      <c r="C16193"/>
    </row>
    <row r="16194" spans="1:3">
      <c r="A16194"/>
      <c r="B16194"/>
      <c r="C16194"/>
    </row>
    <row r="16195" spans="1:3">
      <c r="A16195"/>
      <c r="B16195"/>
      <c r="C16195"/>
    </row>
    <row r="16196" spans="1:3">
      <c r="A16196"/>
      <c r="B16196"/>
      <c r="C16196"/>
    </row>
    <row r="16197" spans="1:3">
      <c r="A16197"/>
      <c r="B16197"/>
      <c r="C16197"/>
    </row>
    <row r="16198" spans="1:3">
      <c r="A16198"/>
      <c r="B16198"/>
      <c r="C16198"/>
    </row>
    <row r="16199" spans="1:3">
      <c r="A16199"/>
      <c r="B16199"/>
      <c r="C16199"/>
    </row>
    <row r="16200" spans="1:3">
      <c r="A16200"/>
      <c r="B16200"/>
      <c r="C16200"/>
    </row>
    <row r="16201" spans="1:3">
      <c r="A16201"/>
      <c r="B16201"/>
      <c r="C16201"/>
    </row>
    <row r="16202" spans="1:3">
      <c r="A16202"/>
      <c r="B16202"/>
      <c r="C16202"/>
    </row>
    <row r="16203" spans="1:3">
      <c r="A16203"/>
      <c r="B16203"/>
      <c r="C16203"/>
    </row>
    <row r="16204" spans="1:3">
      <c r="A16204"/>
      <c r="B16204"/>
      <c r="C16204"/>
    </row>
    <row r="16205" spans="1:3">
      <c r="A16205"/>
      <c r="B16205"/>
      <c r="C16205"/>
    </row>
    <row r="16206" spans="1:3">
      <c r="A16206"/>
      <c r="B16206"/>
      <c r="C16206"/>
    </row>
    <row r="16207" spans="1:3">
      <c r="A16207"/>
      <c r="B16207"/>
      <c r="C16207"/>
    </row>
    <row r="16208" spans="1:3">
      <c r="A16208"/>
      <c r="B16208"/>
      <c r="C16208"/>
    </row>
    <row r="16209" spans="1:3">
      <c r="A16209"/>
      <c r="B16209"/>
      <c r="C16209"/>
    </row>
    <row r="16210" spans="1:3">
      <c r="A16210"/>
      <c r="B16210"/>
      <c r="C16210"/>
    </row>
    <row r="16211" spans="1:3">
      <c r="A16211"/>
      <c r="B16211"/>
      <c r="C16211"/>
    </row>
    <row r="16212" spans="1:3">
      <c r="A16212"/>
      <c r="B16212"/>
      <c r="C16212"/>
    </row>
    <row r="16213" spans="1:3">
      <c r="A16213"/>
      <c r="B16213"/>
      <c r="C16213"/>
    </row>
    <row r="16214" spans="1:3">
      <c r="A16214"/>
      <c r="B16214"/>
      <c r="C16214"/>
    </row>
    <row r="16215" spans="1:3">
      <c r="A16215"/>
      <c r="B16215"/>
      <c r="C16215"/>
    </row>
    <row r="16216" spans="1:3">
      <c r="A16216"/>
      <c r="B16216"/>
      <c r="C16216"/>
    </row>
    <row r="16217" spans="1:3">
      <c r="A16217"/>
      <c r="B16217"/>
      <c r="C16217"/>
    </row>
    <row r="16218" spans="1:3">
      <c r="A16218"/>
      <c r="B16218"/>
      <c r="C16218"/>
    </row>
    <row r="16219" spans="1:3">
      <c r="A16219"/>
      <c r="B16219"/>
      <c r="C16219"/>
    </row>
    <row r="16220" spans="1:3">
      <c r="A16220"/>
      <c r="B16220"/>
      <c r="C16220"/>
    </row>
    <row r="16221" spans="1:3">
      <c r="A16221"/>
      <c r="B16221"/>
      <c r="C16221"/>
    </row>
    <row r="16222" spans="1:3">
      <c r="A16222"/>
      <c r="B16222"/>
      <c r="C16222"/>
    </row>
    <row r="16223" spans="1:3">
      <c r="A16223"/>
      <c r="B16223"/>
      <c r="C16223"/>
    </row>
    <row r="16224" spans="1:3">
      <c r="A16224"/>
      <c r="B16224"/>
      <c r="C16224"/>
    </row>
    <row r="16225" spans="1:3">
      <c r="A16225"/>
      <c r="B16225"/>
      <c r="C16225"/>
    </row>
    <row r="16226" spans="1:3">
      <c r="A16226"/>
      <c r="B16226"/>
      <c r="C16226"/>
    </row>
    <row r="16227" spans="1:3">
      <c r="A16227"/>
      <c r="B16227"/>
      <c r="C16227"/>
    </row>
    <row r="16228" spans="1:3">
      <c r="A16228"/>
      <c r="B16228"/>
      <c r="C16228"/>
    </row>
    <row r="16229" spans="1:3">
      <c r="A16229"/>
      <c r="B16229"/>
      <c r="C16229"/>
    </row>
    <row r="16230" spans="1:3">
      <c r="A16230"/>
      <c r="B16230"/>
      <c r="C16230"/>
    </row>
    <row r="16231" spans="1:3">
      <c r="A16231"/>
      <c r="B16231"/>
      <c r="C16231"/>
    </row>
    <row r="16232" spans="1:3">
      <c r="A16232"/>
      <c r="B16232"/>
      <c r="C16232"/>
    </row>
    <row r="16233" spans="1:3">
      <c r="A16233"/>
      <c r="B16233"/>
      <c r="C16233"/>
    </row>
    <row r="16234" spans="1:3">
      <c r="A16234"/>
      <c r="B16234"/>
      <c r="C16234"/>
    </row>
    <row r="16235" spans="1:3">
      <c r="A16235"/>
      <c r="B16235"/>
      <c r="C16235"/>
    </row>
    <row r="16236" spans="1:3">
      <c r="A16236"/>
      <c r="B16236"/>
      <c r="C16236"/>
    </row>
    <row r="16237" spans="1:3">
      <c r="A16237"/>
      <c r="B16237"/>
      <c r="C16237"/>
    </row>
    <row r="16238" spans="1:3">
      <c r="A16238"/>
      <c r="B16238"/>
      <c r="C16238"/>
    </row>
    <row r="16239" spans="1:3">
      <c r="A16239"/>
      <c r="B16239"/>
      <c r="C16239"/>
    </row>
    <row r="16240" spans="1:3">
      <c r="A16240"/>
      <c r="B16240"/>
      <c r="C16240"/>
    </row>
    <row r="16241" spans="1:3">
      <c r="A16241"/>
      <c r="B16241"/>
      <c r="C16241"/>
    </row>
    <row r="16242" spans="1:3">
      <c r="A16242"/>
      <c r="B16242"/>
      <c r="C16242"/>
    </row>
    <row r="16243" spans="1:3">
      <c r="A16243"/>
      <c r="B16243"/>
      <c r="C16243"/>
    </row>
    <row r="16244" spans="1:3">
      <c r="A16244"/>
      <c r="B16244"/>
      <c r="C16244"/>
    </row>
    <row r="16245" spans="1:3">
      <c r="A16245"/>
      <c r="B16245"/>
      <c r="C16245"/>
    </row>
    <row r="16246" spans="1:3">
      <c r="A16246"/>
      <c r="B16246"/>
      <c r="C16246"/>
    </row>
    <row r="16247" spans="1:3">
      <c r="A16247"/>
      <c r="B16247"/>
      <c r="C16247"/>
    </row>
    <row r="16248" spans="1:3">
      <c r="A16248"/>
      <c r="B16248"/>
      <c r="C16248"/>
    </row>
    <row r="16249" spans="1:3">
      <c r="A16249"/>
      <c r="B16249"/>
      <c r="C16249"/>
    </row>
    <row r="16250" spans="1:3">
      <c r="A16250"/>
      <c r="B16250"/>
      <c r="C16250"/>
    </row>
    <row r="16251" spans="1:3">
      <c r="A16251"/>
      <c r="B16251"/>
      <c r="C16251"/>
    </row>
    <row r="16252" spans="1:3">
      <c r="A16252"/>
      <c r="B16252"/>
      <c r="C16252"/>
    </row>
    <row r="16253" spans="1:3">
      <c r="A16253"/>
      <c r="B16253"/>
      <c r="C16253"/>
    </row>
    <row r="16254" spans="1:3">
      <c r="A16254"/>
      <c r="B16254"/>
      <c r="C16254"/>
    </row>
    <row r="16255" spans="1:3">
      <c r="A16255"/>
      <c r="B16255"/>
      <c r="C16255"/>
    </row>
    <row r="16256" spans="1:3">
      <c r="A16256"/>
      <c r="B16256"/>
      <c r="C16256"/>
    </row>
    <row r="16257" spans="1:3">
      <c r="A16257"/>
      <c r="B16257"/>
      <c r="C16257"/>
    </row>
    <row r="16258" spans="1:3">
      <c r="A16258"/>
      <c r="B16258"/>
      <c r="C16258"/>
    </row>
    <row r="16259" spans="1:3">
      <c r="A16259"/>
      <c r="B16259"/>
      <c r="C16259"/>
    </row>
    <row r="16260" spans="1:3">
      <c r="A16260"/>
      <c r="B16260"/>
      <c r="C16260"/>
    </row>
    <row r="16261" spans="1:3">
      <c r="A16261"/>
      <c r="B16261"/>
      <c r="C16261"/>
    </row>
    <row r="16262" spans="1:3">
      <c r="A16262"/>
      <c r="B16262"/>
      <c r="C16262"/>
    </row>
    <row r="16263" spans="1:3">
      <c r="A16263"/>
      <c r="B16263"/>
      <c r="C16263"/>
    </row>
    <row r="16264" spans="1:3">
      <c r="A16264"/>
      <c r="B16264"/>
      <c r="C16264"/>
    </row>
    <row r="16265" spans="1:3">
      <c r="A16265"/>
      <c r="B16265"/>
      <c r="C16265"/>
    </row>
    <row r="16266" spans="1:3">
      <c r="A16266"/>
      <c r="B16266"/>
      <c r="C16266"/>
    </row>
    <row r="16267" spans="1:3">
      <c r="A16267"/>
      <c r="B16267"/>
      <c r="C16267"/>
    </row>
    <row r="16268" spans="1:3">
      <c r="A16268"/>
      <c r="B16268"/>
      <c r="C16268"/>
    </row>
    <row r="16269" spans="1:3">
      <c r="A16269"/>
      <c r="B16269"/>
      <c r="C16269"/>
    </row>
    <row r="16270" spans="1:3">
      <c r="A16270"/>
      <c r="B16270"/>
      <c r="C16270"/>
    </row>
    <row r="16271" spans="1:3">
      <c r="A16271"/>
      <c r="B16271"/>
      <c r="C16271"/>
    </row>
    <row r="16272" spans="1:3">
      <c r="A16272"/>
      <c r="B16272"/>
      <c r="C16272"/>
    </row>
    <row r="16273" spans="1:3">
      <c r="A16273"/>
      <c r="B16273"/>
      <c r="C16273"/>
    </row>
    <row r="16274" spans="1:3">
      <c r="A16274"/>
      <c r="B16274"/>
      <c r="C16274"/>
    </row>
    <row r="16275" spans="1:3">
      <c r="A16275"/>
      <c r="B16275"/>
      <c r="C16275"/>
    </row>
    <row r="16276" spans="1:3">
      <c r="A16276"/>
      <c r="B16276"/>
      <c r="C16276"/>
    </row>
    <row r="16277" spans="1:3">
      <c r="A16277"/>
      <c r="B16277"/>
      <c r="C16277"/>
    </row>
    <row r="16278" spans="1:3">
      <c r="A16278"/>
      <c r="B16278"/>
      <c r="C16278"/>
    </row>
    <row r="16279" spans="1:3">
      <c r="A16279"/>
      <c r="B16279"/>
      <c r="C16279"/>
    </row>
    <row r="16280" spans="1:3">
      <c r="A16280"/>
      <c r="B16280"/>
      <c r="C16280"/>
    </row>
    <row r="16281" spans="1:3">
      <c r="A16281"/>
      <c r="B16281"/>
      <c r="C16281"/>
    </row>
    <row r="16282" spans="1:3">
      <c r="A16282"/>
      <c r="B16282"/>
      <c r="C16282"/>
    </row>
    <row r="16283" spans="1:3">
      <c r="A16283"/>
      <c r="B16283"/>
      <c r="C16283"/>
    </row>
    <row r="16284" spans="1:3">
      <c r="A16284"/>
      <c r="B16284"/>
      <c r="C16284"/>
    </row>
    <row r="16285" spans="1:3">
      <c r="A16285"/>
      <c r="B16285"/>
      <c r="C16285"/>
    </row>
    <row r="16286" spans="1:3">
      <c r="A16286"/>
      <c r="B16286"/>
      <c r="C16286"/>
    </row>
    <row r="16287" spans="1:3">
      <c r="A16287"/>
      <c r="B16287"/>
      <c r="C16287"/>
    </row>
    <row r="16288" spans="1:3">
      <c r="A16288"/>
      <c r="B16288"/>
      <c r="C16288"/>
    </row>
    <row r="16289" spans="1:3">
      <c r="A16289"/>
      <c r="B16289"/>
      <c r="C16289"/>
    </row>
    <row r="16290" spans="1:3">
      <c r="A16290"/>
      <c r="B16290"/>
      <c r="C16290"/>
    </row>
    <row r="16291" spans="1:3">
      <c r="A16291"/>
      <c r="B16291"/>
      <c r="C16291"/>
    </row>
    <row r="16292" spans="1:3">
      <c r="A16292"/>
      <c r="B16292"/>
      <c r="C16292"/>
    </row>
    <row r="16293" spans="1:3">
      <c r="A16293"/>
      <c r="B16293"/>
      <c r="C16293"/>
    </row>
    <row r="16294" spans="1:3">
      <c r="A16294"/>
      <c r="B16294"/>
      <c r="C16294"/>
    </row>
    <row r="16295" spans="1:3">
      <c r="A16295"/>
      <c r="B16295"/>
      <c r="C16295"/>
    </row>
    <row r="16296" spans="1:3">
      <c r="A16296"/>
      <c r="B16296"/>
      <c r="C16296"/>
    </row>
    <row r="16297" spans="1:3">
      <c r="A16297"/>
      <c r="B16297"/>
      <c r="C16297"/>
    </row>
    <row r="16298" spans="1:3">
      <c r="A16298"/>
      <c r="B16298"/>
      <c r="C16298"/>
    </row>
    <row r="16299" spans="1:3">
      <c r="A16299"/>
      <c r="B16299"/>
      <c r="C16299"/>
    </row>
    <row r="16300" spans="1:3">
      <c r="A16300"/>
      <c r="B16300"/>
      <c r="C16300"/>
    </row>
    <row r="16301" spans="1:3">
      <c r="A16301"/>
      <c r="B16301"/>
      <c r="C16301"/>
    </row>
    <row r="16302" spans="1:3">
      <c r="A16302"/>
      <c r="B16302"/>
      <c r="C16302"/>
    </row>
    <row r="16303" spans="1:3">
      <c r="A16303"/>
      <c r="B16303"/>
      <c r="C16303"/>
    </row>
    <row r="16304" spans="1:3">
      <c r="A16304"/>
      <c r="B16304"/>
      <c r="C16304"/>
    </row>
    <row r="16305" spans="1:3">
      <c r="A16305"/>
      <c r="B16305"/>
      <c r="C16305"/>
    </row>
    <row r="16306" spans="1:3">
      <c r="A16306"/>
      <c r="B16306"/>
      <c r="C16306"/>
    </row>
    <row r="16307" spans="1:3">
      <c r="A16307"/>
      <c r="B16307"/>
      <c r="C16307"/>
    </row>
    <row r="16308" spans="1:3">
      <c r="A16308"/>
      <c r="B16308"/>
      <c r="C16308"/>
    </row>
    <row r="16309" spans="1:3">
      <c r="A16309"/>
      <c r="B16309"/>
      <c r="C16309"/>
    </row>
    <row r="16310" spans="1:3">
      <c r="A16310"/>
      <c r="B16310"/>
      <c r="C16310"/>
    </row>
    <row r="16311" spans="1:3">
      <c r="A16311"/>
      <c r="B16311"/>
      <c r="C16311"/>
    </row>
    <row r="16312" spans="1:3">
      <c r="A16312"/>
      <c r="B16312"/>
      <c r="C16312"/>
    </row>
    <row r="16313" spans="1:3">
      <c r="A16313"/>
      <c r="B16313"/>
      <c r="C16313"/>
    </row>
    <row r="16314" spans="1:3">
      <c r="A16314"/>
      <c r="B16314"/>
      <c r="C16314"/>
    </row>
    <row r="16315" spans="1:3">
      <c r="A16315"/>
      <c r="B16315"/>
      <c r="C16315"/>
    </row>
    <row r="16316" spans="1:3">
      <c r="A16316"/>
      <c r="B16316"/>
      <c r="C16316"/>
    </row>
    <row r="16317" spans="1:3">
      <c r="A16317"/>
      <c r="B16317"/>
      <c r="C16317"/>
    </row>
    <row r="16318" spans="1:3">
      <c r="A16318"/>
      <c r="B16318"/>
      <c r="C16318"/>
    </row>
    <row r="16319" spans="1:3">
      <c r="A16319"/>
      <c r="B16319"/>
      <c r="C16319"/>
    </row>
    <row r="16320" spans="1:3">
      <c r="A16320"/>
      <c r="B16320"/>
      <c r="C16320"/>
    </row>
    <row r="16321" spans="1:3">
      <c r="A16321"/>
      <c r="B16321"/>
      <c r="C16321"/>
    </row>
    <row r="16322" spans="1:3">
      <c r="A16322"/>
      <c r="B16322"/>
      <c r="C16322"/>
    </row>
    <row r="16323" spans="1:3">
      <c r="A16323"/>
      <c r="B16323"/>
      <c r="C16323"/>
    </row>
    <row r="16324" spans="1:3">
      <c r="A16324"/>
      <c r="B16324"/>
      <c r="C16324"/>
    </row>
    <row r="16325" spans="1:3">
      <c r="A16325"/>
      <c r="B16325"/>
      <c r="C16325"/>
    </row>
    <row r="16326" spans="1:3">
      <c r="A16326"/>
      <c r="B16326"/>
      <c r="C16326"/>
    </row>
    <row r="16327" spans="1:3">
      <c r="A16327"/>
      <c r="B16327"/>
      <c r="C16327"/>
    </row>
    <row r="16328" spans="1:3">
      <c r="A16328"/>
      <c r="B16328"/>
      <c r="C16328"/>
    </row>
    <row r="16329" spans="1:3">
      <c r="A16329"/>
      <c r="B16329"/>
      <c r="C16329"/>
    </row>
    <row r="16330" spans="1:3">
      <c r="A16330"/>
      <c r="B16330"/>
      <c r="C16330"/>
    </row>
    <row r="16331" spans="1:3">
      <c r="A16331"/>
      <c r="B16331"/>
      <c r="C16331"/>
    </row>
    <row r="16332" spans="1:3">
      <c r="A16332"/>
      <c r="B16332"/>
      <c r="C16332"/>
    </row>
    <row r="16333" spans="1:3">
      <c r="A16333"/>
      <c r="B16333"/>
      <c r="C16333"/>
    </row>
    <row r="16334" spans="1:3">
      <c r="A16334"/>
      <c r="B16334"/>
      <c r="C16334"/>
    </row>
    <row r="16335" spans="1:3">
      <c r="A16335"/>
      <c r="B16335"/>
      <c r="C16335"/>
    </row>
    <row r="16336" spans="1:3">
      <c r="A16336"/>
      <c r="B16336"/>
      <c r="C16336"/>
    </row>
    <row r="16337" spans="1:3">
      <c r="A16337"/>
      <c r="B16337"/>
      <c r="C16337"/>
    </row>
    <row r="16338" spans="1:3">
      <c r="A16338"/>
      <c r="B16338"/>
      <c r="C16338"/>
    </row>
    <row r="16339" spans="1:3">
      <c r="A16339"/>
      <c r="B16339"/>
      <c r="C16339"/>
    </row>
    <row r="16340" spans="1:3">
      <c r="A16340"/>
      <c r="B16340"/>
      <c r="C16340"/>
    </row>
    <row r="16341" spans="1:3">
      <c r="A16341"/>
      <c r="B16341"/>
      <c r="C16341"/>
    </row>
    <row r="16342" spans="1:3">
      <c r="A16342"/>
      <c r="B16342"/>
      <c r="C16342"/>
    </row>
    <row r="16343" spans="1:3">
      <c r="A16343"/>
      <c r="B16343"/>
      <c r="C16343"/>
    </row>
    <row r="16344" spans="1:3">
      <c r="A16344"/>
      <c r="B16344"/>
      <c r="C16344"/>
    </row>
    <row r="16345" spans="1:3">
      <c r="A16345"/>
      <c r="B16345"/>
      <c r="C16345"/>
    </row>
    <row r="16346" spans="1:3">
      <c r="A16346"/>
      <c r="B16346"/>
      <c r="C16346"/>
    </row>
    <row r="16347" spans="1:3">
      <c r="A16347"/>
      <c r="B16347"/>
      <c r="C16347"/>
    </row>
    <row r="16348" spans="1:3">
      <c r="A16348"/>
      <c r="B16348"/>
      <c r="C16348"/>
    </row>
    <row r="16349" spans="1:3">
      <c r="A16349"/>
      <c r="B16349"/>
      <c r="C16349"/>
    </row>
    <row r="16350" spans="1:3">
      <c r="A16350"/>
      <c r="B16350"/>
      <c r="C16350"/>
    </row>
    <row r="16351" spans="1:3">
      <c r="A16351"/>
      <c r="B16351"/>
      <c r="C16351"/>
    </row>
    <row r="16352" spans="1:3">
      <c r="A16352"/>
      <c r="B16352"/>
      <c r="C16352"/>
    </row>
    <row r="16353" spans="1:3">
      <c r="A16353"/>
      <c r="B16353"/>
      <c r="C16353"/>
    </row>
    <row r="16354" spans="1:3">
      <c r="A16354"/>
      <c r="B16354"/>
      <c r="C16354"/>
    </row>
    <row r="16355" spans="1:3">
      <c r="A16355"/>
      <c r="B16355"/>
      <c r="C16355"/>
    </row>
    <row r="16356" spans="1:3">
      <c r="A16356"/>
      <c r="B16356"/>
      <c r="C16356"/>
    </row>
    <row r="16357" spans="1:3">
      <c r="A16357"/>
      <c r="B16357"/>
      <c r="C16357"/>
    </row>
    <row r="16358" spans="1:3">
      <c r="A16358"/>
      <c r="B16358"/>
      <c r="C16358"/>
    </row>
    <row r="16359" spans="1:3">
      <c r="A16359"/>
      <c r="B16359"/>
      <c r="C16359"/>
    </row>
    <row r="16360" spans="1:3">
      <c r="A16360"/>
      <c r="B16360"/>
      <c r="C16360"/>
    </row>
    <row r="16361" spans="1:3">
      <c r="A16361"/>
      <c r="B16361"/>
      <c r="C16361"/>
    </row>
    <row r="16362" spans="1:3">
      <c r="A16362"/>
      <c r="B16362"/>
      <c r="C16362"/>
    </row>
    <row r="16363" spans="1:3">
      <c r="A16363"/>
      <c r="B16363"/>
      <c r="C16363"/>
    </row>
    <row r="16364" spans="1:3">
      <c r="A16364"/>
      <c r="B16364"/>
      <c r="C16364"/>
    </row>
    <row r="16365" spans="1:3">
      <c r="A16365"/>
      <c r="B16365"/>
      <c r="C16365"/>
    </row>
    <row r="16366" spans="1:3">
      <c r="A16366"/>
      <c r="B16366"/>
      <c r="C16366"/>
    </row>
    <row r="16367" spans="1:3">
      <c r="A16367"/>
      <c r="B16367"/>
      <c r="C16367"/>
    </row>
    <row r="16368" spans="1:3">
      <c r="A16368"/>
      <c r="B16368"/>
      <c r="C16368"/>
    </row>
    <row r="16369" spans="1:3">
      <c r="A16369"/>
      <c r="B16369"/>
      <c r="C16369"/>
    </row>
    <row r="16370" spans="1:3">
      <c r="A16370"/>
      <c r="B16370"/>
      <c r="C16370"/>
    </row>
    <row r="16371" spans="1:3">
      <c r="A16371"/>
      <c r="B16371"/>
      <c r="C16371"/>
    </row>
    <row r="16372" spans="1:3">
      <c r="A16372"/>
      <c r="B16372"/>
      <c r="C16372"/>
    </row>
    <row r="16373" spans="1:3">
      <c r="A16373"/>
      <c r="B16373"/>
      <c r="C16373"/>
    </row>
    <row r="16374" spans="1:3">
      <c r="A16374"/>
      <c r="B16374"/>
      <c r="C16374"/>
    </row>
    <row r="16375" spans="1:3">
      <c r="A16375"/>
      <c r="B16375"/>
      <c r="C16375"/>
    </row>
    <row r="16376" spans="1:3">
      <c r="A16376"/>
      <c r="B16376"/>
      <c r="C16376"/>
    </row>
    <row r="16377" spans="1:3">
      <c r="A16377"/>
      <c r="B16377"/>
      <c r="C16377"/>
    </row>
    <row r="16378" spans="1:3">
      <c r="A16378"/>
      <c r="B16378"/>
      <c r="C16378"/>
    </row>
    <row r="16379" spans="1:3">
      <c r="A16379"/>
      <c r="B16379"/>
      <c r="C16379"/>
    </row>
    <row r="16380" spans="1:3">
      <c r="A16380"/>
      <c r="B16380"/>
      <c r="C16380"/>
    </row>
    <row r="16381" spans="1:3">
      <c r="A16381"/>
      <c r="B16381"/>
      <c r="C16381"/>
    </row>
    <row r="16382" spans="1:3">
      <c r="A16382"/>
      <c r="B16382"/>
      <c r="C16382"/>
    </row>
    <row r="16383" spans="1:3">
      <c r="A16383"/>
      <c r="B16383"/>
      <c r="C16383"/>
    </row>
    <row r="16384" spans="1:3">
      <c r="A16384"/>
      <c r="B16384"/>
      <c r="C16384"/>
    </row>
    <row r="16385" spans="1:3">
      <c r="A16385"/>
      <c r="B16385"/>
      <c r="C16385"/>
    </row>
    <row r="16386" spans="1:3">
      <c r="A16386"/>
      <c r="B16386"/>
      <c r="C16386"/>
    </row>
    <row r="16387" spans="1:3">
      <c r="A16387"/>
      <c r="B16387"/>
      <c r="C16387"/>
    </row>
    <row r="16388" spans="1:3">
      <c r="A16388"/>
      <c r="B16388"/>
      <c r="C16388"/>
    </row>
    <row r="16389" spans="1:3">
      <c r="A16389"/>
      <c r="B16389"/>
      <c r="C16389"/>
    </row>
    <row r="16390" spans="1:3">
      <c r="A16390"/>
      <c r="B16390"/>
      <c r="C16390"/>
    </row>
    <row r="16391" spans="1:3">
      <c r="A16391"/>
      <c r="B16391"/>
      <c r="C16391"/>
    </row>
    <row r="16392" spans="1:3">
      <c r="A16392"/>
      <c r="B16392"/>
      <c r="C16392"/>
    </row>
    <row r="16393" spans="1:3">
      <c r="A16393"/>
      <c r="B16393"/>
      <c r="C16393"/>
    </row>
    <row r="16394" spans="1:3">
      <c r="A16394"/>
      <c r="B16394"/>
      <c r="C16394"/>
    </row>
    <row r="16395" spans="1:3">
      <c r="A16395"/>
      <c r="B16395"/>
      <c r="C16395"/>
    </row>
    <row r="16396" spans="1:3">
      <c r="A16396"/>
      <c r="B16396"/>
      <c r="C16396"/>
    </row>
    <row r="16397" spans="1:3">
      <c r="A16397"/>
      <c r="B16397"/>
      <c r="C16397"/>
    </row>
    <row r="16398" spans="1:3">
      <c r="A16398"/>
      <c r="B16398"/>
      <c r="C16398"/>
    </row>
    <row r="16399" spans="1:3">
      <c r="A16399"/>
      <c r="B16399"/>
      <c r="C16399"/>
    </row>
    <row r="16400" spans="1:3">
      <c r="A16400"/>
      <c r="B16400"/>
      <c r="C16400"/>
    </row>
    <row r="16401" spans="1:3">
      <c r="A16401"/>
      <c r="B16401"/>
      <c r="C16401"/>
    </row>
    <row r="16402" spans="1:3">
      <c r="A16402"/>
      <c r="B16402"/>
      <c r="C16402"/>
    </row>
    <row r="16403" spans="1:3">
      <c r="A16403"/>
      <c r="B16403"/>
      <c r="C16403"/>
    </row>
    <row r="16404" spans="1:3">
      <c r="A16404"/>
      <c r="B16404"/>
      <c r="C16404"/>
    </row>
    <row r="16405" spans="1:3">
      <c r="A16405"/>
      <c r="B16405"/>
      <c r="C16405"/>
    </row>
    <row r="16406" spans="1:3">
      <c r="A16406"/>
      <c r="B16406"/>
      <c r="C16406"/>
    </row>
    <row r="16407" spans="1:3">
      <c r="A16407"/>
      <c r="B16407"/>
      <c r="C16407"/>
    </row>
    <row r="16408" spans="1:3">
      <c r="A16408"/>
      <c r="B16408"/>
      <c r="C16408"/>
    </row>
    <row r="16409" spans="1:3">
      <c r="A16409"/>
      <c r="B16409"/>
      <c r="C16409"/>
    </row>
    <row r="16410" spans="1:3">
      <c r="A16410"/>
      <c r="B16410"/>
      <c r="C16410"/>
    </row>
    <row r="16411" spans="1:3">
      <c r="A16411"/>
      <c r="B16411"/>
      <c r="C16411"/>
    </row>
    <row r="16412" spans="1:3">
      <c r="A16412"/>
      <c r="B16412"/>
      <c r="C16412"/>
    </row>
    <row r="16413" spans="1:3">
      <c r="A16413"/>
      <c r="B16413"/>
      <c r="C16413"/>
    </row>
    <row r="16414" spans="1:3">
      <c r="A16414"/>
      <c r="B16414"/>
      <c r="C16414"/>
    </row>
    <row r="16415" spans="1:3">
      <c r="A16415"/>
      <c r="B16415"/>
      <c r="C16415"/>
    </row>
    <row r="16416" spans="1:3">
      <c r="A16416"/>
      <c r="B16416"/>
      <c r="C16416"/>
    </row>
    <row r="16417" spans="1:3">
      <c r="A16417"/>
      <c r="B16417"/>
      <c r="C16417"/>
    </row>
    <row r="16418" spans="1:3">
      <c r="A16418"/>
      <c r="B16418"/>
      <c r="C16418"/>
    </row>
    <row r="16419" spans="1:3">
      <c r="A16419"/>
      <c r="B16419"/>
      <c r="C16419"/>
    </row>
    <row r="16420" spans="1:3">
      <c r="A16420"/>
      <c r="B16420"/>
      <c r="C16420"/>
    </row>
    <row r="16421" spans="1:3">
      <c r="A16421"/>
      <c r="B16421"/>
      <c r="C16421"/>
    </row>
    <row r="16422" spans="1:3">
      <c r="A16422"/>
      <c r="B16422"/>
      <c r="C16422"/>
    </row>
    <row r="16423" spans="1:3">
      <c r="A16423"/>
      <c r="B16423"/>
      <c r="C16423"/>
    </row>
    <row r="16424" spans="1:3">
      <c r="A16424"/>
      <c r="B16424"/>
      <c r="C16424"/>
    </row>
    <row r="16425" spans="1:3">
      <c r="A16425"/>
      <c r="B16425"/>
      <c r="C16425"/>
    </row>
    <row r="16426" spans="1:3">
      <c r="A16426"/>
      <c r="B16426"/>
      <c r="C16426"/>
    </row>
    <row r="16427" spans="1:3">
      <c r="A16427"/>
      <c r="B16427"/>
      <c r="C16427"/>
    </row>
    <row r="16428" spans="1:3">
      <c r="A16428"/>
      <c r="B16428"/>
      <c r="C16428"/>
    </row>
    <row r="16429" spans="1:3">
      <c r="A16429"/>
      <c r="B16429"/>
      <c r="C16429"/>
    </row>
    <row r="16430" spans="1:3">
      <c r="A16430"/>
      <c r="B16430"/>
      <c r="C16430"/>
    </row>
    <row r="16431" spans="1:3">
      <c r="A16431"/>
      <c r="B16431"/>
      <c r="C16431"/>
    </row>
    <row r="16432" spans="1:3">
      <c r="A16432"/>
      <c r="B16432"/>
      <c r="C16432"/>
    </row>
    <row r="16433" spans="1:3">
      <c r="A16433"/>
      <c r="B16433"/>
      <c r="C16433"/>
    </row>
    <row r="16434" spans="1:3">
      <c r="A16434"/>
      <c r="B16434"/>
      <c r="C16434"/>
    </row>
    <row r="16435" spans="1:3">
      <c r="A16435"/>
      <c r="B16435"/>
      <c r="C16435"/>
    </row>
    <row r="16436" spans="1:3">
      <c r="A16436"/>
      <c r="B16436"/>
      <c r="C16436"/>
    </row>
    <row r="16437" spans="1:3">
      <c r="A16437"/>
      <c r="B16437"/>
      <c r="C16437"/>
    </row>
    <row r="16438" spans="1:3">
      <c r="A16438"/>
      <c r="B16438"/>
      <c r="C16438"/>
    </row>
    <row r="16439" spans="1:3">
      <c r="A16439"/>
      <c r="B16439"/>
      <c r="C16439"/>
    </row>
    <row r="16440" spans="1:3">
      <c r="A16440"/>
      <c r="B16440"/>
      <c r="C16440"/>
    </row>
    <row r="16441" spans="1:3">
      <c r="A16441"/>
      <c r="B16441"/>
      <c r="C16441"/>
    </row>
    <row r="16442" spans="1:3">
      <c r="A16442"/>
      <c r="B16442"/>
      <c r="C16442"/>
    </row>
    <row r="16443" spans="1:3">
      <c r="A16443"/>
      <c r="B16443"/>
      <c r="C16443"/>
    </row>
    <row r="16444" spans="1:3">
      <c r="A16444"/>
      <c r="B16444"/>
      <c r="C16444"/>
    </row>
    <row r="16445" spans="1:3">
      <c r="A16445"/>
      <c r="B16445"/>
      <c r="C16445"/>
    </row>
    <row r="16446" spans="1:3">
      <c r="A16446"/>
      <c r="B16446"/>
      <c r="C16446"/>
    </row>
    <row r="16447" spans="1:3">
      <c r="A16447"/>
      <c r="B16447"/>
      <c r="C16447"/>
    </row>
    <row r="16448" spans="1:3">
      <c r="A16448"/>
      <c r="B16448"/>
      <c r="C16448"/>
    </row>
    <row r="16449" spans="1:3">
      <c r="A16449"/>
      <c r="B16449"/>
      <c r="C16449"/>
    </row>
    <row r="16450" spans="1:3">
      <c r="A16450"/>
      <c r="B16450"/>
      <c r="C16450"/>
    </row>
    <row r="16451" spans="1:3">
      <c r="A16451"/>
      <c r="B16451"/>
      <c r="C16451"/>
    </row>
    <row r="16452" spans="1:3">
      <c r="A16452"/>
      <c r="B16452"/>
      <c r="C16452"/>
    </row>
    <row r="16453" spans="1:3">
      <c r="A16453"/>
      <c r="B16453"/>
      <c r="C16453"/>
    </row>
    <row r="16454" spans="1:3">
      <c r="A16454"/>
      <c r="B16454"/>
      <c r="C16454"/>
    </row>
    <row r="16455" spans="1:3">
      <c r="A16455"/>
      <c r="B16455"/>
      <c r="C16455"/>
    </row>
    <row r="16456" spans="1:3">
      <c r="A16456"/>
      <c r="B16456"/>
      <c r="C16456"/>
    </row>
    <row r="16457" spans="1:3">
      <c r="A16457"/>
      <c r="B16457"/>
      <c r="C16457"/>
    </row>
    <row r="16458" spans="1:3">
      <c r="A16458"/>
      <c r="B16458"/>
      <c r="C16458"/>
    </row>
    <row r="16459" spans="1:3">
      <c r="A16459"/>
      <c r="B16459"/>
      <c r="C16459"/>
    </row>
    <row r="16460" spans="1:3">
      <c r="A16460"/>
      <c r="B16460"/>
      <c r="C16460"/>
    </row>
    <row r="16461" spans="1:3">
      <c r="A16461"/>
      <c r="B16461"/>
      <c r="C16461"/>
    </row>
    <row r="16462" spans="1:3">
      <c r="A16462"/>
      <c r="B16462"/>
      <c r="C16462"/>
    </row>
    <row r="16463" spans="1:3">
      <c r="A16463"/>
      <c r="B16463"/>
      <c r="C16463"/>
    </row>
    <row r="16464" spans="1:3">
      <c r="A16464"/>
      <c r="B16464"/>
      <c r="C16464"/>
    </row>
    <row r="16465" spans="1:3">
      <c r="A16465"/>
      <c r="B16465"/>
      <c r="C16465"/>
    </row>
    <row r="16466" spans="1:3">
      <c r="A16466"/>
      <c r="B16466"/>
      <c r="C16466"/>
    </row>
    <row r="16467" spans="1:3">
      <c r="A16467"/>
      <c r="B16467"/>
      <c r="C16467"/>
    </row>
    <row r="16468" spans="1:3">
      <c r="A16468"/>
      <c r="B16468"/>
      <c r="C16468"/>
    </row>
    <row r="16469" spans="1:3">
      <c r="A16469"/>
      <c r="B16469"/>
      <c r="C16469"/>
    </row>
    <row r="16470" spans="1:3">
      <c r="A16470"/>
      <c r="B16470"/>
      <c r="C16470"/>
    </row>
    <row r="16471" spans="1:3">
      <c r="A16471"/>
      <c r="B16471"/>
      <c r="C16471"/>
    </row>
    <row r="16472" spans="1:3">
      <c r="A16472"/>
      <c r="B16472"/>
      <c r="C16472"/>
    </row>
    <row r="16473" spans="1:3">
      <c r="A16473"/>
      <c r="B16473"/>
      <c r="C16473"/>
    </row>
    <row r="16474" spans="1:3">
      <c r="A16474"/>
      <c r="B16474"/>
      <c r="C16474"/>
    </row>
    <row r="16475" spans="1:3">
      <c r="A16475"/>
      <c r="B16475"/>
      <c r="C16475"/>
    </row>
    <row r="16476" spans="1:3">
      <c r="A16476"/>
      <c r="B16476"/>
      <c r="C16476"/>
    </row>
    <row r="16477" spans="1:3">
      <c r="A16477"/>
      <c r="B16477"/>
      <c r="C16477"/>
    </row>
    <row r="16478" spans="1:3">
      <c r="A16478"/>
      <c r="B16478"/>
      <c r="C16478"/>
    </row>
    <row r="16479" spans="1:3">
      <c r="A16479"/>
      <c r="B16479"/>
      <c r="C16479"/>
    </row>
    <row r="16480" spans="1:3">
      <c r="A16480"/>
      <c r="B16480"/>
      <c r="C16480"/>
    </row>
    <row r="16481" spans="1:3">
      <c r="A16481"/>
      <c r="B16481"/>
      <c r="C16481"/>
    </row>
    <row r="16482" spans="1:3">
      <c r="A16482"/>
      <c r="B16482"/>
      <c r="C16482"/>
    </row>
    <row r="16483" spans="1:3">
      <c r="A16483"/>
      <c r="B16483"/>
      <c r="C16483"/>
    </row>
    <row r="16484" spans="1:3">
      <c r="A16484"/>
      <c r="B16484"/>
      <c r="C16484"/>
    </row>
    <row r="16485" spans="1:3">
      <c r="A16485"/>
      <c r="B16485"/>
      <c r="C16485"/>
    </row>
    <row r="16486" spans="1:3">
      <c r="A16486"/>
      <c r="B16486"/>
      <c r="C16486"/>
    </row>
    <row r="16487" spans="1:3">
      <c r="A16487"/>
      <c r="B16487"/>
      <c r="C16487"/>
    </row>
    <row r="16488" spans="1:3">
      <c r="A16488"/>
      <c r="B16488"/>
      <c r="C16488"/>
    </row>
    <row r="16489" spans="1:3">
      <c r="A16489"/>
      <c r="B16489"/>
      <c r="C16489"/>
    </row>
    <row r="16490" spans="1:3">
      <c r="A16490"/>
      <c r="B16490"/>
      <c r="C16490"/>
    </row>
    <row r="16491" spans="1:3">
      <c r="A16491"/>
      <c r="B16491"/>
      <c r="C16491"/>
    </row>
    <row r="16492" spans="1:3">
      <c r="A16492"/>
      <c r="B16492"/>
      <c r="C16492"/>
    </row>
    <row r="16493" spans="1:3">
      <c r="A16493"/>
      <c r="B16493"/>
      <c r="C16493"/>
    </row>
    <row r="16494" spans="1:3">
      <c r="A16494"/>
      <c r="B16494"/>
      <c r="C16494"/>
    </row>
    <row r="16495" spans="1:3">
      <c r="A16495"/>
      <c r="B16495"/>
      <c r="C16495"/>
    </row>
    <row r="16496" spans="1:3">
      <c r="A16496"/>
      <c r="B16496"/>
      <c r="C16496"/>
    </row>
    <row r="16497" spans="1:3">
      <c r="A16497"/>
      <c r="B16497"/>
      <c r="C16497"/>
    </row>
    <row r="16498" spans="1:3">
      <c r="A16498"/>
      <c r="B16498"/>
      <c r="C16498"/>
    </row>
    <row r="16499" spans="1:3">
      <c r="A16499"/>
      <c r="B16499"/>
      <c r="C16499"/>
    </row>
    <row r="16500" spans="1:3">
      <c r="A16500"/>
      <c r="B16500"/>
      <c r="C16500"/>
    </row>
    <row r="16501" spans="1:3">
      <c r="A16501"/>
      <c r="B16501"/>
      <c r="C16501"/>
    </row>
    <row r="16502" spans="1:3">
      <c r="A16502"/>
      <c r="B16502"/>
      <c r="C16502"/>
    </row>
    <row r="16503" spans="1:3">
      <c r="A16503"/>
      <c r="B16503"/>
      <c r="C16503"/>
    </row>
    <row r="16504" spans="1:3">
      <c r="A16504"/>
      <c r="B16504"/>
      <c r="C16504"/>
    </row>
    <row r="16505" spans="1:3">
      <c r="A16505"/>
      <c r="B16505"/>
      <c r="C16505"/>
    </row>
    <row r="16506" spans="1:3">
      <c r="A16506"/>
      <c r="B16506"/>
      <c r="C16506"/>
    </row>
    <row r="16507" spans="1:3">
      <c r="A16507"/>
      <c r="B16507"/>
      <c r="C16507"/>
    </row>
    <row r="16508" spans="1:3">
      <c r="A16508"/>
      <c r="B16508"/>
      <c r="C16508"/>
    </row>
    <row r="16509" spans="1:3">
      <c r="A16509"/>
      <c r="B16509"/>
      <c r="C16509"/>
    </row>
    <row r="16510" spans="1:3">
      <c r="A16510"/>
      <c r="B16510"/>
      <c r="C16510"/>
    </row>
    <row r="16511" spans="1:3">
      <c r="A16511"/>
      <c r="B16511"/>
      <c r="C16511"/>
    </row>
    <row r="16512" spans="1:3">
      <c r="A16512"/>
      <c r="B16512"/>
      <c r="C16512"/>
    </row>
    <row r="16513" spans="1:3">
      <c r="A16513"/>
      <c r="B16513"/>
      <c r="C16513"/>
    </row>
    <row r="16514" spans="1:3">
      <c r="A16514"/>
      <c r="B16514"/>
      <c r="C16514"/>
    </row>
    <row r="16515" spans="1:3">
      <c r="A16515"/>
      <c r="B16515"/>
      <c r="C16515"/>
    </row>
    <row r="16516" spans="1:3">
      <c r="A16516"/>
      <c r="B16516"/>
      <c r="C16516"/>
    </row>
    <row r="16517" spans="1:3">
      <c r="A16517"/>
      <c r="B16517"/>
      <c r="C16517"/>
    </row>
    <row r="16518" spans="1:3">
      <c r="A16518"/>
      <c r="B16518"/>
      <c r="C16518"/>
    </row>
    <row r="16519" spans="1:3">
      <c r="A16519"/>
      <c r="B16519"/>
      <c r="C16519"/>
    </row>
    <row r="16520" spans="1:3">
      <c r="A16520"/>
      <c r="B16520"/>
      <c r="C16520"/>
    </row>
    <row r="16521" spans="1:3">
      <c r="A16521"/>
      <c r="B16521"/>
      <c r="C16521"/>
    </row>
    <row r="16522" spans="1:3">
      <c r="A16522"/>
      <c r="B16522"/>
      <c r="C16522"/>
    </row>
    <row r="16523" spans="1:3">
      <c r="A16523"/>
      <c r="B16523"/>
      <c r="C16523"/>
    </row>
    <row r="16524" spans="1:3">
      <c r="A16524"/>
      <c r="B16524"/>
      <c r="C16524"/>
    </row>
    <row r="16525" spans="1:3">
      <c r="A16525"/>
      <c r="B16525"/>
      <c r="C16525"/>
    </row>
    <row r="16526" spans="1:3">
      <c r="A16526"/>
      <c r="B16526"/>
      <c r="C16526"/>
    </row>
    <row r="16527" spans="1:3">
      <c r="A16527"/>
      <c r="B16527"/>
      <c r="C16527"/>
    </row>
    <row r="16528" spans="1:3">
      <c r="A16528"/>
      <c r="B16528"/>
      <c r="C16528"/>
    </row>
    <row r="16529" spans="1:3">
      <c r="A16529"/>
      <c r="B16529"/>
      <c r="C16529"/>
    </row>
    <row r="16530" spans="1:3">
      <c r="A16530"/>
      <c r="B16530"/>
      <c r="C16530"/>
    </row>
    <row r="16531" spans="1:3">
      <c r="A16531"/>
      <c r="B16531"/>
      <c r="C16531"/>
    </row>
    <row r="16532" spans="1:3">
      <c r="A16532"/>
      <c r="B16532"/>
      <c r="C16532"/>
    </row>
    <row r="16533" spans="1:3">
      <c r="A16533"/>
      <c r="B16533"/>
      <c r="C16533"/>
    </row>
    <row r="16534" spans="1:3">
      <c r="A16534"/>
      <c r="B16534"/>
      <c r="C16534"/>
    </row>
    <row r="16535" spans="1:3">
      <c r="A16535"/>
      <c r="B16535"/>
      <c r="C16535"/>
    </row>
    <row r="16536" spans="1:3">
      <c r="A16536"/>
      <c r="B16536"/>
      <c r="C16536"/>
    </row>
    <row r="16537" spans="1:3">
      <c r="A16537"/>
      <c r="B16537"/>
      <c r="C16537"/>
    </row>
    <row r="16538" spans="1:3">
      <c r="A16538"/>
      <c r="B16538"/>
      <c r="C16538"/>
    </row>
    <row r="16539" spans="1:3">
      <c r="A16539"/>
      <c r="B16539"/>
      <c r="C16539"/>
    </row>
    <row r="16540" spans="1:3">
      <c r="A16540"/>
      <c r="B16540"/>
      <c r="C16540"/>
    </row>
    <row r="16541" spans="1:3">
      <c r="A16541"/>
      <c r="B16541"/>
      <c r="C16541"/>
    </row>
    <row r="16542" spans="1:3">
      <c r="A16542"/>
      <c r="B16542"/>
      <c r="C16542"/>
    </row>
    <row r="16543" spans="1:3">
      <c r="A16543"/>
      <c r="B16543"/>
      <c r="C16543"/>
    </row>
    <row r="16544" spans="1:3">
      <c r="A16544"/>
      <c r="B16544"/>
      <c r="C16544"/>
    </row>
    <row r="16545" spans="1:3">
      <c r="A16545"/>
      <c r="B16545"/>
      <c r="C16545"/>
    </row>
    <row r="16546" spans="1:3">
      <c r="A16546"/>
      <c r="B16546"/>
      <c r="C16546"/>
    </row>
    <row r="16547" spans="1:3">
      <c r="A16547"/>
      <c r="B16547"/>
      <c r="C16547"/>
    </row>
    <row r="16548" spans="1:3">
      <c r="A16548"/>
      <c r="B16548"/>
      <c r="C16548"/>
    </row>
    <row r="16549" spans="1:3">
      <c r="A16549"/>
      <c r="B16549"/>
      <c r="C16549"/>
    </row>
    <row r="16550" spans="1:3">
      <c r="A16550"/>
      <c r="B16550"/>
      <c r="C16550"/>
    </row>
    <row r="16551" spans="1:3">
      <c r="A16551"/>
      <c r="B16551"/>
      <c r="C16551"/>
    </row>
    <row r="16552" spans="1:3">
      <c r="A16552"/>
      <c r="B16552"/>
      <c r="C16552"/>
    </row>
    <row r="16553" spans="1:3">
      <c r="A16553"/>
      <c r="B16553"/>
      <c r="C16553"/>
    </row>
    <row r="16554" spans="1:3">
      <c r="A16554"/>
      <c r="B16554"/>
      <c r="C16554"/>
    </row>
    <row r="16555" spans="1:3">
      <c r="A16555"/>
      <c r="B16555"/>
      <c r="C16555"/>
    </row>
    <row r="16556" spans="1:3">
      <c r="A16556"/>
      <c r="B16556"/>
      <c r="C16556"/>
    </row>
    <row r="16557" spans="1:3">
      <c r="A16557"/>
      <c r="B16557"/>
      <c r="C16557"/>
    </row>
    <row r="16558" spans="1:3">
      <c r="A16558"/>
      <c r="B16558"/>
      <c r="C16558"/>
    </row>
    <row r="16559" spans="1:3">
      <c r="A16559"/>
      <c r="B16559"/>
      <c r="C16559"/>
    </row>
    <row r="16560" spans="1:3">
      <c r="A16560"/>
      <c r="B16560"/>
      <c r="C16560"/>
    </row>
    <row r="16561" spans="1:3">
      <c r="A16561"/>
      <c r="B16561"/>
      <c r="C16561"/>
    </row>
    <row r="16562" spans="1:3">
      <c r="A16562"/>
      <c r="B16562"/>
      <c r="C16562"/>
    </row>
    <row r="16563" spans="1:3">
      <c r="A16563"/>
      <c r="B16563"/>
      <c r="C16563"/>
    </row>
    <row r="16564" spans="1:3">
      <c r="A16564"/>
      <c r="B16564"/>
      <c r="C16564"/>
    </row>
    <row r="16565" spans="1:3">
      <c r="A16565"/>
      <c r="B16565"/>
      <c r="C16565"/>
    </row>
    <row r="16566" spans="1:3">
      <c r="A16566"/>
      <c r="B16566"/>
      <c r="C16566"/>
    </row>
    <row r="16567" spans="1:3">
      <c r="A16567"/>
      <c r="B16567"/>
      <c r="C16567"/>
    </row>
    <row r="16568" spans="1:3">
      <c r="A16568"/>
      <c r="B16568"/>
      <c r="C16568"/>
    </row>
    <row r="16569" spans="1:3">
      <c r="A16569"/>
      <c r="B16569"/>
      <c r="C16569"/>
    </row>
    <row r="16570" spans="1:3">
      <c r="A16570"/>
      <c r="B16570"/>
      <c r="C16570"/>
    </row>
    <row r="16571" spans="1:3">
      <c r="A16571"/>
      <c r="B16571"/>
      <c r="C16571"/>
    </row>
    <row r="16572" spans="1:3">
      <c r="A16572"/>
      <c r="B16572"/>
      <c r="C16572"/>
    </row>
    <row r="16573" spans="1:3">
      <c r="A16573"/>
      <c r="B16573"/>
      <c r="C16573"/>
    </row>
    <row r="16574" spans="1:3">
      <c r="A16574"/>
      <c r="B16574"/>
      <c r="C16574"/>
    </row>
    <row r="16575" spans="1:3">
      <c r="A16575"/>
      <c r="B16575"/>
      <c r="C16575"/>
    </row>
    <row r="16576" spans="1:3">
      <c r="A16576"/>
      <c r="B16576"/>
      <c r="C16576"/>
    </row>
    <row r="16577" spans="1:3">
      <c r="A16577"/>
      <c r="B16577"/>
      <c r="C16577"/>
    </row>
    <row r="16578" spans="1:3">
      <c r="A16578"/>
      <c r="B16578"/>
      <c r="C16578"/>
    </row>
    <row r="16579" spans="1:3">
      <c r="A16579"/>
      <c r="B16579"/>
      <c r="C16579"/>
    </row>
    <row r="16580" spans="1:3">
      <c r="A16580"/>
      <c r="B16580"/>
      <c r="C16580"/>
    </row>
    <row r="16581" spans="1:3">
      <c r="A16581"/>
      <c r="B16581"/>
      <c r="C16581"/>
    </row>
    <row r="16582" spans="1:3">
      <c r="A16582"/>
      <c r="B16582"/>
      <c r="C16582"/>
    </row>
    <row r="16583" spans="1:3">
      <c r="A16583"/>
      <c r="B16583"/>
      <c r="C16583"/>
    </row>
    <row r="16584" spans="1:3">
      <c r="A16584"/>
      <c r="B16584"/>
      <c r="C16584"/>
    </row>
    <row r="16585" spans="1:3">
      <c r="A16585"/>
      <c r="B16585"/>
      <c r="C16585"/>
    </row>
    <row r="16586" spans="1:3">
      <c r="A16586"/>
      <c r="B16586"/>
      <c r="C16586"/>
    </row>
    <row r="16587" spans="1:3">
      <c r="A16587"/>
      <c r="B16587"/>
      <c r="C16587"/>
    </row>
    <row r="16588" spans="1:3">
      <c r="A16588"/>
      <c r="B16588"/>
      <c r="C16588"/>
    </row>
    <row r="16589" spans="1:3">
      <c r="A16589"/>
      <c r="B16589"/>
      <c r="C16589"/>
    </row>
    <row r="16590" spans="1:3">
      <c r="A16590"/>
      <c r="B16590"/>
      <c r="C16590"/>
    </row>
    <row r="16591" spans="1:3">
      <c r="A16591"/>
      <c r="B16591"/>
      <c r="C16591"/>
    </row>
    <row r="16592" spans="1:3">
      <c r="A16592"/>
      <c r="B16592"/>
      <c r="C16592"/>
    </row>
    <row r="16593" spans="1:3">
      <c r="A16593"/>
      <c r="B16593"/>
      <c r="C16593"/>
    </row>
    <row r="16594" spans="1:3">
      <c r="A16594"/>
      <c r="B16594"/>
      <c r="C16594"/>
    </row>
    <row r="16595" spans="1:3">
      <c r="A16595"/>
      <c r="B16595"/>
      <c r="C16595"/>
    </row>
    <row r="16596" spans="1:3">
      <c r="A16596"/>
      <c r="B16596"/>
      <c r="C16596"/>
    </row>
    <row r="16597" spans="1:3">
      <c r="A16597"/>
      <c r="B16597"/>
      <c r="C16597"/>
    </row>
    <row r="16598" spans="1:3">
      <c r="A16598"/>
      <c r="B16598"/>
      <c r="C16598"/>
    </row>
    <row r="16599" spans="1:3">
      <c r="A16599"/>
      <c r="B16599"/>
      <c r="C16599"/>
    </row>
    <row r="16600" spans="1:3">
      <c r="A16600"/>
      <c r="B16600"/>
      <c r="C16600"/>
    </row>
    <row r="16601" spans="1:3">
      <c r="A16601"/>
      <c r="B16601"/>
      <c r="C16601"/>
    </row>
    <row r="16602" spans="1:3">
      <c r="A16602"/>
      <c r="B16602"/>
      <c r="C16602"/>
    </row>
    <row r="16603" spans="1:3">
      <c r="A16603"/>
      <c r="B16603"/>
      <c r="C16603"/>
    </row>
    <row r="16604" spans="1:3">
      <c r="A16604"/>
      <c r="B16604"/>
      <c r="C16604"/>
    </row>
    <row r="16605" spans="1:3">
      <c r="A16605"/>
      <c r="B16605"/>
      <c r="C16605"/>
    </row>
    <row r="16606" spans="1:3">
      <c r="A16606"/>
      <c r="B16606"/>
      <c r="C16606"/>
    </row>
    <row r="16607" spans="1:3">
      <c r="A16607"/>
      <c r="B16607"/>
      <c r="C16607"/>
    </row>
    <row r="16608" spans="1:3">
      <c r="A16608"/>
      <c r="B16608"/>
      <c r="C16608"/>
    </row>
    <row r="16609" spans="1:3">
      <c r="A16609"/>
      <c r="B16609"/>
      <c r="C16609"/>
    </row>
    <row r="16610" spans="1:3">
      <c r="A16610"/>
      <c r="B16610"/>
      <c r="C16610"/>
    </row>
    <row r="16611" spans="1:3">
      <c r="A16611"/>
      <c r="B16611"/>
      <c r="C16611"/>
    </row>
    <row r="16612" spans="1:3">
      <c r="A16612"/>
      <c r="B16612"/>
      <c r="C16612"/>
    </row>
    <row r="16613" spans="1:3">
      <c r="A16613"/>
      <c r="B16613"/>
      <c r="C16613"/>
    </row>
    <row r="16614" spans="1:3">
      <c r="A16614"/>
      <c r="B16614"/>
      <c r="C16614"/>
    </row>
    <row r="16615" spans="1:3">
      <c r="A16615"/>
      <c r="B16615"/>
      <c r="C16615"/>
    </row>
    <row r="16616" spans="1:3">
      <c r="A16616"/>
      <c r="B16616"/>
      <c r="C16616"/>
    </row>
    <row r="16617" spans="1:3">
      <c r="A16617"/>
      <c r="B16617"/>
      <c r="C16617"/>
    </row>
    <row r="16618" spans="1:3">
      <c r="A16618"/>
      <c r="B16618"/>
      <c r="C16618"/>
    </row>
    <row r="16619" spans="1:3">
      <c r="A16619"/>
      <c r="B16619"/>
      <c r="C16619"/>
    </row>
    <row r="16620" spans="1:3">
      <c r="A16620"/>
      <c r="B16620"/>
      <c r="C16620"/>
    </row>
    <row r="16621" spans="1:3">
      <c r="A16621"/>
      <c r="B16621"/>
      <c r="C16621"/>
    </row>
    <row r="16622" spans="1:3">
      <c r="A16622"/>
      <c r="B16622"/>
      <c r="C16622"/>
    </row>
    <row r="16623" spans="1:3">
      <c r="A16623"/>
      <c r="B16623"/>
      <c r="C16623"/>
    </row>
    <row r="16624" spans="1:3">
      <c r="A16624"/>
      <c r="B16624"/>
      <c r="C16624"/>
    </row>
    <row r="16625" spans="1:3">
      <c r="A16625"/>
      <c r="B16625"/>
      <c r="C16625"/>
    </row>
    <row r="16626" spans="1:3">
      <c r="A16626"/>
      <c r="B16626"/>
      <c r="C16626"/>
    </row>
    <row r="16627" spans="1:3">
      <c r="A16627"/>
      <c r="B16627"/>
      <c r="C16627"/>
    </row>
    <row r="16628" spans="1:3">
      <c r="A16628"/>
      <c r="B16628"/>
      <c r="C16628"/>
    </row>
    <row r="16629" spans="1:3">
      <c r="A16629"/>
      <c r="B16629"/>
      <c r="C16629"/>
    </row>
    <row r="16630" spans="1:3">
      <c r="A16630"/>
      <c r="B16630"/>
      <c r="C16630"/>
    </row>
    <row r="16631" spans="1:3">
      <c r="A16631"/>
      <c r="B16631"/>
      <c r="C16631"/>
    </row>
    <row r="16632" spans="1:3">
      <c r="A16632"/>
      <c r="B16632"/>
      <c r="C16632"/>
    </row>
    <row r="16633" spans="1:3">
      <c r="A16633"/>
      <c r="B16633"/>
      <c r="C16633"/>
    </row>
    <row r="16634" spans="1:3">
      <c r="A16634"/>
      <c r="B16634"/>
      <c r="C16634"/>
    </row>
    <row r="16635" spans="1:3">
      <c r="A16635"/>
      <c r="B16635"/>
      <c r="C16635"/>
    </row>
    <row r="16636" spans="1:3">
      <c r="A16636"/>
      <c r="B16636"/>
      <c r="C16636"/>
    </row>
    <row r="16637" spans="1:3">
      <c r="A16637"/>
      <c r="B16637"/>
      <c r="C16637"/>
    </row>
    <row r="16638" spans="1:3">
      <c r="A16638"/>
      <c r="B16638"/>
      <c r="C16638"/>
    </row>
    <row r="16639" spans="1:3">
      <c r="A16639"/>
      <c r="B16639"/>
      <c r="C16639"/>
    </row>
    <row r="16640" spans="1:3">
      <c r="A16640"/>
      <c r="B16640"/>
      <c r="C16640"/>
    </row>
    <row r="16641" spans="1:3">
      <c r="A16641"/>
      <c r="B16641"/>
      <c r="C16641"/>
    </row>
    <row r="16642" spans="1:3">
      <c r="A16642"/>
      <c r="B16642"/>
      <c r="C16642"/>
    </row>
    <row r="16643" spans="1:3">
      <c r="A16643"/>
      <c r="B16643"/>
      <c r="C16643"/>
    </row>
    <row r="16644" spans="1:3">
      <c r="A16644"/>
      <c r="B16644"/>
      <c r="C16644"/>
    </row>
    <row r="16645" spans="1:3">
      <c r="A16645"/>
      <c r="B16645"/>
      <c r="C16645"/>
    </row>
    <row r="16646" spans="1:3">
      <c r="A16646"/>
      <c r="B16646"/>
      <c r="C16646"/>
    </row>
    <row r="16647" spans="1:3">
      <c r="A16647"/>
      <c r="B16647"/>
      <c r="C16647"/>
    </row>
    <row r="16648" spans="1:3">
      <c r="A16648"/>
      <c r="B16648"/>
      <c r="C16648"/>
    </row>
    <row r="16649" spans="1:3">
      <c r="A16649"/>
      <c r="B16649"/>
      <c r="C16649"/>
    </row>
    <row r="16650" spans="1:3">
      <c r="A16650"/>
      <c r="B16650"/>
      <c r="C16650"/>
    </row>
    <row r="16651" spans="1:3">
      <c r="A16651"/>
      <c r="B16651"/>
      <c r="C16651"/>
    </row>
    <row r="16652" spans="1:3">
      <c r="A16652"/>
      <c r="B16652"/>
      <c r="C16652"/>
    </row>
    <row r="16653" spans="1:3">
      <c r="A16653"/>
      <c r="B16653"/>
      <c r="C16653"/>
    </row>
    <row r="16654" spans="1:3">
      <c r="A16654"/>
      <c r="B16654"/>
      <c r="C16654"/>
    </row>
    <row r="16655" spans="1:3">
      <c r="A16655"/>
      <c r="B16655"/>
      <c r="C16655"/>
    </row>
    <row r="16656" spans="1:3">
      <c r="A16656"/>
      <c r="B16656"/>
      <c r="C16656"/>
    </row>
    <row r="16657" spans="1:3">
      <c r="A16657"/>
      <c r="B16657"/>
      <c r="C16657"/>
    </row>
    <row r="16658" spans="1:3">
      <c r="A16658"/>
      <c r="B16658"/>
      <c r="C16658"/>
    </row>
    <row r="16659" spans="1:3">
      <c r="A16659"/>
      <c r="B16659"/>
      <c r="C16659"/>
    </row>
    <row r="16660" spans="1:3">
      <c r="A16660"/>
      <c r="B16660"/>
      <c r="C16660"/>
    </row>
    <row r="16661" spans="1:3">
      <c r="A16661"/>
      <c r="B16661"/>
      <c r="C16661"/>
    </row>
    <row r="16662" spans="1:3">
      <c r="A16662"/>
      <c r="B16662"/>
      <c r="C16662"/>
    </row>
    <row r="16663" spans="1:3">
      <c r="A16663"/>
      <c r="B16663"/>
      <c r="C16663"/>
    </row>
    <row r="16664" spans="1:3">
      <c r="A16664"/>
      <c r="B16664"/>
      <c r="C16664"/>
    </row>
    <row r="16665" spans="1:3">
      <c r="A16665"/>
      <c r="B16665"/>
      <c r="C16665"/>
    </row>
    <row r="16666" spans="1:3">
      <c r="A16666"/>
      <c r="B16666"/>
      <c r="C16666"/>
    </row>
    <row r="16667" spans="1:3">
      <c r="A16667"/>
      <c r="B16667"/>
      <c r="C16667"/>
    </row>
    <row r="16668" spans="1:3">
      <c r="A16668"/>
      <c r="B16668"/>
      <c r="C16668"/>
    </row>
    <row r="16669" spans="1:3">
      <c r="A16669"/>
      <c r="B16669"/>
      <c r="C16669"/>
    </row>
    <row r="16670" spans="1:3">
      <c r="A16670"/>
      <c r="B16670"/>
      <c r="C16670"/>
    </row>
    <row r="16671" spans="1:3">
      <c r="A16671"/>
      <c r="B16671"/>
      <c r="C16671"/>
    </row>
    <row r="16672" spans="1:3">
      <c r="A16672"/>
      <c r="B16672"/>
      <c r="C16672"/>
    </row>
    <row r="16673" spans="1:3">
      <c r="A16673"/>
      <c r="B16673"/>
      <c r="C16673"/>
    </row>
    <row r="16674" spans="1:3">
      <c r="A16674"/>
      <c r="B16674"/>
      <c r="C16674"/>
    </row>
    <row r="16675" spans="1:3">
      <c r="A16675"/>
      <c r="B16675"/>
      <c r="C16675"/>
    </row>
    <row r="16676" spans="1:3">
      <c r="A16676"/>
      <c r="B16676"/>
      <c r="C16676"/>
    </row>
    <row r="16677" spans="1:3">
      <c r="A16677"/>
      <c r="B16677"/>
      <c r="C16677"/>
    </row>
    <row r="16678" spans="1:3">
      <c r="A16678"/>
      <c r="B16678"/>
      <c r="C16678"/>
    </row>
    <row r="16679" spans="1:3">
      <c r="A16679"/>
      <c r="B16679"/>
      <c r="C16679"/>
    </row>
    <row r="16680" spans="1:3">
      <c r="A16680"/>
      <c r="B16680"/>
      <c r="C16680"/>
    </row>
    <row r="16681" spans="1:3">
      <c r="A16681"/>
      <c r="B16681"/>
      <c r="C16681"/>
    </row>
    <row r="16682" spans="1:3">
      <c r="A16682"/>
      <c r="B16682"/>
      <c r="C16682"/>
    </row>
    <row r="16683" spans="1:3">
      <c r="A16683"/>
      <c r="B16683"/>
      <c r="C16683"/>
    </row>
    <row r="16684" spans="1:3">
      <c r="A16684"/>
      <c r="B16684"/>
      <c r="C16684"/>
    </row>
    <row r="16685" spans="1:3">
      <c r="A16685"/>
      <c r="B16685"/>
      <c r="C16685"/>
    </row>
    <row r="16686" spans="1:3">
      <c r="A16686"/>
      <c r="B16686"/>
      <c r="C16686"/>
    </row>
    <row r="16687" spans="1:3">
      <c r="A16687"/>
      <c r="B16687"/>
      <c r="C16687"/>
    </row>
    <row r="16688" spans="1:3">
      <c r="A16688"/>
      <c r="B16688"/>
      <c r="C16688"/>
    </row>
    <row r="16689" spans="1:3">
      <c r="A16689"/>
      <c r="B16689"/>
      <c r="C16689"/>
    </row>
    <row r="16690" spans="1:3">
      <c r="A16690"/>
      <c r="B16690"/>
      <c r="C16690"/>
    </row>
    <row r="16691" spans="1:3">
      <c r="A16691"/>
      <c r="B16691"/>
      <c r="C16691"/>
    </row>
    <row r="16692" spans="1:3">
      <c r="A16692"/>
      <c r="B16692"/>
      <c r="C16692"/>
    </row>
    <row r="16693" spans="1:3">
      <c r="A16693"/>
      <c r="B16693"/>
      <c r="C16693"/>
    </row>
    <row r="16694" spans="1:3">
      <c r="A16694"/>
      <c r="B16694"/>
      <c r="C16694"/>
    </row>
    <row r="16695" spans="1:3">
      <c r="A16695"/>
      <c r="B16695"/>
      <c r="C16695"/>
    </row>
    <row r="16696" spans="1:3">
      <c r="A16696"/>
      <c r="B16696"/>
      <c r="C16696"/>
    </row>
    <row r="16697" spans="1:3">
      <c r="A16697"/>
      <c r="B16697"/>
      <c r="C16697"/>
    </row>
    <row r="16698" spans="1:3">
      <c r="A16698"/>
      <c r="B16698"/>
      <c r="C16698"/>
    </row>
    <row r="16699" spans="1:3">
      <c r="A16699"/>
      <c r="B16699"/>
      <c r="C16699"/>
    </row>
    <row r="16700" spans="1:3">
      <c r="A16700"/>
      <c r="B16700"/>
      <c r="C16700"/>
    </row>
    <row r="16701" spans="1:3">
      <c r="A16701"/>
      <c r="B16701"/>
      <c r="C16701"/>
    </row>
    <row r="16702" spans="1:3">
      <c r="A16702"/>
      <c r="B16702"/>
      <c r="C16702"/>
    </row>
    <row r="16703" spans="1:3">
      <c r="A16703"/>
      <c r="B16703"/>
      <c r="C16703"/>
    </row>
    <row r="16704" spans="1:3">
      <c r="A16704"/>
      <c r="B16704"/>
      <c r="C16704"/>
    </row>
    <row r="16705" spans="1:3">
      <c r="A16705"/>
      <c r="B16705"/>
      <c r="C16705"/>
    </row>
    <row r="16706" spans="1:3">
      <c r="A16706"/>
      <c r="B16706"/>
      <c r="C16706"/>
    </row>
    <row r="16707" spans="1:3">
      <c r="A16707"/>
      <c r="B16707"/>
      <c r="C16707"/>
    </row>
    <row r="16708" spans="1:3">
      <c r="A16708"/>
      <c r="B16708"/>
      <c r="C16708"/>
    </row>
    <row r="16709" spans="1:3">
      <c r="A16709"/>
      <c r="B16709"/>
      <c r="C16709"/>
    </row>
    <row r="16710" spans="1:3">
      <c r="A16710"/>
      <c r="B16710"/>
      <c r="C16710"/>
    </row>
    <row r="16711" spans="1:3">
      <c r="A16711"/>
      <c r="B16711"/>
      <c r="C16711"/>
    </row>
    <row r="16712" spans="1:3">
      <c r="A16712"/>
      <c r="B16712"/>
      <c r="C16712"/>
    </row>
    <row r="16713" spans="1:3">
      <c r="A16713"/>
      <c r="B16713"/>
      <c r="C16713"/>
    </row>
    <row r="16714" spans="1:3">
      <c r="A16714"/>
      <c r="B16714"/>
      <c r="C16714"/>
    </row>
    <row r="16715" spans="1:3">
      <c r="A16715"/>
      <c r="B16715"/>
      <c r="C16715"/>
    </row>
    <row r="16716" spans="1:3">
      <c r="A16716"/>
      <c r="B16716"/>
      <c r="C16716"/>
    </row>
    <row r="16717" spans="1:3">
      <c r="A16717"/>
      <c r="B16717"/>
      <c r="C16717"/>
    </row>
    <row r="16718" spans="1:3">
      <c r="A16718"/>
      <c r="B16718"/>
      <c r="C16718"/>
    </row>
    <row r="16719" spans="1:3">
      <c r="A16719"/>
      <c r="B16719"/>
      <c r="C16719"/>
    </row>
    <row r="16720" spans="1:3">
      <c r="A16720"/>
      <c r="B16720"/>
      <c r="C16720"/>
    </row>
    <row r="16721" spans="1:3">
      <c r="A16721"/>
      <c r="B16721"/>
      <c r="C16721"/>
    </row>
    <row r="16722" spans="1:3">
      <c r="A16722"/>
      <c r="B16722"/>
      <c r="C16722"/>
    </row>
    <row r="16723" spans="1:3">
      <c r="A16723"/>
      <c r="B16723"/>
      <c r="C16723"/>
    </row>
    <row r="16724" spans="1:3">
      <c r="A16724"/>
      <c r="B16724"/>
      <c r="C16724"/>
    </row>
    <row r="16725" spans="1:3">
      <c r="A16725"/>
      <c r="B16725"/>
      <c r="C16725"/>
    </row>
    <row r="16726" spans="1:3">
      <c r="A16726"/>
      <c r="B16726"/>
      <c r="C16726"/>
    </row>
    <row r="16727" spans="1:3">
      <c r="A16727"/>
      <c r="B16727"/>
      <c r="C16727"/>
    </row>
    <row r="16728" spans="1:3">
      <c r="A16728"/>
      <c r="B16728"/>
      <c r="C16728"/>
    </row>
    <row r="16729" spans="1:3">
      <c r="A16729"/>
      <c r="B16729"/>
      <c r="C16729"/>
    </row>
    <row r="16730" spans="1:3">
      <c r="A16730"/>
      <c r="B16730"/>
      <c r="C16730"/>
    </row>
    <row r="16731" spans="1:3">
      <c r="A16731"/>
      <c r="B16731"/>
      <c r="C16731"/>
    </row>
    <row r="16732" spans="1:3">
      <c r="A16732"/>
      <c r="B16732"/>
      <c r="C16732"/>
    </row>
    <row r="16733" spans="1:3">
      <c r="A16733"/>
      <c r="B16733"/>
      <c r="C16733"/>
    </row>
    <row r="16734" spans="1:3">
      <c r="A16734"/>
      <c r="B16734"/>
      <c r="C16734"/>
    </row>
    <row r="16735" spans="1:3">
      <c r="A16735"/>
      <c r="B16735"/>
      <c r="C16735"/>
    </row>
    <row r="16736" spans="1:3">
      <c r="A16736"/>
      <c r="B16736"/>
      <c r="C16736"/>
    </row>
    <row r="16737" spans="1:3">
      <c r="A16737"/>
      <c r="B16737"/>
      <c r="C16737"/>
    </row>
    <row r="16738" spans="1:3">
      <c r="A16738"/>
      <c r="B16738"/>
      <c r="C16738"/>
    </row>
    <row r="16739" spans="1:3">
      <c r="A16739"/>
      <c r="B16739"/>
      <c r="C16739"/>
    </row>
    <row r="16740" spans="1:3">
      <c r="A16740"/>
      <c r="B16740"/>
      <c r="C16740"/>
    </row>
    <row r="16741" spans="1:3">
      <c r="A16741"/>
      <c r="B16741"/>
      <c r="C16741"/>
    </row>
    <row r="16742" spans="1:3">
      <c r="A16742"/>
      <c r="B16742"/>
      <c r="C16742"/>
    </row>
    <row r="16743" spans="1:3">
      <c r="A16743"/>
      <c r="B16743"/>
      <c r="C16743"/>
    </row>
    <row r="16744" spans="1:3">
      <c r="A16744"/>
      <c r="B16744"/>
      <c r="C16744"/>
    </row>
    <row r="16745" spans="1:3">
      <c r="A16745"/>
      <c r="B16745"/>
      <c r="C16745"/>
    </row>
    <row r="16746" spans="1:3">
      <c r="A16746"/>
      <c r="B16746"/>
      <c r="C16746"/>
    </row>
    <row r="16747" spans="1:3">
      <c r="A16747"/>
      <c r="B16747"/>
      <c r="C16747"/>
    </row>
    <row r="16748" spans="1:3">
      <c r="A16748"/>
      <c r="B16748"/>
      <c r="C16748"/>
    </row>
    <row r="16749" spans="1:3">
      <c r="A16749"/>
      <c r="B16749"/>
      <c r="C16749"/>
    </row>
    <row r="16750" spans="1:3">
      <c r="A16750"/>
      <c r="B16750"/>
      <c r="C16750"/>
    </row>
    <row r="16751" spans="1:3">
      <c r="A16751"/>
      <c r="B16751"/>
      <c r="C16751"/>
    </row>
    <row r="16752" spans="1:3">
      <c r="A16752"/>
      <c r="B16752"/>
      <c r="C16752"/>
    </row>
    <row r="16753" spans="1:3">
      <c r="A16753"/>
      <c r="B16753"/>
      <c r="C16753"/>
    </row>
    <row r="16754" spans="1:3">
      <c r="A16754"/>
      <c r="B16754"/>
      <c r="C16754"/>
    </row>
    <row r="16755" spans="1:3">
      <c r="A16755"/>
      <c r="B16755"/>
      <c r="C16755"/>
    </row>
    <row r="16756" spans="1:3">
      <c r="A16756"/>
      <c r="B16756"/>
      <c r="C16756"/>
    </row>
    <row r="16757" spans="1:3">
      <c r="A16757"/>
      <c r="B16757"/>
      <c r="C16757"/>
    </row>
    <row r="16758" spans="1:3">
      <c r="A16758"/>
      <c r="B16758"/>
      <c r="C16758"/>
    </row>
    <row r="16759" spans="1:3">
      <c r="A16759"/>
      <c r="B16759"/>
      <c r="C16759"/>
    </row>
    <row r="16760" spans="1:3">
      <c r="A16760"/>
      <c r="B16760"/>
      <c r="C16760"/>
    </row>
    <row r="16761" spans="1:3">
      <c r="A16761"/>
      <c r="B16761"/>
      <c r="C16761"/>
    </row>
    <row r="16762" spans="1:3">
      <c r="A16762"/>
      <c r="B16762"/>
      <c r="C16762"/>
    </row>
    <row r="16763" spans="1:3">
      <c r="A16763"/>
      <c r="B16763"/>
      <c r="C16763"/>
    </row>
    <row r="16764" spans="1:3">
      <c r="A16764"/>
      <c r="B16764"/>
      <c r="C16764"/>
    </row>
    <row r="16765" spans="1:3">
      <c r="A16765"/>
      <c r="B16765"/>
      <c r="C16765"/>
    </row>
    <row r="16766" spans="1:3">
      <c r="A16766"/>
      <c r="B16766"/>
      <c r="C16766"/>
    </row>
    <row r="16767" spans="1:3">
      <c r="A16767"/>
      <c r="B16767"/>
      <c r="C16767"/>
    </row>
    <row r="16768" spans="1:3">
      <c r="A16768"/>
      <c r="B16768"/>
      <c r="C16768"/>
    </row>
    <row r="16769" spans="1:3">
      <c r="A16769"/>
      <c r="B16769"/>
      <c r="C16769"/>
    </row>
    <row r="16770" spans="1:3">
      <c r="A16770"/>
      <c r="B16770"/>
      <c r="C16770"/>
    </row>
    <row r="16771" spans="1:3">
      <c r="A16771"/>
      <c r="B16771"/>
      <c r="C16771"/>
    </row>
    <row r="16772" spans="1:3">
      <c r="A16772"/>
      <c r="B16772"/>
      <c r="C16772"/>
    </row>
    <row r="16773" spans="1:3">
      <c r="A16773"/>
      <c r="B16773"/>
      <c r="C16773"/>
    </row>
    <row r="16774" spans="1:3">
      <c r="A16774"/>
      <c r="B16774"/>
      <c r="C16774"/>
    </row>
    <row r="16775" spans="1:3">
      <c r="A16775"/>
      <c r="B16775"/>
      <c r="C16775"/>
    </row>
    <row r="16776" spans="1:3">
      <c r="A16776"/>
      <c r="B16776"/>
      <c r="C16776"/>
    </row>
    <row r="16777" spans="1:3">
      <c r="A16777"/>
      <c r="B16777"/>
      <c r="C16777"/>
    </row>
    <row r="16778" spans="1:3">
      <c r="A16778"/>
      <c r="B16778"/>
      <c r="C16778"/>
    </row>
    <row r="16779" spans="1:3">
      <c r="A16779"/>
      <c r="B16779"/>
      <c r="C16779"/>
    </row>
    <row r="16780" spans="1:3">
      <c r="A16780"/>
      <c r="B16780"/>
      <c r="C16780"/>
    </row>
    <row r="16781" spans="1:3">
      <c r="A16781"/>
      <c r="B16781"/>
      <c r="C16781"/>
    </row>
    <row r="16782" spans="1:3">
      <c r="A16782"/>
      <c r="B16782"/>
      <c r="C16782"/>
    </row>
    <row r="16783" spans="1:3">
      <c r="A16783"/>
      <c r="B16783"/>
      <c r="C16783"/>
    </row>
    <row r="16784" spans="1:3">
      <c r="A16784"/>
      <c r="B16784"/>
      <c r="C16784"/>
    </row>
    <row r="16785" spans="1:3">
      <c r="A16785"/>
      <c r="B16785"/>
      <c r="C16785"/>
    </row>
    <row r="16786" spans="1:3">
      <c r="A16786"/>
      <c r="B16786"/>
      <c r="C16786"/>
    </row>
    <row r="16787" spans="1:3">
      <c r="A16787"/>
      <c r="B16787"/>
      <c r="C16787"/>
    </row>
    <row r="16788" spans="1:3">
      <c r="A16788"/>
      <c r="B16788"/>
      <c r="C16788"/>
    </row>
    <row r="16789" spans="1:3">
      <c r="A16789"/>
      <c r="B16789"/>
      <c r="C16789"/>
    </row>
    <row r="16790" spans="1:3">
      <c r="A16790"/>
      <c r="B16790"/>
      <c r="C16790"/>
    </row>
    <row r="16791" spans="1:3">
      <c r="A16791"/>
      <c r="B16791"/>
      <c r="C16791"/>
    </row>
    <row r="16792" spans="1:3">
      <c r="A16792"/>
      <c r="B16792"/>
      <c r="C16792"/>
    </row>
    <row r="16793" spans="1:3">
      <c r="A16793"/>
      <c r="B16793"/>
      <c r="C16793"/>
    </row>
    <row r="16794" spans="1:3">
      <c r="A16794"/>
      <c r="B16794"/>
      <c r="C16794"/>
    </row>
    <row r="16795" spans="1:3">
      <c r="A16795"/>
      <c r="B16795"/>
      <c r="C16795"/>
    </row>
    <row r="16796" spans="1:3">
      <c r="A16796"/>
      <c r="B16796"/>
      <c r="C16796"/>
    </row>
    <row r="16797" spans="1:3">
      <c r="A16797"/>
      <c r="B16797"/>
      <c r="C16797"/>
    </row>
    <row r="16798" spans="1:3">
      <c r="A16798"/>
      <c r="B16798"/>
      <c r="C16798"/>
    </row>
    <row r="16799" spans="1:3">
      <c r="A16799"/>
      <c r="B16799"/>
      <c r="C16799"/>
    </row>
    <row r="16800" spans="1:3">
      <c r="A16800"/>
      <c r="B16800"/>
      <c r="C16800"/>
    </row>
    <row r="16801" spans="1:3">
      <c r="A16801"/>
      <c r="B16801"/>
      <c r="C16801"/>
    </row>
    <row r="16802" spans="1:3">
      <c r="A16802"/>
      <c r="B16802"/>
      <c r="C16802"/>
    </row>
    <row r="16803" spans="1:3">
      <c r="A16803"/>
      <c r="B16803"/>
      <c r="C16803"/>
    </row>
    <row r="16804" spans="1:3">
      <c r="A16804"/>
      <c r="B16804"/>
      <c r="C16804"/>
    </row>
    <row r="16805" spans="1:3">
      <c r="A16805"/>
      <c r="B16805"/>
      <c r="C16805"/>
    </row>
    <row r="16806" spans="1:3">
      <c r="A16806"/>
      <c r="B16806"/>
      <c r="C16806"/>
    </row>
    <row r="16807" spans="1:3">
      <c r="A16807"/>
      <c r="B16807"/>
      <c r="C16807"/>
    </row>
    <row r="16808" spans="1:3">
      <c r="A16808"/>
      <c r="B16808"/>
      <c r="C16808"/>
    </row>
    <row r="16809" spans="1:3">
      <c r="A16809"/>
      <c r="B16809"/>
      <c r="C16809"/>
    </row>
    <row r="16810" spans="1:3">
      <c r="A16810"/>
      <c r="B16810"/>
      <c r="C16810"/>
    </row>
    <row r="16811" spans="1:3">
      <c r="A16811"/>
      <c r="B16811"/>
      <c r="C16811"/>
    </row>
    <row r="16812" spans="1:3">
      <c r="A16812"/>
      <c r="B16812"/>
      <c r="C16812"/>
    </row>
    <row r="16813" spans="1:3">
      <c r="A16813"/>
      <c r="B16813"/>
      <c r="C16813"/>
    </row>
    <row r="16814" spans="1:3">
      <c r="A16814"/>
      <c r="B16814"/>
      <c r="C16814"/>
    </row>
    <row r="16815" spans="1:3">
      <c r="A16815"/>
      <c r="B16815"/>
      <c r="C16815"/>
    </row>
    <row r="16816" spans="1:3">
      <c r="A16816"/>
      <c r="B16816"/>
      <c r="C16816"/>
    </row>
    <row r="16817" spans="1:3">
      <c r="A16817"/>
      <c r="B16817"/>
      <c r="C16817"/>
    </row>
    <row r="16818" spans="1:3">
      <c r="A16818"/>
      <c r="B16818"/>
      <c r="C16818"/>
    </row>
    <row r="16819" spans="1:3">
      <c r="A16819"/>
      <c r="B16819"/>
      <c r="C16819"/>
    </row>
    <row r="16820" spans="1:3">
      <c r="A16820"/>
      <c r="B16820"/>
      <c r="C16820"/>
    </row>
    <row r="16821" spans="1:3">
      <c r="A16821"/>
      <c r="B16821"/>
      <c r="C16821"/>
    </row>
    <row r="16822" spans="1:3">
      <c r="A16822"/>
      <c r="B16822"/>
      <c r="C16822"/>
    </row>
    <row r="16823" spans="1:3">
      <c r="A16823"/>
      <c r="B16823"/>
      <c r="C16823"/>
    </row>
    <row r="16824" spans="1:3">
      <c r="A16824"/>
      <c r="B16824"/>
      <c r="C16824"/>
    </row>
    <row r="16825" spans="1:3">
      <c r="A16825"/>
      <c r="B16825"/>
      <c r="C16825"/>
    </row>
    <row r="16826" spans="1:3">
      <c r="A16826"/>
      <c r="B16826"/>
      <c r="C16826"/>
    </row>
    <row r="16827" spans="1:3">
      <c r="A16827"/>
      <c r="B16827"/>
      <c r="C16827"/>
    </row>
    <row r="16828" spans="1:3">
      <c r="A16828"/>
      <c r="B16828"/>
      <c r="C16828"/>
    </row>
    <row r="16829" spans="1:3">
      <c r="A16829"/>
      <c r="B16829"/>
      <c r="C16829"/>
    </row>
    <row r="16830" spans="1:3">
      <c r="A16830"/>
      <c r="B16830"/>
      <c r="C16830"/>
    </row>
    <row r="16831" spans="1:3">
      <c r="A16831"/>
      <c r="B16831"/>
      <c r="C16831"/>
    </row>
    <row r="16832" spans="1:3">
      <c r="A16832"/>
      <c r="B16832"/>
      <c r="C16832"/>
    </row>
    <row r="16833" spans="1:3">
      <c r="A16833"/>
      <c r="B16833"/>
      <c r="C16833"/>
    </row>
    <row r="16834" spans="1:3">
      <c r="A16834"/>
      <c r="B16834"/>
      <c r="C16834"/>
    </row>
    <row r="16835" spans="1:3">
      <c r="A16835"/>
      <c r="B16835"/>
      <c r="C16835"/>
    </row>
    <row r="16836" spans="1:3">
      <c r="A16836"/>
      <c r="B16836"/>
      <c r="C16836"/>
    </row>
    <row r="16837" spans="1:3">
      <c r="A16837"/>
      <c r="B16837"/>
      <c r="C16837"/>
    </row>
    <row r="16838" spans="1:3">
      <c r="A16838"/>
      <c r="B16838"/>
      <c r="C16838"/>
    </row>
    <row r="16839" spans="1:3">
      <c r="A16839"/>
      <c r="B16839"/>
      <c r="C16839"/>
    </row>
    <row r="16840" spans="1:3">
      <c r="A16840"/>
      <c r="B16840"/>
      <c r="C16840"/>
    </row>
    <row r="16841" spans="1:3">
      <c r="A16841"/>
      <c r="B16841"/>
      <c r="C16841"/>
    </row>
    <row r="16842" spans="1:3">
      <c r="A16842"/>
      <c r="B16842"/>
      <c r="C16842"/>
    </row>
    <row r="16843" spans="1:3">
      <c r="A16843"/>
      <c r="B16843"/>
      <c r="C16843"/>
    </row>
    <row r="16844" spans="1:3">
      <c r="A16844"/>
      <c r="B16844"/>
      <c r="C16844"/>
    </row>
    <row r="16845" spans="1:3">
      <c r="A16845"/>
      <c r="B16845"/>
      <c r="C16845"/>
    </row>
    <row r="16846" spans="1:3">
      <c r="A16846"/>
      <c r="B16846"/>
      <c r="C16846"/>
    </row>
    <row r="16847" spans="1:3">
      <c r="A16847"/>
      <c r="B16847"/>
      <c r="C16847"/>
    </row>
    <row r="16848" spans="1:3">
      <c r="A16848"/>
      <c r="B16848"/>
      <c r="C16848"/>
    </row>
    <row r="16849" spans="1:3">
      <c r="A16849"/>
      <c r="B16849"/>
      <c r="C16849"/>
    </row>
    <row r="16850" spans="1:3">
      <c r="A16850"/>
      <c r="B16850"/>
      <c r="C16850"/>
    </row>
    <row r="16851" spans="1:3">
      <c r="A16851"/>
      <c r="B16851"/>
      <c r="C16851"/>
    </row>
    <row r="16852" spans="1:3">
      <c r="A16852"/>
      <c r="B16852"/>
      <c r="C16852"/>
    </row>
    <row r="16853" spans="1:3">
      <c r="A16853"/>
      <c r="B16853"/>
      <c r="C16853"/>
    </row>
    <row r="16854" spans="1:3">
      <c r="A16854"/>
      <c r="B16854"/>
      <c r="C16854"/>
    </row>
    <row r="16855" spans="1:3">
      <c r="A16855"/>
      <c r="B16855"/>
      <c r="C16855"/>
    </row>
    <row r="16856" spans="1:3">
      <c r="A16856"/>
      <c r="B16856"/>
      <c r="C16856"/>
    </row>
    <row r="16857" spans="1:3">
      <c r="A16857"/>
      <c r="B16857"/>
      <c r="C16857"/>
    </row>
    <row r="16858" spans="1:3">
      <c r="A16858"/>
      <c r="B16858"/>
      <c r="C16858"/>
    </row>
    <row r="16859" spans="1:3">
      <c r="A16859"/>
      <c r="B16859"/>
      <c r="C16859"/>
    </row>
    <row r="16860" spans="1:3">
      <c r="A16860"/>
      <c r="B16860"/>
      <c r="C16860"/>
    </row>
    <row r="16861" spans="1:3">
      <c r="A16861"/>
      <c r="B16861"/>
      <c r="C16861"/>
    </row>
    <row r="16862" spans="1:3">
      <c r="A16862"/>
      <c r="B16862"/>
      <c r="C16862"/>
    </row>
    <row r="16863" spans="1:3">
      <c r="A16863"/>
      <c r="B16863"/>
      <c r="C16863"/>
    </row>
    <row r="16864" spans="1:3">
      <c r="A16864"/>
      <c r="B16864"/>
      <c r="C16864"/>
    </row>
    <row r="16865" spans="1:3">
      <c r="A16865"/>
      <c r="B16865"/>
      <c r="C16865"/>
    </row>
    <row r="16866" spans="1:3">
      <c r="A16866"/>
      <c r="B16866"/>
      <c r="C16866"/>
    </row>
    <row r="16867" spans="1:3">
      <c r="A16867"/>
      <c r="B16867"/>
      <c r="C16867"/>
    </row>
    <row r="16868" spans="1:3">
      <c r="A16868"/>
      <c r="B16868"/>
      <c r="C16868"/>
    </row>
    <row r="16869" spans="1:3">
      <c r="A16869"/>
      <c r="B16869"/>
      <c r="C16869"/>
    </row>
    <row r="16870" spans="1:3">
      <c r="A16870"/>
      <c r="B16870"/>
      <c r="C16870"/>
    </row>
    <row r="16871" spans="1:3">
      <c r="A16871"/>
      <c r="B16871"/>
      <c r="C16871"/>
    </row>
    <row r="16872" spans="1:3">
      <c r="A16872"/>
      <c r="B16872"/>
      <c r="C16872"/>
    </row>
    <row r="16873" spans="1:3">
      <c r="A16873"/>
      <c r="B16873"/>
      <c r="C16873"/>
    </row>
    <row r="16874" spans="1:3">
      <c r="A16874"/>
      <c r="B16874"/>
      <c r="C16874"/>
    </row>
    <row r="16875" spans="1:3">
      <c r="A16875"/>
      <c r="B16875"/>
      <c r="C16875"/>
    </row>
    <row r="16876" spans="1:3">
      <c r="A16876"/>
      <c r="B16876"/>
      <c r="C16876"/>
    </row>
    <row r="16877" spans="1:3">
      <c r="A16877"/>
      <c r="B16877"/>
      <c r="C16877"/>
    </row>
    <row r="16878" spans="1:3">
      <c r="A16878"/>
      <c r="B16878"/>
      <c r="C16878"/>
    </row>
    <row r="16879" spans="1:3">
      <c r="A16879"/>
      <c r="B16879"/>
      <c r="C16879"/>
    </row>
    <row r="16880" spans="1:3">
      <c r="A16880"/>
      <c r="B16880"/>
      <c r="C16880"/>
    </row>
    <row r="16881" spans="1:3">
      <c r="A16881"/>
      <c r="B16881"/>
      <c r="C16881"/>
    </row>
    <row r="16882" spans="1:3">
      <c r="A16882"/>
      <c r="B16882"/>
      <c r="C16882"/>
    </row>
    <row r="16883" spans="1:3">
      <c r="A16883"/>
      <c r="B16883"/>
      <c r="C16883"/>
    </row>
    <row r="16884" spans="1:3">
      <c r="A16884"/>
      <c r="B16884"/>
      <c r="C16884"/>
    </row>
    <row r="16885" spans="1:3">
      <c r="A16885"/>
      <c r="B16885"/>
      <c r="C16885"/>
    </row>
    <row r="16886" spans="1:3">
      <c r="A16886"/>
      <c r="B16886"/>
      <c r="C16886"/>
    </row>
    <row r="16887" spans="1:3">
      <c r="A16887"/>
      <c r="B16887"/>
      <c r="C16887"/>
    </row>
    <row r="16888" spans="1:3">
      <c r="A16888"/>
      <c r="B16888"/>
      <c r="C16888"/>
    </row>
    <row r="16889" spans="1:3">
      <c r="A16889"/>
      <c r="B16889"/>
      <c r="C16889"/>
    </row>
    <row r="16890" spans="1:3">
      <c r="A16890"/>
      <c r="B16890"/>
      <c r="C16890"/>
    </row>
    <row r="16891" spans="1:3">
      <c r="A16891"/>
      <c r="B16891"/>
      <c r="C16891"/>
    </row>
    <row r="16892" spans="1:3">
      <c r="A16892"/>
      <c r="B16892"/>
      <c r="C16892"/>
    </row>
    <row r="16893" spans="1:3">
      <c r="A16893"/>
      <c r="B16893"/>
      <c r="C16893"/>
    </row>
    <row r="16894" spans="1:3">
      <c r="A16894"/>
      <c r="B16894"/>
      <c r="C16894"/>
    </row>
    <row r="16895" spans="1:3">
      <c r="A16895"/>
      <c r="B16895"/>
      <c r="C16895"/>
    </row>
    <row r="16896" spans="1:3">
      <c r="A16896"/>
      <c r="B16896"/>
      <c r="C16896"/>
    </row>
    <row r="16897" spans="1:3">
      <c r="A16897"/>
      <c r="B16897"/>
      <c r="C16897"/>
    </row>
    <row r="16898" spans="1:3">
      <c r="A16898"/>
      <c r="B16898"/>
      <c r="C16898"/>
    </row>
    <row r="16899" spans="1:3">
      <c r="A16899"/>
      <c r="B16899"/>
      <c r="C16899"/>
    </row>
    <row r="16900" spans="1:3">
      <c r="A16900"/>
      <c r="B16900"/>
      <c r="C16900"/>
    </row>
    <row r="16901" spans="1:3">
      <c r="A16901"/>
      <c r="B16901"/>
      <c r="C16901"/>
    </row>
    <row r="16902" spans="1:3">
      <c r="A16902"/>
      <c r="B16902"/>
      <c r="C16902"/>
    </row>
    <row r="16903" spans="1:3">
      <c r="A16903"/>
      <c r="B16903"/>
      <c r="C16903"/>
    </row>
    <row r="16904" spans="1:3">
      <c r="A16904"/>
      <c r="B16904"/>
      <c r="C16904"/>
    </row>
    <row r="16905" spans="1:3">
      <c r="A16905"/>
      <c r="B16905"/>
      <c r="C16905"/>
    </row>
    <row r="16906" spans="1:3">
      <c r="A16906"/>
      <c r="B16906"/>
      <c r="C16906"/>
    </row>
    <row r="16907" spans="1:3">
      <c r="A16907"/>
      <c r="B16907"/>
      <c r="C16907"/>
    </row>
    <row r="16908" spans="1:3">
      <c r="A16908"/>
      <c r="B16908"/>
      <c r="C16908"/>
    </row>
    <row r="16909" spans="1:3">
      <c r="A16909"/>
      <c r="B16909"/>
      <c r="C16909"/>
    </row>
    <row r="16910" spans="1:3">
      <c r="A16910"/>
      <c r="B16910"/>
      <c r="C16910"/>
    </row>
    <row r="16911" spans="1:3">
      <c r="A16911"/>
      <c r="B16911"/>
      <c r="C16911"/>
    </row>
    <row r="16912" spans="1:3">
      <c r="A16912"/>
      <c r="B16912"/>
      <c r="C16912"/>
    </row>
    <row r="16913" spans="1:3">
      <c r="A16913"/>
      <c r="B16913"/>
      <c r="C16913"/>
    </row>
    <row r="16914" spans="1:3">
      <c r="A16914"/>
      <c r="B16914"/>
      <c r="C16914"/>
    </row>
    <row r="16915" spans="1:3">
      <c r="A16915"/>
      <c r="B16915"/>
      <c r="C16915"/>
    </row>
    <row r="16916" spans="1:3">
      <c r="A16916"/>
      <c r="B16916"/>
      <c r="C16916"/>
    </row>
    <row r="16917" spans="1:3">
      <c r="A16917"/>
      <c r="B16917"/>
      <c r="C16917"/>
    </row>
    <row r="16918" spans="1:3">
      <c r="A16918"/>
      <c r="B16918"/>
      <c r="C16918"/>
    </row>
    <row r="16919" spans="1:3">
      <c r="A16919"/>
      <c r="B16919"/>
      <c r="C16919"/>
    </row>
    <row r="16920" spans="1:3">
      <c r="A16920"/>
      <c r="B16920"/>
      <c r="C16920"/>
    </row>
    <row r="16921" spans="1:3">
      <c r="A16921"/>
      <c r="B16921"/>
      <c r="C16921"/>
    </row>
    <row r="16922" spans="1:3">
      <c r="A16922"/>
      <c r="B16922"/>
      <c r="C16922"/>
    </row>
    <row r="16923" spans="1:3">
      <c r="A16923"/>
      <c r="B16923"/>
      <c r="C16923"/>
    </row>
    <row r="16924" spans="1:3">
      <c r="A16924"/>
      <c r="B16924"/>
      <c r="C16924"/>
    </row>
    <row r="16925" spans="1:3">
      <c r="A16925"/>
      <c r="B16925"/>
      <c r="C16925"/>
    </row>
    <row r="16926" spans="1:3">
      <c r="A16926"/>
      <c r="B16926"/>
      <c r="C16926"/>
    </row>
    <row r="16927" spans="1:3">
      <c r="A16927"/>
      <c r="B16927"/>
      <c r="C16927"/>
    </row>
    <row r="16928" spans="1:3">
      <c r="A16928"/>
      <c r="B16928"/>
      <c r="C16928"/>
    </row>
    <row r="16929" spans="1:3">
      <c r="A16929"/>
      <c r="B16929"/>
      <c r="C16929"/>
    </row>
    <row r="16930" spans="1:3">
      <c r="A16930"/>
      <c r="B16930"/>
      <c r="C16930"/>
    </row>
    <row r="16931" spans="1:3">
      <c r="A16931"/>
      <c r="B16931"/>
      <c r="C16931"/>
    </row>
    <row r="16932" spans="1:3">
      <c r="A16932"/>
      <c r="B16932"/>
      <c r="C16932"/>
    </row>
    <row r="16933" spans="1:3">
      <c r="A16933"/>
      <c r="B16933"/>
      <c r="C16933"/>
    </row>
    <row r="16934" spans="1:3">
      <c r="A16934"/>
      <c r="B16934"/>
      <c r="C16934"/>
    </row>
    <row r="16935" spans="1:3">
      <c r="A16935"/>
      <c r="B16935"/>
      <c r="C16935"/>
    </row>
    <row r="16936" spans="1:3">
      <c r="A16936"/>
      <c r="B16936"/>
      <c r="C16936"/>
    </row>
    <row r="16937" spans="1:3">
      <c r="A16937"/>
      <c r="B16937"/>
      <c r="C16937"/>
    </row>
    <row r="16938" spans="1:3">
      <c r="A16938"/>
      <c r="B16938"/>
      <c r="C16938"/>
    </row>
    <row r="16939" spans="1:3">
      <c r="A16939"/>
      <c r="B16939"/>
      <c r="C16939"/>
    </row>
    <row r="16940" spans="1:3">
      <c r="A16940"/>
      <c r="B16940"/>
      <c r="C16940"/>
    </row>
    <row r="16941" spans="1:3">
      <c r="A16941"/>
      <c r="B16941"/>
      <c r="C16941"/>
    </row>
    <row r="16942" spans="1:3">
      <c r="A16942"/>
      <c r="B16942"/>
      <c r="C16942"/>
    </row>
    <row r="16943" spans="1:3">
      <c r="A16943"/>
      <c r="B16943"/>
      <c r="C16943"/>
    </row>
    <row r="16944" spans="1:3">
      <c r="A16944"/>
      <c r="B16944"/>
      <c r="C16944"/>
    </row>
    <row r="16945" spans="1:3">
      <c r="A16945"/>
      <c r="B16945"/>
      <c r="C16945"/>
    </row>
    <row r="16946" spans="1:3">
      <c r="A16946"/>
      <c r="B16946"/>
      <c r="C16946"/>
    </row>
    <row r="16947" spans="1:3">
      <c r="A16947"/>
      <c r="B16947"/>
      <c r="C16947"/>
    </row>
    <row r="16948" spans="1:3">
      <c r="A16948"/>
      <c r="B16948"/>
      <c r="C16948"/>
    </row>
    <row r="16949" spans="1:3">
      <c r="A16949"/>
      <c r="B16949"/>
      <c r="C16949"/>
    </row>
    <row r="16950" spans="1:3">
      <c r="A16950"/>
      <c r="B16950"/>
      <c r="C16950"/>
    </row>
    <row r="16951" spans="1:3">
      <c r="A16951"/>
      <c r="B16951"/>
      <c r="C16951"/>
    </row>
    <row r="16952" spans="1:3">
      <c r="A16952"/>
      <c r="B16952"/>
      <c r="C16952"/>
    </row>
    <row r="16953" spans="1:3">
      <c r="A16953"/>
      <c r="B16953"/>
      <c r="C16953"/>
    </row>
    <row r="16954" spans="1:3">
      <c r="A16954"/>
      <c r="B16954"/>
      <c r="C16954"/>
    </row>
    <row r="16955" spans="1:3">
      <c r="A16955"/>
      <c r="B16955"/>
      <c r="C16955"/>
    </row>
    <row r="16956" spans="1:3">
      <c r="A16956"/>
      <c r="B16956"/>
      <c r="C16956"/>
    </row>
    <row r="16957" spans="1:3">
      <c r="A16957"/>
      <c r="B16957"/>
      <c r="C16957"/>
    </row>
    <row r="16958" spans="1:3">
      <c r="A16958"/>
      <c r="B16958"/>
      <c r="C16958"/>
    </row>
    <row r="16959" spans="1:3">
      <c r="A16959"/>
      <c r="B16959"/>
      <c r="C16959"/>
    </row>
    <row r="16960" spans="1:3">
      <c r="A16960"/>
      <c r="B16960"/>
      <c r="C16960"/>
    </row>
    <row r="16961" spans="1:3">
      <c r="A16961"/>
      <c r="B16961"/>
      <c r="C16961"/>
    </row>
    <row r="16962" spans="1:3">
      <c r="A16962"/>
      <c r="B16962"/>
      <c r="C16962"/>
    </row>
    <row r="16963" spans="1:3">
      <c r="A16963"/>
      <c r="B16963"/>
      <c r="C16963"/>
    </row>
    <row r="16964" spans="1:3">
      <c r="A16964"/>
      <c r="B16964"/>
      <c r="C16964"/>
    </row>
    <row r="16965" spans="1:3">
      <c r="A16965"/>
      <c r="B16965"/>
      <c r="C16965"/>
    </row>
    <row r="16966" spans="1:3">
      <c r="A16966"/>
      <c r="B16966"/>
      <c r="C16966"/>
    </row>
    <row r="16967" spans="1:3">
      <c r="A16967"/>
      <c r="B16967"/>
      <c r="C16967"/>
    </row>
    <row r="16968" spans="1:3">
      <c r="A16968"/>
      <c r="B16968"/>
      <c r="C16968"/>
    </row>
    <row r="16969" spans="1:3">
      <c r="A16969"/>
      <c r="B16969"/>
      <c r="C16969"/>
    </row>
    <row r="16970" spans="1:3">
      <c r="A16970"/>
      <c r="B16970"/>
      <c r="C16970"/>
    </row>
    <row r="16971" spans="1:3">
      <c r="A16971"/>
      <c r="B16971"/>
      <c r="C16971"/>
    </row>
    <row r="16972" spans="1:3">
      <c r="A16972"/>
      <c r="B16972"/>
      <c r="C16972"/>
    </row>
    <row r="16973" spans="1:3">
      <c r="A16973"/>
      <c r="B16973"/>
      <c r="C16973"/>
    </row>
    <row r="16974" spans="1:3">
      <c r="A16974"/>
      <c r="B16974"/>
      <c r="C16974"/>
    </row>
    <row r="16975" spans="1:3">
      <c r="A16975"/>
      <c r="B16975"/>
      <c r="C16975"/>
    </row>
    <row r="16976" spans="1:3">
      <c r="A16976"/>
      <c r="B16976"/>
      <c r="C16976"/>
    </row>
    <row r="16977" spans="1:3">
      <c r="A16977"/>
      <c r="B16977"/>
      <c r="C16977"/>
    </row>
    <row r="16978" spans="1:3">
      <c r="A16978"/>
      <c r="B16978"/>
      <c r="C16978"/>
    </row>
    <row r="16979" spans="1:3">
      <c r="A16979"/>
      <c r="B16979"/>
      <c r="C16979"/>
    </row>
    <row r="16980" spans="1:3">
      <c r="A16980"/>
      <c r="B16980"/>
      <c r="C16980"/>
    </row>
    <row r="16981" spans="1:3">
      <c r="A16981"/>
      <c r="B16981"/>
      <c r="C16981"/>
    </row>
    <row r="16982" spans="1:3">
      <c r="A16982"/>
      <c r="B16982"/>
      <c r="C16982"/>
    </row>
    <row r="16983" spans="1:3">
      <c r="A16983"/>
      <c r="B16983"/>
      <c r="C16983"/>
    </row>
    <row r="16984" spans="1:3">
      <c r="A16984"/>
      <c r="B16984"/>
      <c r="C16984"/>
    </row>
    <row r="16985" spans="1:3">
      <c r="A16985"/>
      <c r="B16985"/>
      <c r="C16985"/>
    </row>
    <row r="16986" spans="1:3">
      <c r="A16986"/>
      <c r="B16986"/>
      <c r="C16986"/>
    </row>
    <row r="16987" spans="1:3">
      <c r="A16987"/>
      <c r="B16987"/>
      <c r="C16987"/>
    </row>
    <row r="16988" spans="1:3">
      <c r="A16988"/>
      <c r="B16988"/>
      <c r="C16988"/>
    </row>
    <row r="16989" spans="1:3">
      <c r="A16989"/>
      <c r="B16989"/>
      <c r="C16989"/>
    </row>
    <row r="16990" spans="1:3">
      <c r="A16990"/>
      <c r="B16990"/>
      <c r="C16990"/>
    </row>
    <row r="16991" spans="1:3">
      <c r="A16991"/>
      <c r="B16991"/>
      <c r="C16991"/>
    </row>
    <row r="16992" spans="1:3">
      <c r="A16992"/>
      <c r="B16992"/>
      <c r="C16992"/>
    </row>
    <row r="16993" spans="1:3">
      <c r="A16993"/>
      <c r="B16993"/>
      <c r="C16993"/>
    </row>
    <row r="16994" spans="1:3">
      <c r="A16994"/>
      <c r="B16994"/>
      <c r="C16994"/>
    </row>
    <row r="16995" spans="1:3">
      <c r="A16995"/>
      <c r="B16995"/>
      <c r="C16995"/>
    </row>
    <row r="16996" spans="1:3">
      <c r="A16996"/>
      <c r="B16996"/>
      <c r="C16996"/>
    </row>
    <row r="16997" spans="1:3">
      <c r="A16997"/>
      <c r="B16997"/>
      <c r="C16997"/>
    </row>
    <row r="16998" spans="1:3">
      <c r="A16998"/>
      <c r="B16998"/>
      <c r="C16998"/>
    </row>
    <row r="16999" spans="1:3">
      <c r="A16999"/>
      <c r="B16999"/>
      <c r="C16999"/>
    </row>
    <row r="17000" spans="1:3">
      <c r="A17000"/>
      <c r="B17000"/>
      <c r="C17000"/>
    </row>
    <row r="17001" spans="1:3">
      <c r="A17001"/>
      <c r="B17001"/>
      <c r="C17001"/>
    </row>
    <row r="17002" spans="1:3">
      <c r="A17002"/>
      <c r="B17002"/>
      <c r="C17002"/>
    </row>
    <row r="17003" spans="1:3">
      <c r="A17003"/>
      <c r="B17003"/>
      <c r="C17003"/>
    </row>
    <row r="17004" spans="1:3">
      <c r="A17004"/>
      <c r="B17004"/>
      <c r="C17004"/>
    </row>
    <row r="17005" spans="1:3">
      <c r="A17005"/>
      <c r="B17005"/>
      <c r="C17005"/>
    </row>
    <row r="17006" spans="1:3">
      <c r="A17006"/>
      <c r="B17006"/>
      <c r="C17006"/>
    </row>
    <row r="17007" spans="1:3">
      <c r="A17007"/>
      <c r="B17007"/>
      <c r="C17007"/>
    </row>
    <row r="17008" spans="1:3">
      <c r="A17008"/>
      <c r="B17008"/>
      <c r="C17008"/>
    </row>
    <row r="17009" spans="1:3">
      <c r="A17009"/>
      <c r="B17009"/>
      <c r="C17009"/>
    </row>
    <row r="17010" spans="1:3">
      <c r="A17010"/>
      <c r="B17010"/>
      <c r="C17010"/>
    </row>
    <row r="17011" spans="1:3">
      <c r="A17011"/>
      <c r="B17011"/>
      <c r="C17011"/>
    </row>
    <row r="17012" spans="1:3">
      <c r="A17012"/>
      <c r="B17012"/>
      <c r="C17012"/>
    </row>
    <row r="17013" spans="1:3">
      <c r="A17013"/>
      <c r="B17013"/>
      <c r="C17013"/>
    </row>
    <row r="17014" spans="1:3">
      <c r="A17014"/>
      <c r="B17014"/>
      <c r="C17014"/>
    </row>
    <row r="17015" spans="1:3">
      <c r="A17015"/>
      <c r="B17015"/>
      <c r="C17015"/>
    </row>
    <row r="17016" spans="1:3">
      <c r="A17016"/>
      <c r="B17016"/>
      <c r="C17016"/>
    </row>
    <row r="17017" spans="1:3">
      <c r="A17017"/>
      <c r="B17017"/>
      <c r="C17017"/>
    </row>
    <row r="17018" spans="1:3">
      <c r="A17018"/>
      <c r="B17018"/>
      <c r="C17018"/>
    </row>
    <row r="17019" spans="1:3">
      <c r="A17019"/>
      <c r="B17019"/>
      <c r="C17019"/>
    </row>
    <row r="17020" spans="1:3">
      <c r="A17020"/>
      <c r="B17020"/>
      <c r="C17020"/>
    </row>
    <row r="17021" spans="1:3">
      <c r="A17021"/>
      <c r="B17021"/>
      <c r="C17021"/>
    </row>
    <row r="17022" spans="1:3">
      <c r="A17022"/>
      <c r="B17022"/>
      <c r="C17022"/>
    </row>
    <row r="17023" spans="1:3">
      <c r="A17023"/>
      <c r="B17023"/>
      <c r="C17023"/>
    </row>
    <row r="17024" spans="1:3">
      <c r="A17024"/>
      <c r="B17024"/>
      <c r="C17024"/>
    </row>
    <row r="17025" spans="1:3">
      <c r="A17025"/>
      <c r="B17025"/>
      <c r="C17025"/>
    </row>
    <row r="17026" spans="1:3">
      <c r="A17026"/>
      <c r="B17026"/>
      <c r="C17026"/>
    </row>
    <row r="17027" spans="1:3">
      <c r="A17027"/>
      <c r="B17027"/>
      <c r="C17027"/>
    </row>
    <row r="17028" spans="1:3">
      <c r="A17028"/>
      <c r="B17028"/>
      <c r="C17028"/>
    </row>
    <row r="17029" spans="1:3">
      <c r="A17029"/>
      <c r="B17029"/>
      <c r="C17029"/>
    </row>
    <row r="17030" spans="1:3">
      <c r="A17030"/>
      <c r="B17030"/>
      <c r="C17030"/>
    </row>
    <row r="17031" spans="1:3">
      <c r="A17031"/>
      <c r="B17031"/>
      <c r="C17031"/>
    </row>
    <row r="17032" spans="1:3">
      <c r="A17032"/>
      <c r="B17032"/>
      <c r="C17032"/>
    </row>
    <row r="17033" spans="1:3">
      <c r="A17033"/>
      <c r="B17033"/>
      <c r="C17033"/>
    </row>
    <row r="17034" spans="1:3">
      <c r="A17034"/>
      <c r="B17034"/>
      <c r="C17034"/>
    </row>
    <row r="17035" spans="1:3">
      <c r="A17035"/>
      <c r="B17035"/>
      <c r="C17035"/>
    </row>
    <row r="17036" spans="1:3">
      <c r="A17036"/>
      <c r="B17036"/>
      <c r="C17036"/>
    </row>
    <row r="17037" spans="1:3">
      <c r="A17037"/>
      <c r="B17037"/>
      <c r="C17037"/>
    </row>
    <row r="17038" spans="1:3">
      <c r="A17038"/>
      <c r="B17038"/>
      <c r="C17038"/>
    </row>
    <row r="17039" spans="1:3">
      <c r="A17039"/>
      <c r="B17039"/>
      <c r="C17039"/>
    </row>
    <row r="17040" spans="1:3">
      <c r="A17040"/>
      <c r="B17040"/>
      <c r="C17040"/>
    </row>
    <row r="17041" spans="1:3">
      <c r="A17041"/>
      <c r="B17041"/>
      <c r="C17041"/>
    </row>
    <row r="17042" spans="1:3">
      <c r="A17042"/>
      <c r="B17042"/>
      <c r="C17042"/>
    </row>
    <row r="17043" spans="1:3">
      <c r="A17043"/>
      <c r="B17043"/>
      <c r="C17043"/>
    </row>
    <row r="17044" spans="1:3">
      <c r="A17044"/>
      <c r="B17044"/>
      <c r="C17044"/>
    </row>
    <row r="17045" spans="1:3">
      <c r="A17045"/>
      <c r="B17045"/>
      <c r="C17045"/>
    </row>
    <row r="17046" spans="1:3">
      <c r="A17046"/>
      <c r="B17046"/>
      <c r="C17046"/>
    </row>
    <row r="17047" spans="1:3">
      <c r="A17047"/>
      <c r="B17047"/>
      <c r="C17047"/>
    </row>
    <row r="17048" spans="1:3">
      <c r="A17048"/>
      <c r="B17048"/>
      <c r="C17048"/>
    </row>
    <row r="17049" spans="1:3">
      <c r="A17049"/>
      <c r="B17049"/>
      <c r="C17049"/>
    </row>
    <row r="17050" spans="1:3">
      <c r="A17050"/>
      <c r="B17050"/>
      <c r="C17050"/>
    </row>
    <row r="17051" spans="1:3">
      <c r="A17051"/>
      <c r="B17051"/>
      <c r="C17051"/>
    </row>
    <row r="17052" spans="1:3">
      <c r="A17052"/>
      <c r="B17052"/>
      <c r="C17052"/>
    </row>
    <row r="17053" spans="1:3">
      <c r="A17053"/>
      <c r="B17053"/>
      <c r="C17053"/>
    </row>
    <row r="17054" spans="1:3">
      <c r="A17054"/>
      <c r="B17054"/>
      <c r="C17054"/>
    </row>
    <row r="17055" spans="1:3">
      <c r="A17055"/>
      <c r="B17055"/>
      <c r="C17055"/>
    </row>
    <row r="17056" spans="1:3">
      <c r="A17056"/>
      <c r="B17056"/>
      <c r="C17056"/>
    </row>
    <row r="17057" spans="1:3">
      <c r="A17057"/>
      <c r="B17057"/>
      <c r="C17057"/>
    </row>
    <row r="17058" spans="1:3">
      <c r="A17058"/>
      <c r="B17058"/>
      <c r="C17058"/>
    </row>
    <row r="17059" spans="1:3">
      <c r="A17059"/>
      <c r="B17059"/>
      <c r="C17059"/>
    </row>
    <row r="17060" spans="1:3">
      <c r="A17060"/>
      <c r="B17060"/>
      <c r="C17060"/>
    </row>
    <row r="17061" spans="1:3">
      <c r="A17061"/>
      <c r="B17061"/>
      <c r="C17061"/>
    </row>
    <row r="17062" spans="1:3">
      <c r="A17062"/>
      <c r="B17062"/>
      <c r="C17062"/>
    </row>
    <row r="17063" spans="1:3">
      <c r="A17063"/>
      <c r="B17063"/>
      <c r="C17063"/>
    </row>
    <row r="17064" spans="1:3">
      <c r="A17064"/>
      <c r="B17064"/>
      <c r="C17064"/>
    </row>
    <row r="17065" spans="1:3">
      <c r="A17065"/>
      <c r="B17065"/>
      <c r="C17065"/>
    </row>
    <row r="17066" spans="1:3">
      <c r="A17066"/>
      <c r="B17066"/>
      <c r="C17066"/>
    </row>
    <row r="17067" spans="1:3">
      <c r="A17067"/>
      <c r="B17067"/>
      <c r="C17067"/>
    </row>
    <row r="17068" spans="1:3">
      <c r="A17068"/>
      <c r="B17068"/>
      <c r="C17068"/>
    </row>
    <row r="17069" spans="1:3">
      <c r="A17069"/>
      <c r="B17069"/>
      <c r="C17069"/>
    </row>
    <row r="17070" spans="1:3">
      <c r="A17070"/>
      <c r="B17070"/>
      <c r="C17070"/>
    </row>
    <row r="17071" spans="1:3">
      <c r="A17071"/>
      <c r="B17071"/>
      <c r="C17071"/>
    </row>
    <row r="17072" spans="1:3">
      <c r="A17072"/>
      <c r="B17072"/>
      <c r="C17072"/>
    </row>
    <row r="17073" spans="1:3">
      <c r="A17073"/>
      <c r="B17073"/>
      <c r="C17073"/>
    </row>
    <row r="17074" spans="1:3">
      <c r="A17074"/>
      <c r="B17074"/>
      <c r="C17074"/>
    </row>
    <row r="17075" spans="1:3">
      <c r="A17075"/>
      <c r="B17075"/>
      <c r="C17075"/>
    </row>
    <row r="17076" spans="1:3">
      <c r="A17076"/>
      <c r="B17076"/>
      <c r="C17076"/>
    </row>
    <row r="17077" spans="1:3">
      <c r="A17077"/>
      <c r="B17077"/>
      <c r="C17077"/>
    </row>
    <row r="17078" spans="1:3">
      <c r="A17078"/>
      <c r="B17078"/>
      <c r="C17078"/>
    </row>
    <row r="17079" spans="1:3">
      <c r="A17079"/>
      <c r="B17079"/>
      <c r="C17079"/>
    </row>
    <row r="17080" spans="1:3">
      <c r="A17080"/>
      <c r="B17080"/>
      <c r="C17080"/>
    </row>
    <row r="17081" spans="1:3">
      <c r="A17081"/>
      <c r="B17081"/>
      <c r="C17081"/>
    </row>
    <row r="17082" spans="1:3">
      <c r="A17082"/>
      <c r="B17082"/>
      <c r="C17082"/>
    </row>
    <row r="17083" spans="1:3">
      <c r="A17083"/>
      <c r="B17083"/>
      <c r="C17083"/>
    </row>
    <row r="17084" spans="1:3">
      <c r="A17084"/>
      <c r="B17084"/>
      <c r="C17084"/>
    </row>
    <row r="17085" spans="1:3">
      <c r="A17085"/>
      <c r="B17085"/>
      <c r="C17085"/>
    </row>
    <row r="17086" spans="1:3">
      <c r="A17086"/>
      <c r="B17086"/>
      <c r="C17086"/>
    </row>
    <row r="17087" spans="1:3">
      <c r="A17087"/>
      <c r="B17087"/>
      <c r="C17087"/>
    </row>
    <row r="17088" spans="1:3">
      <c r="A17088"/>
      <c r="B17088"/>
      <c r="C17088"/>
    </row>
    <row r="17089" spans="1:3">
      <c r="A17089"/>
      <c r="B17089"/>
      <c r="C17089"/>
    </row>
    <row r="17090" spans="1:3">
      <c r="A17090"/>
      <c r="B17090"/>
      <c r="C17090"/>
    </row>
    <row r="17091" spans="1:3">
      <c r="A17091"/>
      <c r="B17091"/>
      <c r="C17091"/>
    </row>
    <row r="17092" spans="1:3">
      <c r="A17092"/>
      <c r="B17092"/>
      <c r="C17092"/>
    </row>
    <row r="17093" spans="1:3">
      <c r="A17093"/>
      <c r="B17093"/>
      <c r="C17093"/>
    </row>
    <row r="17094" spans="1:3">
      <c r="A17094"/>
      <c r="B17094"/>
      <c r="C17094"/>
    </row>
    <row r="17095" spans="1:3">
      <c r="A17095"/>
      <c r="B17095"/>
      <c r="C17095"/>
    </row>
    <row r="17096" spans="1:3">
      <c r="A17096"/>
      <c r="B17096"/>
      <c r="C17096"/>
    </row>
    <row r="17097" spans="1:3">
      <c r="A17097"/>
      <c r="B17097"/>
      <c r="C17097"/>
    </row>
    <row r="17098" spans="1:3">
      <c r="A17098"/>
      <c r="B17098"/>
      <c r="C17098"/>
    </row>
    <row r="17099" spans="1:3">
      <c r="A17099"/>
      <c r="B17099"/>
      <c r="C17099"/>
    </row>
    <row r="17100" spans="1:3">
      <c r="A17100"/>
      <c r="B17100"/>
      <c r="C17100"/>
    </row>
    <row r="17101" spans="1:3">
      <c r="A17101"/>
      <c r="B17101"/>
      <c r="C17101"/>
    </row>
    <row r="17102" spans="1:3">
      <c r="A17102"/>
      <c r="B17102"/>
      <c r="C17102"/>
    </row>
    <row r="17103" spans="1:3">
      <c r="A17103"/>
      <c r="B17103"/>
      <c r="C17103"/>
    </row>
    <row r="17104" spans="1:3">
      <c r="A17104"/>
      <c r="B17104"/>
      <c r="C17104"/>
    </row>
    <row r="17105" spans="1:3">
      <c r="A17105"/>
      <c r="B17105"/>
      <c r="C17105"/>
    </row>
    <row r="17106" spans="1:3">
      <c r="A17106"/>
      <c r="B17106"/>
      <c r="C17106"/>
    </row>
    <row r="17107" spans="1:3">
      <c r="A17107"/>
      <c r="B17107"/>
      <c r="C17107"/>
    </row>
    <row r="17108" spans="1:3">
      <c r="A17108"/>
      <c r="B17108"/>
      <c r="C17108"/>
    </row>
    <row r="17109" spans="1:3">
      <c r="A17109"/>
      <c r="B17109"/>
      <c r="C17109"/>
    </row>
    <row r="17110" spans="1:3">
      <c r="A17110"/>
      <c r="B17110"/>
      <c r="C17110"/>
    </row>
    <row r="17111" spans="1:3">
      <c r="A17111"/>
      <c r="B17111"/>
      <c r="C17111"/>
    </row>
    <row r="17112" spans="1:3">
      <c r="A17112"/>
      <c r="B17112"/>
      <c r="C17112"/>
    </row>
    <row r="17113" spans="1:3">
      <c r="A17113"/>
      <c r="B17113"/>
      <c r="C17113"/>
    </row>
    <row r="17114" spans="1:3">
      <c r="A17114"/>
      <c r="B17114"/>
      <c r="C17114"/>
    </row>
    <row r="17115" spans="1:3">
      <c r="A17115"/>
      <c r="B17115"/>
      <c r="C17115"/>
    </row>
    <row r="17116" spans="1:3">
      <c r="A17116"/>
      <c r="B17116"/>
      <c r="C17116"/>
    </row>
    <row r="17117" spans="1:3">
      <c r="A17117"/>
      <c r="B17117"/>
      <c r="C17117"/>
    </row>
    <row r="17118" spans="1:3">
      <c r="A17118"/>
      <c r="B17118"/>
      <c r="C17118"/>
    </row>
    <row r="17119" spans="1:3">
      <c r="A17119"/>
      <c r="B17119"/>
      <c r="C17119"/>
    </row>
    <row r="17120" spans="1:3">
      <c r="A17120"/>
      <c r="B17120"/>
      <c r="C17120"/>
    </row>
    <row r="17121" spans="1:3">
      <c r="A17121"/>
      <c r="B17121"/>
      <c r="C17121"/>
    </row>
    <row r="17122" spans="1:3">
      <c r="A17122"/>
      <c r="B17122"/>
      <c r="C17122"/>
    </row>
    <row r="17123" spans="1:3">
      <c r="A17123"/>
      <c r="B17123"/>
      <c r="C17123"/>
    </row>
    <row r="17124" spans="1:3">
      <c r="A17124"/>
      <c r="B17124"/>
      <c r="C17124"/>
    </row>
    <row r="17125" spans="1:3">
      <c r="A17125"/>
      <c r="B17125"/>
      <c r="C17125"/>
    </row>
    <row r="17126" spans="1:3">
      <c r="A17126"/>
      <c r="B17126"/>
      <c r="C17126"/>
    </row>
    <row r="17127" spans="1:3">
      <c r="A17127"/>
      <c r="B17127"/>
      <c r="C17127"/>
    </row>
    <row r="17128" spans="1:3">
      <c r="A17128"/>
      <c r="B17128"/>
      <c r="C17128"/>
    </row>
    <row r="17129" spans="1:3">
      <c r="A17129"/>
      <c r="B17129"/>
      <c r="C17129"/>
    </row>
    <row r="17130" spans="1:3">
      <c r="A17130"/>
      <c r="B17130"/>
      <c r="C17130"/>
    </row>
    <row r="17131" spans="1:3">
      <c r="A17131"/>
      <c r="B17131"/>
      <c r="C17131"/>
    </row>
    <row r="17132" spans="1:3">
      <c r="A17132"/>
      <c r="B17132"/>
      <c r="C17132"/>
    </row>
    <row r="17133" spans="1:3">
      <c r="A17133"/>
      <c r="B17133"/>
      <c r="C17133"/>
    </row>
    <row r="17134" spans="1:3">
      <c r="A17134"/>
      <c r="B17134"/>
      <c r="C17134"/>
    </row>
    <row r="17135" spans="1:3">
      <c r="A17135"/>
      <c r="B17135"/>
      <c r="C17135"/>
    </row>
    <row r="17136" spans="1:3">
      <c r="A17136"/>
      <c r="B17136"/>
      <c r="C17136"/>
    </row>
    <row r="17137" spans="1:3">
      <c r="A17137"/>
      <c r="B17137"/>
      <c r="C17137"/>
    </row>
    <row r="17138" spans="1:3">
      <c r="A17138"/>
      <c r="B17138"/>
      <c r="C17138"/>
    </row>
    <row r="17139" spans="1:3">
      <c r="A17139"/>
      <c r="B17139"/>
      <c r="C17139"/>
    </row>
    <row r="17140" spans="1:3">
      <c r="A17140"/>
      <c r="B17140"/>
      <c r="C17140"/>
    </row>
    <row r="17141" spans="1:3">
      <c r="A17141"/>
      <c r="B17141"/>
      <c r="C17141"/>
    </row>
    <row r="17142" spans="1:3">
      <c r="A17142"/>
      <c r="B17142"/>
      <c r="C17142"/>
    </row>
    <row r="17143" spans="1:3">
      <c r="A17143"/>
      <c r="B17143"/>
      <c r="C17143"/>
    </row>
    <row r="17144" spans="1:3">
      <c r="A17144"/>
      <c r="B17144"/>
      <c r="C17144"/>
    </row>
    <row r="17145" spans="1:3">
      <c r="A17145"/>
      <c r="B17145"/>
      <c r="C17145"/>
    </row>
    <row r="17146" spans="1:3">
      <c r="A17146"/>
      <c r="B17146"/>
      <c r="C17146"/>
    </row>
    <row r="17147" spans="1:3">
      <c r="A17147"/>
      <c r="B17147"/>
      <c r="C17147"/>
    </row>
    <row r="17148" spans="1:3">
      <c r="A17148"/>
      <c r="B17148"/>
      <c r="C17148"/>
    </row>
    <row r="17149" spans="1:3">
      <c r="A17149"/>
      <c r="B17149"/>
      <c r="C17149"/>
    </row>
    <row r="17150" spans="1:3">
      <c r="A17150"/>
      <c r="B17150"/>
      <c r="C17150"/>
    </row>
    <row r="17151" spans="1:3">
      <c r="A17151"/>
      <c r="B17151"/>
      <c r="C17151"/>
    </row>
    <row r="17152" spans="1:3">
      <c r="A17152"/>
      <c r="B17152"/>
      <c r="C17152"/>
    </row>
    <row r="17153" spans="1:3">
      <c r="A17153"/>
      <c r="B17153"/>
      <c r="C17153"/>
    </row>
    <row r="17154" spans="1:3">
      <c r="A17154"/>
      <c r="B17154"/>
      <c r="C17154"/>
    </row>
    <row r="17155" spans="1:3">
      <c r="A17155"/>
      <c r="B17155"/>
      <c r="C17155"/>
    </row>
    <row r="17156" spans="1:3">
      <c r="A17156"/>
      <c r="B17156"/>
      <c r="C17156"/>
    </row>
    <row r="17157" spans="1:3">
      <c r="A17157"/>
      <c r="B17157"/>
      <c r="C17157"/>
    </row>
    <row r="17158" spans="1:3">
      <c r="A17158"/>
      <c r="B17158"/>
      <c r="C17158"/>
    </row>
    <row r="17159" spans="1:3">
      <c r="A17159"/>
      <c r="B17159"/>
      <c r="C17159"/>
    </row>
    <row r="17160" spans="1:3">
      <c r="A17160"/>
      <c r="B17160"/>
      <c r="C17160"/>
    </row>
    <row r="17161" spans="1:3">
      <c r="A17161"/>
      <c r="B17161"/>
      <c r="C17161"/>
    </row>
    <row r="17162" spans="1:3">
      <c r="A17162"/>
      <c r="B17162"/>
      <c r="C17162"/>
    </row>
    <row r="17163" spans="1:3">
      <c r="A17163"/>
      <c r="B17163"/>
      <c r="C17163"/>
    </row>
    <row r="17164" spans="1:3">
      <c r="A17164"/>
      <c r="B17164"/>
      <c r="C17164"/>
    </row>
    <row r="17165" spans="1:3">
      <c r="A17165"/>
      <c r="B17165"/>
      <c r="C17165"/>
    </row>
    <row r="17166" spans="1:3">
      <c r="A17166"/>
      <c r="B17166"/>
      <c r="C17166"/>
    </row>
    <row r="17167" spans="1:3">
      <c r="A17167"/>
      <c r="B17167"/>
      <c r="C17167"/>
    </row>
    <row r="17168" spans="1:3">
      <c r="A17168"/>
      <c r="B17168"/>
      <c r="C17168"/>
    </row>
    <row r="17169" spans="1:3">
      <c r="A17169"/>
      <c r="B17169"/>
      <c r="C17169"/>
    </row>
    <row r="17170" spans="1:3">
      <c r="A17170"/>
      <c r="B17170"/>
      <c r="C17170"/>
    </row>
    <row r="17171" spans="1:3">
      <c r="A17171"/>
      <c r="B17171"/>
      <c r="C17171"/>
    </row>
    <row r="17172" spans="1:3">
      <c r="A17172"/>
      <c r="B17172"/>
      <c r="C17172"/>
    </row>
    <row r="17173" spans="1:3">
      <c r="A17173"/>
      <c r="B17173"/>
      <c r="C17173"/>
    </row>
    <row r="17174" spans="1:3">
      <c r="A17174"/>
      <c r="B17174"/>
      <c r="C17174"/>
    </row>
    <row r="17175" spans="1:3">
      <c r="A17175"/>
      <c r="B17175"/>
      <c r="C17175"/>
    </row>
    <row r="17176" spans="1:3">
      <c r="A17176"/>
      <c r="B17176"/>
      <c r="C17176"/>
    </row>
    <row r="17177" spans="1:3">
      <c r="A17177"/>
      <c r="B17177"/>
      <c r="C17177"/>
    </row>
    <row r="17178" spans="1:3">
      <c r="A17178"/>
      <c r="B17178"/>
      <c r="C17178"/>
    </row>
    <row r="17179" spans="1:3">
      <c r="A17179"/>
      <c r="B17179"/>
      <c r="C17179"/>
    </row>
    <row r="17180" spans="1:3">
      <c r="A17180"/>
      <c r="B17180"/>
      <c r="C17180"/>
    </row>
    <row r="17181" spans="1:3">
      <c r="A17181"/>
      <c r="B17181"/>
      <c r="C17181"/>
    </row>
    <row r="17182" spans="1:3">
      <c r="A17182"/>
      <c r="B17182"/>
      <c r="C17182"/>
    </row>
    <row r="17183" spans="1:3">
      <c r="A17183"/>
      <c r="B17183"/>
      <c r="C17183"/>
    </row>
    <row r="17184" spans="1:3">
      <c r="A17184"/>
      <c r="B17184"/>
      <c r="C17184"/>
    </row>
    <row r="17185" spans="1:3">
      <c r="A17185"/>
      <c r="B17185"/>
      <c r="C17185"/>
    </row>
    <row r="17186" spans="1:3">
      <c r="A17186"/>
      <c r="B17186"/>
      <c r="C17186"/>
    </row>
    <row r="17187" spans="1:3">
      <c r="A17187"/>
      <c r="B17187"/>
      <c r="C17187"/>
    </row>
    <row r="17188" spans="1:3">
      <c r="A17188"/>
      <c r="B17188"/>
      <c r="C17188"/>
    </row>
    <row r="17189" spans="1:3">
      <c r="A17189"/>
      <c r="B17189"/>
      <c r="C17189"/>
    </row>
    <row r="17190" spans="1:3">
      <c r="A17190"/>
      <c r="B17190"/>
      <c r="C17190"/>
    </row>
    <row r="17191" spans="1:3">
      <c r="A17191"/>
      <c r="B17191"/>
      <c r="C17191"/>
    </row>
    <row r="17192" spans="1:3">
      <c r="A17192"/>
      <c r="B17192"/>
      <c r="C17192"/>
    </row>
    <row r="17193" spans="1:3">
      <c r="A17193"/>
      <c r="B17193"/>
      <c r="C17193"/>
    </row>
    <row r="17194" spans="1:3">
      <c r="A17194"/>
      <c r="B17194"/>
      <c r="C17194"/>
    </row>
    <row r="17195" spans="1:3">
      <c r="A17195"/>
      <c r="B17195"/>
      <c r="C17195"/>
    </row>
    <row r="17196" spans="1:3">
      <c r="A17196"/>
      <c r="B17196"/>
      <c r="C17196"/>
    </row>
    <row r="17197" spans="1:3">
      <c r="A17197"/>
      <c r="B17197"/>
      <c r="C17197"/>
    </row>
    <row r="17198" spans="1:3">
      <c r="A17198"/>
      <c r="B17198"/>
      <c r="C17198"/>
    </row>
    <row r="17199" spans="1:3">
      <c r="A17199"/>
      <c r="B17199"/>
      <c r="C17199"/>
    </row>
    <row r="17200" spans="1:3">
      <c r="A17200"/>
      <c r="B17200"/>
      <c r="C17200"/>
    </row>
    <row r="17201" spans="1:3">
      <c r="A17201"/>
      <c r="B17201"/>
      <c r="C17201"/>
    </row>
    <row r="17202" spans="1:3">
      <c r="A17202"/>
      <c r="B17202"/>
      <c r="C17202"/>
    </row>
    <row r="17203" spans="1:3">
      <c r="A17203"/>
      <c r="B17203"/>
      <c r="C17203"/>
    </row>
    <row r="17204" spans="1:3">
      <c r="A17204"/>
      <c r="B17204"/>
      <c r="C17204"/>
    </row>
    <row r="17205" spans="1:3">
      <c r="A17205"/>
      <c r="B17205"/>
      <c r="C17205"/>
    </row>
    <row r="17206" spans="1:3">
      <c r="A17206"/>
      <c r="B17206"/>
      <c r="C17206"/>
    </row>
    <row r="17207" spans="1:3">
      <c r="A17207"/>
      <c r="B17207"/>
      <c r="C17207"/>
    </row>
    <row r="17208" spans="1:3">
      <c r="A17208"/>
      <c r="B17208"/>
      <c r="C17208"/>
    </row>
    <row r="17209" spans="1:3">
      <c r="A17209"/>
      <c r="B17209"/>
      <c r="C17209"/>
    </row>
    <row r="17210" spans="1:3">
      <c r="A17210"/>
      <c r="B17210"/>
      <c r="C17210"/>
    </row>
    <row r="17211" spans="1:3">
      <c r="A17211"/>
      <c r="B17211"/>
      <c r="C17211"/>
    </row>
    <row r="17212" spans="1:3">
      <c r="A17212"/>
      <c r="B17212"/>
      <c r="C17212"/>
    </row>
    <row r="17213" spans="1:3">
      <c r="A17213"/>
      <c r="B17213"/>
      <c r="C17213"/>
    </row>
    <row r="17214" spans="1:3">
      <c r="A17214"/>
      <c r="B17214"/>
      <c r="C17214"/>
    </row>
    <row r="17215" spans="1:3">
      <c r="A17215"/>
      <c r="B17215"/>
      <c r="C17215"/>
    </row>
    <row r="17216" spans="1:3">
      <c r="A17216"/>
      <c r="B17216"/>
      <c r="C17216"/>
    </row>
    <row r="17217" spans="1:3">
      <c r="A17217"/>
      <c r="B17217"/>
      <c r="C17217"/>
    </row>
    <row r="17218" spans="1:3">
      <c r="A17218"/>
      <c r="B17218"/>
      <c r="C17218"/>
    </row>
    <row r="17219" spans="1:3">
      <c r="A17219"/>
      <c r="B17219"/>
      <c r="C17219"/>
    </row>
    <row r="17220" spans="1:3">
      <c r="A17220"/>
      <c r="B17220"/>
      <c r="C17220"/>
    </row>
    <row r="17221" spans="1:3">
      <c r="A17221"/>
      <c r="B17221"/>
      <c r="C17221"/>
    </row>
    <row r="17222" spans="1:3">
      <c r="A17222"/>
      <c r="B17222"/>
      <c r="C17222"/>
    </row>
    <row r="17223" spans="1:3">
      <c r="A17223"/>
      <c r="B17223"/>
      <c r="C17223"/>
    </row>
    <row r="17224" spans="1:3">
      <c r="A17224"/>
      <c r="B17224"/>
      <c r="C17224"/>
    </row>
    <row r="17225" spans="1:3">
      <c r="A17225"/>
      <c r="B17225"/>
      <c r="C17225"/>
    </row>
    <row r="17226" spans="1:3">
      <c r="A17226"/>
      <c r="B17226"/>
      <c r="C17226"/>
    </row>
    <row r="17227" spans="1:3">
      <c r="A17227"/>
      <c r="B17227"/>
      <c r="C17227"/>
    </row>
    <row r="17228" spans="1:3">
      <c r="A17228"/>
      <c r="B17228"/>
      <c r="C17228"/>
    </row>
    <row r="17229" spans="1:3">
      <c r="A17229"/>
      <c r="B17229"/>
      <c r="C17229"/>
    </row>
    <row r="17230" spans="1:3">
      <c r="A17230"/>
      <c r="B17230"/>
      <c r="C17230"/>
    </row>
    <row r="17231" spans="1:3">
      <c r="A17231"/>
      <c r="B17231"/>
      <c r="C17231"/>
    </row>
    <row r="17232" spans="1:3">
      <c r="A17232"/>
      <c r="B17232"/>
      <c r="C17232"/>
    </row>
    <row r="17233" spans="1:3">
      <c r="A17233"/>
      <c r="B17233"/>
      <c r="C17233"/>
    </row>
    <row r="17234" spans="1:3">
      <c r="A17234"/>
      <c r="B17234"/>
      <c r="C17234"/>
    </row>
    <row r="17235" spans="1:3">
      <c r="A17235"/>
      <c r="B17235"/>
      <c r="C17235"/>
    </row>
    <row r="17236" spans="1:3">
      <c r="A17236"/>
      <c r="B17236"/>
      <c r="C17236"/>
    </row>
    <row r="17237" spans="1:3">
      <c r="A17237"/>
      <c r="B17237"/>
      <c r="C17237"/>
    </row>
    <row r="17238" spans="1:3">
      <c r="A17238"/>
      <c r="B17238"/>
      <c r="C17238"/>
    </row>
    <row r="17239" spans="1:3">
      <c r="A17239"/>
      <c r="B17239"/>
      <c r="C17239"/>
    </row>
    <row r="17240" spans="1:3">
      <c r="A17240"/>
      <c r="B17240"/>
      <c r="C17240"/>
    </row>
    <row r="17241" spans="1:3">
      <c r="A17241"/>
      <c r="B17241"/>
      <c r="C17241"/>
    </row>
    <row r="17242" spans="1:3">
      <c r="A17242"/>
      <c r="B17242"/>
      <c r="C17242"/>
    </row>
    <row r="17243" spans="1:3">
      <c r="A17243"/>
      <c r="B17243"/>
      <c r="C17243"/>
    </row>
    <row r="17244" spans="1:3">
      <c r="A17244"/>
      <c r="B17244"/>
      <c r="C17244"/>
    </row>
    <row r="17245" spans="1:3">
      <c r="A17245"/>
      <c r="B17245"/>
      <c r="C17245"/>
    </row>
    <row r="17246" spans="1:3">
      <c r="A17246"/>
      <c r="B17246"/>
      <c r="C17246"/>
    </row>
    <row r="17247" spans="1:3">
      <c r="A17247"/>
      <c r="B17247"/>
      <c r="C17247"/>
    </row>
    <row r="17248" spans="1:3">
      <c r="A17248"/>
      <c r="B17248"/>
      <c r="C17248"/>
    </row>
    <row r="17249" spans="1:3">
      <c r="A17249"/>
      <c r="B17249"/>
      <c r="C17249"/>
    </row>
    <row r="17250" spans="1:3">
      <c r="A17250"/>
      <c r="B17250"/>
      <c r="C17250"/>
    </row>
    <row r="17251" spans="1:3">
      <c r="A17251"/>
      <c r="B17251"/>
      <c r="C17251"/>
    </row>
    <row r="17252" spans="1:3">
      <c r="A17252"/>
      <c r="B17252"/>
      <c r="C17252"/>
    </row>
    <row r="17253" spans="1:3">
      <c r="A17253"/>
      <c r="B17253"/>
      <c r="C17253"/>
    </row>
    <row r="17254" spans="1:3">
      <c r="A17254"/>
      <c r="B17254"/>
      <c r="C17254"/>
    </row>
    <row r="17255" spans="1:3">
      <c r="A17255"/>
      <c r="B17255"/>
      <c r="C17255"/>
    </row>
    <row r="17256" spans="1:3">
      <c r="A17256"/>
      <c r="B17256"/>
      <c r="C17256"/>
    </row>
    <row r="17257" spans="1:3">
      <c r="A17257"/>
      <c r="B17257"/>
      <c r="C17257"/>
    </row>
    <row r="17258" spans="1:3">
      <c r="A17258"/>
      <c r="B17258"/>
      <c r="C17258"/>
    </row>
    <row r="17259" spans="1:3">
      <c r="A17259"/>
      <c r="B17259"/>
      <c r="C17259"/>
    </row>
    <row r="17260" spans="1:3">
      <c r="A17260"/>
      <c r="B17260"/>
      <c r="C17260"/>
    </row>
    <row r="17261" spans="1:3">
      <c r="A17261"/>
      <c r="B17261"/>
      <c r="C17261"/>
    </row>
    <row r="17262" spans="1:3">
      <c r="A17262"/>
      <c r="B17262"/>
      <c r="C17262"/>
    </row>
    <row r="17263" spans="1:3">
      <c r="A17263"/>
      <c r="B17263"/>
      <c r="C17263"/>
    </row>
    <row r="17264" spans="1:3">
      <c r="A17264"/>
      <c r="B17264"/>
      <c r="C17264"/>
    </row>
    <row r="17265" spans="1:3">
      <c r="A17265"/>
      <c r="B17265"/>
      <c r="C17265"/>
    </row>
    <row r="17266" spans="1:3">
      <c r="A17266"/>
      <c r="B17266"/>
      <c r="C17266"/>
    </row>
    <row r="17267" spans="1:3">
      <c r="A17267"/>
      <c r="B17267"/>
      <c r="C17267"/>
    </row>
    <row r="17268" spans="1:3">
      <c r="A17268"/>
      <c r="B17268"/>
      <c r="C17268"/>
    </row>
    <row r="17269" spans="1:3">
      <c r="A17269"/>
      <c r="B17269"/>
      <c r="C17269"/>
    </row>
    <row r="17270" spans="1:3">
      <c r="A17270"/>
      <c r="B17270"/>
      <c r="C17270"/>
    </row>
    <row r="17271" spans="1:3">
      <c r="A17271"/>
      <c r="B17271"/>
      <c r="C17271"/>
    </row>
    <row r="17272" spans="1:3">
      <c r="A17272"/>
      <c r="B17272"/>
      <c r="C17272"/>
    </row>
    <row r="17273" spans="1:3">
      <c r="A17273"/>
      <c r="B17273"/>
      <c r="C17273"/>
    </row>
    <row r="17274" spans="1:3">
      <c r="A17274"/>
      <c r="B17274"/>
      <c r="C17274"/>
    </row>
    <row r="17275" spans="1:3">
      <c r="A17275"/>
      <c r="B17275"/>
      <c r="C17275"/>
    </row>
    <row r="17276" spans="1:3">
      <c r="A17276"/>
      <c r="B17276"/>
      <c r="C17276"/>
    </row>
    <row r="17277" spans="1:3">
      <c r="A17277"/>
      <c r="B17277"/>
      <c r="C17277"/>
    </row>
    <row r="17278" spans="1:3">
      <c r="A17278"/>
      <c r="B17278"/>
      <c r="C17278"/>
    </row>
    <row r="17279" spans="1:3">
      <c r="A17279"/>
      <c r="B17279"/>
      <c r="C17279"/>
    </row>
    <row r="17280" spans="1:3">
      <c r="A17280"/>
      <c r="B17280"/>
      <c r="C17280"/>
    </row>
    <row r="17281" spans="1:3">
      <c r="A17281"/>
      <c r="B17281"/>
      <c r="C17281"/>
    </row>
    <row r="17282" spans="1:3">
      <c r="A17282"/>
      <c r="B17282"/>
      <c r="C17282"/>
    </row>
    <row r="17283" spans="1:3">
      <c r="A17283"/>
      <c r="B17283"/>
      <c r="C17283"/>
    </row>
    <row r="17284" spans="1:3">
      <c r="A17284"/>
      <c r="B17284"/>
      <c r="C17284"/>
    </row>
    <row r="17285" spans="1:3">
      <c r="A17285"/>
      <c r="B17285"/>
      <c r="C17285"/>
    </row>
    <row r="17286" spans="1:3">
      <c r="A17286"/>
      <c r="B17286"/>
      <c r="C17286"/>
    </row>
    <row r="17287" spans="1:3">
      <c r="A17287"/>
      <c r="B17287"/>
      <c r="C17287"/>
    </row>
    <row r="17288" spans="1:3">
      <c r="A17288"/>
      <c r="B17288"/>
      <c r="C17288"/>
    </row>
    <row r="17289" spans="1:3">
      <c r="A17289"/>
      <c r="B17289"/>
      <c r="C17289"/>
    </row>
    <row r="17290" spans="1:3">
      <c r="A17290"/>
      <c r="B17290"/>
      <c r="C17290"/>
    </row>
    <row r="17291" spans="1:3">
      <c r="A17291"/>
      <c r="B17291"/>
      <c r="C17291"/>
    </row>
    <row r="17292" spans="1:3">
      <c r="A17292"/>
      <c r="B17292"/>
      <c r="C17292"/>
    </row>
    <row r="17293" spans="1:3">
      <c r="A17293"/>
      <c r="B17293"/>
      <c r="C17293"/>
    </row>
    <row r="17294" spans="1:3">
      <c r="A17294"/>
      <c r="B17294"/>
      <c r="C17294"/>
    </row>
    <row r="17295" spans="1:3">
      <c r="A17295"/>
      <c r="B17295"/>
      <c r="C17295"/>
    </row>
    <row r="17296" spans="1:3">
      <c r="A17296"/>
      <c r="B17296"/>
      <c r="C17296"/>
    </row>
    <row r="17297" spans="1:3">
      <c r="A17297"/>
      <c r="B17297"/>
      <c r="C17297"/>
    </row>
    <row r="17298" spans="1:3">
      <c r="A17298"/>
      <c r="B17298"/>
      <c r="C17298"/>
    </row>
    <row r="17299" spans="1:3">
      <c r="A17299"/>
      <c r="B17299"/>
      <c r="C17299"/>
    </row>
    <row r="17300" spans="1:3">
      <c r="A17300"/>
      <c r="B17300"/>
      <c r="C17300"/>
    </row>
    <row r="17301" spans="1:3">
      <c r="A17301"/>
      <c r="B17301"/>
      <c r="C17301"/>
    </row>
    <row r="17302" spans="1:3">
      <c r="A17302"/>
      <c r="B17302"/>
      <c r="C17302"/>
    </row>
    <row r="17303" spans="1:3">
      <c r="A17303"/>
      <c r="B17303"/>
      <c r="C17303"/>
    </row>
    <row r="17304" spans="1:3">
      <c r="A17304"/>
      <c r="B17304"/>
      <c r="C17304"/>
    </row>
    <row r="17305" spans="1:3">
      <c r="A17305"/>
      <c r="B17305"/>
      <c r="C17305"/>
    </row>
    <row r="17306" spans="1:3">
      <c r="A17306"/>
      <c r="B17306"/>
      <c r="C17306"/>
    </row>
    <row r="17307" spans="1:3">
      <c r="A17307"/>
      <c r="B17307"/>
      <c r="C17307"/>
    </row>
    <row r="17308" spans="1:3">
      <c r="A17308"/>
      <c r="B17308"/>
      <c r="C17308"/>
    </row>
    <row r="17309" spans="1:3">
      <c r="A17309"/>
      <c r="B17309"/>
      <c r="C17309"/>
    </row>
    <row r="17310" spans="1:3">
      <c r="A17310"/>
      <c r="B17310"/>
      <c r="C17310"/>
    </row>
    <row r="17311" spans="1:3">
      <c r="A17311"/>
      <c r="B17311"/>
      <c r="C17311"/>
    </row>
    <row r="17312" spans="1:3">
      <c r="A17312"/>
      <c r="B17312"/>
      <c r="C17312"/>
    </row>
    <row r="17313" spans="1:3">
      <c r="A17313"/>
      <c r="B17313"/>
      <c r="C17313"/>
    </row>
    <row r="17314" spans="1:3">
      <c r="A17314"/>
      <c r="B17314"/>
      <c r="C17314"/>
    </row>
    <row r="17315" spans="1:3">
      <c r="A17315"/>
      <c r="B17315"/>
      <c r="C17315"/>
    </row>
    <row r="17316" spans="1:3">
      <c r="A17316"/>
      <c r="B17316"/>
      <c r="C17316"/>
    </row>
    <row r="17317" spans="1:3">
      <c r="A17317"/>
      <c r="B17317"/>
      <c r="C17317"/>
    </row>
    <row r="17318" spans="1:3">
      <c r="A17318"/>
      <c r="B17318"/>
      <c r="C17318"/>
    </row>
    <row r="17319" spans="1:3">
      <c r="A17319"/>
      <c r="B17319"/>
      <c r="C17319"/>
    </row>
    <row r="17320" spans="1:3">
      <c r="A17320"/>
      <c r="B17320"/>
      <c r="C17320"/>
    </row>
    <row r="17321" spans="1:3">
      <c r="A17321"/>
      <c r="B17321"/>
      <c r="C17321"/>
    </row>
    <row r="17322" spans="1:3">
      <c r="A17322"/>
      <c r="B17322"/>
      <c r="C17322"/>
    </row>
    <row r="17323" spans="1:3">
      <c r="A17323"/>
      <c r="B17323"/>
      <c r="C17323"/>
    </row>
    <row r="17324" spans="1:3">
      <c r="A17324"/>
      <c r="B17324"/>
      <c r="C17324"/>
    </row>
    <row r="17325" spans="1:3">
      <c r="A17325"/>
      <c r="B17325"/>
      <c r="C17325"/>
    </row>
    <row r="17326" spans="1:3">
      <c r="A17326"/>
      <c r="B17326"/>
      <c r="C17326"/>
    </row>
    <row r="17327" spans="1:3">
      <c r="A17327"/>
      <c r="B17327"/>
      <c r="C17327"/>
    </row>
    <row r="17328" spans="1:3">
      <c r="A17328"/>
      <c r="B17328"/>
      <c r="C17328"/>
    </row>
    <row r="17329" spans="1:3">
      <c r="A17329"/>
      <c r="B17329"/>
      <c r="C17329"/>
    </row>
    <row r="17330" spans="1:3">
      <c r="A17330"/>
      <c r="B17330"/>
      <c r="C17330"/>
    </row>
    <row r="17331" spans="1:3">
      <c r="A17331"/>
      <c r="B17331"/>
      <c r="C17331"/>
    </row>
    <row r="17332" spans="1:3">
      <c r="A17332"/>
      <c r="B17332"/>
      <c r="C17332"/>
    </row>
    <row r="17333" spans="1:3">
      <c r="A17333"/>
      <c r="B17333"/>
      <c r="C17333"/>
    </row>
    <row r="17334" spans="1:3">
      <c r="A17334"/>
      <c r="B17334"/>
      <c r="C17334"/>
    </row>
    <row r="17335" spans="1:3">
      <c r="A17335"/>
      <c r="B17335"/>
      <c r="C17335"/>
    </row>
    <row r="17336" spans="1:3">
      <c r="A17336"/>
      <c r="B17336"/>
      <c r="C17336"/>
    </row>
    <row r="17337" spans="1:3">
      <c r="A17337"/>
      <c r="B17337"/>
      <c r="C17337"/>
    </row>
    <row r="17338" spans="1:3">
      <c r="A17338"/>
      <c r="B17338"/>
      <c r="C17338"/>
    </row>
    <row r="17339" spans="1:3">
      <c r="A17339"/>
      <c r="B17339"/>
      <c r="C17339"/>
    </row>
    <row r="17340" spans="1:3">
      <c r="A17340"/>
      <c r="B17340"/>
      <c r="C17340"/>
    </row>
    <row r="17341" spans="1:3">
      <c r="A17341"/>
      <c r="B17341"/>
      <c r="C17341"/>
    </row>
    <row r="17342" spans="1:3">
      <c r="A17342"/>
      <c r="B17342"/>
      <c r="C17342"/>
    </row>
    <row r="17343" spans="1:3">
      <c r="A17343"/>
      <c r="B17343"/>
      <c r="C17343"/>
    </row>
    <row r="17344" spans="1:3">
      <c r="A17344"/>
      <c r="B17344"/>
      <c r="C17344"/>
    </row>
    <row r="17345" spans="1:3">
      <c r="A17345"/>
      <c r="B17345"/>
      <c r="C17345"/>
    </row>
    <row r="17346" spans="1:3">
      <c r="A17346"/>
      <c r="B17346"/>
      <c r="C17346"/>
    </row>
    <row r="17347" spans="1:3">
      <c r="A17347"/>
      <c r="B17347"/>
      <c r="C17347"/>
    </row>
    <row r="17348" spans="1:3">
      <c r="A17348"/>
      <c r="B17348"/>
      <c r="C17348"/>
    </row>
    <row r="17349" spans="1:3">
      <c r="A17349"/>
      <c r="B17349"/>
      <c r="C17349"/>
    </row>
    <row r="17350" spans="1:3">
      <c r="A17350"/>
      <c r="B17350"/>
      <c r="C17350"/>
    </row>
    <row r="17351" spans="1:3">
      <c r="A17351"/>
      <c r="B17351"/>
      <c r="C17351"/>
    </row>
    <row r="17352" spans="1:3">
      <c r="A17352"/>
      <c r="B17352"/>
      <c r="C17352"/>
    </row>
    <row r="17353" spans="1:3">
      <c r="A17353"/>
      <c r="B17353"/>
      <c r="C17353"/>
    </row>
    <row r="17354" spans="1:3">
      <c r="A17354"/>
      <c r="B17354"/>
      <c r="C17354"/>
    </row>
    <row r="17355" spans="1:3">
      <c r="A17355"/>
      <c r="B17355"/>
      <c r="C17355"/>
    </row>
    <row r="17356" spans="1:3">
      <c r="A17356"/>
      <c r="B17356"/>
      <c r="C17356"/>
    </row>
    <row r="17357" spans="1:3">
      <c r="A17357"/>
      <c r="B17357"/>
      <c r="C17357"/>
    </row>
    <row r="17358" spans="1:3">
      <c r="A17358"/>
      <c r="B17358"/>
      <c r="C17358"/>
    </row>
    <row r="17359" spans="1:3">
      <c r="A17359"/>
      <c r="B17359"/>
      <c r="C17359"/>
    </row>
    <row r="17360" spans="1:3">
      <c r="A17360"/>
      <c r="B17360"/>
      <c r="C17360"/>
    </row>
    <row r="17361" spans="1:3">
      <c r="A17361"/>
      <c r="B17361"/>
      <c r="C17361"/>
    </row>
    <row r="17362" spans="1:3">
      <c r="A17362"/>
      <c r="B17362"/>
      <c r="C17362"/>
    </row>
    <row r="17363" spans="1:3">
      <c r="A17363"/>
      <c r="B17363"/>
      <c r="C17363"/>
    </row>
    <row r="17364" spans="1:3">
      <c r="A17364"/>
      <c r="B17364"/>
      <c r="C17364"/>
    </row>
    <row r="17365" spans="1:3">
      <c r="A17365"/>
      <c r="B17365"/>
      <c r="C17365"/>
    </row>
    <row r="17366" spans="1:3">
      <c r="A17366"/>
      <c r="B17366"/>
      <c r="C17366"/>
    </row>
    <row r="17367" spans="1:3">
      <c r="A17367"/>
      <c r="B17367"/>
      <c r="C17367"/>
    </row>
    <row r="17368" spans="1:3">
      <c r="A17368"/>
      <c r="B17368"/>
      <c r="C17368"/>
    </row>
    <row r="17369" spans="1:3">
      <c r="A17369"/>
      <c r="B17369"/>
      <c r="C17369"/>
    </row>
    <row r="17370" spans="1:3">
      <c r="A17370"/>
      <c r="B17370"/>
      <c r="C17370"/>
    </row>
    <row r="17371" spans="1:3">
      <c r="A17371"/>
      <c r="B17371"/>
      <c r="C17371"/>
    </row>
    <row r="17372" spans="1:3">
      <c r="A17372"/>
      <c r="B17372"/>
      <c r="C17372"/>
    </row>
    <row r="17373" spans="1:3">
      <c r="A17373"/>
      <c r="B17373"/>
      <c r="C17373"/>
    </row>
    <row r="17374" spans="1:3">
      <c r="A17374"/>
      <c r="B17374"/>
      <c r="C17374"/>
    </row>
    <row r="17375" spans="1:3">
      <c r="A17375"/>
      <c r="B17375"/>
      <c r="C17375"/>
    </row>
    <row r="17376" spans="1:3">
      <c r="A17376"/>
      <c r="B17376"/>
      <c r="C17376"/>
    </row>
    <row r="17377" spans="1:3">
      <c r="A17377"/>
      <c r="B17377"/>
      <c r="C17377"/>
    </row>
    <row r="17378" spans="1:3">
      <c r="A17378"/>
      <c r="B17378"/>
      <c r="C17378"/>
    </row>
    <row r="17379" spans="1:3">
      <c r="A17379"/>
      <c r="B17379"/>
      <c r="C17379"/>
    </row>
    <row r="17380" spans="1:3">
      <c r="A17380"/>
      <c r="B17380"/>
      <c r="C17380"/>
    </row>
    <row r="17381" spans="1:3">
      <c r="A17381"/>
      <c r="B17381"/>
      <c r="C17381"/>
    </row>
    <row r="17382" spans="1:3">
      <c r="A17382"/>
      <c r="B17382"/>
      <c r="C17382"/>
    </row>
    <row r="17383" spans="1:3">
      <c r="A17383"/>
      <c r="B17383"/>
      <c r="C17383"/>
    </row>
    <row r="17384" spans="1:3">
      <c r="A17384"/>
      <c r="B17384"/>
      <c r="C17384"/>
    </row>
    <row r="17385" spans="1:3">
      <c r="A17385"/>
      <c r="B17385"/>
      <c r="C17385"/>
    </row>
    <row r="17386" spans="1:3">
      <c r="A17386"/>
      <c r="B17386"/>
      <c r="C17386"/>
    </row>
    <row r="17387" spans="1:3">
      <c r="A17387"/>
      <c r="B17387"/>
      <c r="C17387"/>
    </row>
    <row r="17388" spans="1:3">
      <c r="A17388"/>
      <c r="B17388"/>
      <c r="C17388"/>
    </row>
    <row r="17389" spans="1:3">
      <c r="A17389"/>
      <c r="B17389"/>
      <c r="C17389"/>
    </row>
    <row r="17390" spans="1:3">
      <c r="A17390"/>
      <c r="B17390"/>
      <c r="C17390"/>
    </row>
    <row r="17391" spans="1:3">
      <c r="A17391"/>
      <c r="B17391"/>
      <c r="C17391"/>
    </row>
    <row r="17392" spans="1:3">
      <c r="A17392"/>
      <c r="B17392"/>
      <c r="C17392"/>
    </row>
    <row r="17393" spans="1:3">
      <c r="A17393"/>
      <c r="B17393"/>
      <c r="C17393"/>
    </row>
    <row r="17394" spans="1:3">
      <c r="A17394"/>
      <c r="B17394"/>
      <c r="C17394"/>
    </row>
    <row r="17395" spans="1:3">
      <c r="A17395"/>
      <c r="B17395"/>
      <c r="C17395"/>
    </row>
    <row r="17396" spans="1:3">
      <c r="A17396"/>
      <c r="B17396"/>
      <c r="C17396"/>
    </row>
    <row r="17397" spans="1:3">
      <c r="A17397"/>
      <c r="B17397"/>
      <c r="C17397"/>
    </row>
    <row r="17398" spans="1:3">
      <c r="A17398"/>
      <c r="B17398"/>
      <c r="C17398"/>
    </row>
    <row r="17399" spans="1:3">
      <c r="A17399"/>
      <c r="B17399"/>
      <c r="C17399"/>
    </row>
    <row r="17400" spans="1:3">
      <c r="A17400"/>
      <c r="B17400"/>
      <c r="C17400"/>
    </row>
    <row r="17401" spans="1:3">
      <c r="A17401"/>
      <c r="B17401"/>
      <c r="C17401"/>
    </row>
    <row r="17402" spans="1:3">
      <c r="A17402"/>
      <c r="B17402"/>
      <c r="C17402"/>
    </row>
    <row r="17403" spans="1:3">
      <c r="A17403"/>
      <c r="B17403"/>
      <c r="C17403"/>
    </row>
    <row r="17404" spans="1:3">
      <c r="A17404"/>
      <c r="B17404"/>
      <c r="C17404"/>
    </row>
    <row r="17405" spans="1:3">
      <c r="A17405"/>
      <c r="B17405"/>
      <c r="C17405"/>
    </row>
    <row r="17406" spans="1:3">
      <c r="A17406"/>
      <c r="B17406"/>
      <c r="C17406"/>
    </row>
    <row r="17407" spans="1:3">
      <c r="A17407"/>
      <c r="B17407"/>
      <c r="C17407"/>
    </row>
    <row r="17408" spans="1:3">
      <c r="A17408"/>
      <c r="B17408"/>
      <c r="C17408"/>
    </row>
    <row r="17409" spans="1:3">
      <c r="A17409"/>
      <c r="B17409"/>
      <c r="C17409"/>
    </row>
    <row r="17410" spans="1:3">
      <c r="A17410"/>
      <c r="B17410"/>
      <c r="C17410"/>
    </row>
    <row r="17411" spans="1:3">
      <c r="A17411"/>
      <c r="B17411"/>
      <c r="C17411"/>
    </row>
    <row r="17412" spans="1:3">
      <c r="A17412"/>
      <c r="B17412"/>
      <c r="C17412"/>
    </row>
    <row r="17413" spans="1:3">
      <c r="A17413"/>
      <c r="B17413"/>
      <c r="C17413"/>
    </row>
    <row r="17414" spans="1:3">
      <c r="A17414"/>
      <c r="B17414"/>
      <c r="C17414"/>
    </row>
    <row r="17415" spans="1:3">
      <c r="A17415"/>
      <c r="B17415"/>
      <c r="C17415"/>
    </row>
    <row r="17416" spans="1:3">
      <c r="A17416"/>
      <c r="B17416"/>
      <c r="C17416"/>
    </row>
    <row r="17417" spans="1:3">
      <c r="A17417"/>
      <c r="B17417"/>
      <c r="C17417"/>
    </row>
    <row r="17418" spans="1:3">
      <c r="A17418"/>
      <c r="B17418"/>
      <c r="C17418"/>
    </row>
    <row r="17419" spans="1:3">
      <c r="A17419"/>
      <c r="B17419"/>
      <c r="C17419"/>
    </row>
    <row r="17420" spans="1:3">
      <c r="A17420"/>
      <c r="B17420"/>
      <c r="C17420"/>
    </row>
    <row r="17421" spans="1:3">
      <c r="A17421"/>
      <c r="B17421"/>
      <c r="C17421"/>
    </row>
    <row r="17422" spans="1:3">
      <c r="A17422"/>
      <c r="B17422"/>
      <c r="C17422"/>
    </row>
    <row r="17423" spans="1:3">
      <c r="A17423"/>
      <c r="B17423"/>
      <c r="C17423"/>
    </row>
    <row r="17424" spans="1:3">
      <c r="A17424"/>
      <c r="B17424"/>
      <c r="C17424"/>
    </row>
    <row r="17425" spans="1:3">
      <c r="A17425"/>
      <c r="B17425"/>
      <c r="C17425"/>
    </row>
    <row r="17426" spans="1:3">
      <c r="A17426"/>
      <c r="B17426"/>
      <c r="C17426"/>
    </row>
    <row r="17427" spans="1:3">
      <c r="A17427"/>
      <c r="B17427"/>
      <c r="C17427"/>
    </row>
    <row r="17428" spans="1:3">
      <c r="A17428"/>
      <c r="B17428"/>
      <c r="C17428"/>
    </row>
    <row r="17429" spans="1:3">
      <c r="A17429"/>
      <c r="B17429"/>
      <c r="C17429"/>
    </row>
    <row r="17430" spans="1:3">
      <c r="A17430"/>
      <c r="B17430"/>
      <c r="C17430"/>
    </row>
    <row r="17431" spans="1:3">
      <c r="A17431"/>
      <c r="B17431"/>
      <c r="C17431"/>
    </row>
    <row r="17432" spans="1:3">
      <c r="A17432"/>
      <c r="B17432"/>
      <c r="C17432"/>
    </row>
    <row r="17433" spans="1:3">
      <c r="A17433"/>
      <c r="B17433"/>
      <c r="C17433"/>
    </row>
    <row r="17434" spans="1:3">
      <c r="A17434"/>
      <c r="B17434"/>
      <c r="C17434"/>
    </row>
    <row r="17435" spans="1:3">
      <c r="A17435"/>
      <c r="B17435"/>
      <c r="C17435"/>
    </row>
    <row r="17436" spans="1:3">
      <c r="A17436"/>
      <c r="B17436"/>
      <c r="C17436"/>
    </row>
    <row r="17437" spans="1:3">
      <c r="A17437"/>
      <c r="B17437"/>
      <c r="C17437"/>
    </row>
    <row r="17438" spans="1:3">
      <c r="A17438"/>
      <c r="B17438"/>
      <c r="C17438"/>
    </row>
    <row r="17439" spans="1:3">
      <c r="A17439"/>
      <c r="B17439"/>
      <c r="C17439"/>
    </row>
    <row r="17440" spans="1:3">
      <c r="A17440"/>
      <c r="B17440"/>
      <c r="C17440"/>
    </row>
    <row r="17441" spans="1:3">
      <c r="A17441"/>
      <c r="B17441"/>
      <c r="C17441"/>
    </row>
    <row r="17442" spans="1:3">
      <c r="A17442"/>
      <c r="B17442"/>
      <c r="C17442"/>
    </row>
    <row r="17443" spans="1:3">
      <c r="A17443"/>
      <c r="B17443"/>
      <c r="C17443"/>
    </row>
    <row r="17444" spans="1:3">
      <c r="A17444"/>
      <c r="B17444"/>
      <c r="C17444"/>
    </row>
    <row r="17445" spans="1:3">
      <c r="A17445"/>
      <c r="B17445"/>
      <c r="C17445"/>
    </row>
    <row r="17446" spans="1:3">
      <c r="A17446"/>
      <c r="B17446"/>
      <c r="C17446"/>
    </row>
    <row r="17447" spans="1:3">
      <c r="A17447"/>
      <c r="B17447"/>
      <c r="C17447"/>
    </row>
    <row r="17448" spans="1:3">
      <c r="A17448"/>
      <c r="B17448"/>
      <c r="C17448"/>
    </row>
    <row r="17449" spans="1:3">
      <c r="A17449"/>
      <c r="B17449"/>
      <c r="C17449"/>
    </row>
    <row r="17450" spans="1:3">
      <c r="A17450"/>
      <c r="B17450"/>
      <c r="C17450"/>
    </row>
    <row r="17451" spans="1:3">
      <c r="A17451"/>
      <c r="B17451"/>
      <c r="C17451"/>
    </row>
    <row r="17452" spans="1:3">
      <c r="A17452"/>
      <c r="B17452"/>
      <c r="C17452"/>
    </row>
    <row r="17453" spans="1:3">
      <c r="A17453"/>
      <c r="B17453"/>
      <c r="C17453"/>
    </row>
    <row r="17454" spans="1:3">
      <c r="A17454"/>
      <c r="B17454"/>
      <c r="C17454"/>
    </row>
    <row r="17455" spans="1:3">
      <c r="A17455"/>
      <c r="B17455"/>
      <c r="C17455"/>
    </row>
    <row r="17456" spans="1:3">
      <c r="A17456"/>
      <c r="B17456"/>
      <c r="C17456"/>
    </row>
    <row r="17457" spans="1:3">
      <c r="A17457"/>
      <c r="B17457"/>
      <c r="C17457"/>
    </row>
    <row r="17458" spans="1:3">
      <c r="A17458"/>
      <c r="B17458"/>
      <c r="C17458"/>
    </row>
    <row r="17459" spans="1:3">
      <c r="A17459"/>
      <c r="B17459"/>
      <c r="C17459"/>
    </row>
    <row r="17460" spans="1:3">
      <c r="A17460"/>
      <c r="B17460"/>
      <c r="C17460"/>
    </row>
    <row r="17461" spans="1:3">
      <c r="A17461"/>
      <c r="B17461"/>
      <c r="C17461"/>
    </row>
    <row r="17462" spans="1:3">
      <c r="A17462"/>
      <c r="B17462"/>
      <c r="C17462"/>
    </row>
    <row r="17463" spans="1:3">
      <c r="A17463"/>
      <c r="B17463"/>
      <c r="C17463"/>
    </row>
    <row r="17464" spans="1:3">
      <c r="A17464"/>
      <c r="B17464"/>
      <c r="C17464"/>
    </row>
    <row r="17465" spans="1:3">
      <c r="A17465"/>
      <c r="B17465"/>
      <c r="C17465"/>
    </row>
    <row r="17466" spans="1:3">
      <c r="A17466"/>
      <c r="B17466"/>
      <c r="C17466"/>
    </row>
    <row r="17467" spans="1:3">
      <c r="A17467"/>
      <c r="B17467"/>
      <c r="C17467"/>
    </row>
    <row r="17468" spans="1:3">
      <c r="A17468"/>
      <c r="B17468"/>
      <c r="C17468"/>
    </row>
    <row r="17469" spans="1:3">
      <c r="A17469"/>
      <c r="B17469"/>
      <c r="C17469"/>
    </row>
    <row r="17470" spans="1:3">
      <c r="A17470"/>
      <c r="B17470"/>
      <c r="C17470"/>
    </row>
    <row r="17471" spans="1:3">
      <c r="A17471"/>
      <c r="B17471"/>
      <c r="C17471"/>
    </row>
    <row r="17472" spans="1:3">
      <c r="A17472"/>
      <c r="B17472"/>
      <c r="C17472"/>
    </row>
    <row r="17473" spans="1:3">
      <c r="A17473"/>
      <c r="B17473"/>
      <c r="C17473"/>
    </row>
    <row r="17474" spans="1:3">
      <c r="A17474"/>
      <c r="B17474"/>
      <c r="C17474"/>
    </row>
    <row r="17475" spans="1:3">
      <c r="A17475"/>
      <c r="B17475"/>
      <c r="C17475"/>
    </row>
    <row r="17476" spans="1:3">
      <c r="A17476"/>
      <c r="B17476"/>
      <c r="C17476"/>
    </row>
    <row r="17477" spans="1:3">
      <c r="A17477"/>
      <c r="B17477"/>
      <c r="C17477"/>
    </row>
    <row r="17478" spans="1:3">
      <c r="A17478"/>
      <c r="B17478"/>
      <c r="C17478"/>
    </row>
    <row r="17479" spans="1:3">
      <c r="A17479"/>
      <c r="B17479"/>
      <c r="C17479"/>
    </row>
    <row r="17480" spans="1:3">
      <c r="A17480"/>
      <c r="B17480"/>
      <c r="C17480"/>
    </row>
    <row r="17481" spans="1:3">
      <c r="A17481"/>
      <c r="B17481"/>
      <c r="C17481"/>
    </row>
    <row r="17482" spans="1:3">
      <c r="A17482"/>
      <c r="B17482"/>
      <c r="C17482"/>
    </row>
    <row r="17483" spans="1:3">
      <c r="A17483"/>
      <c r="B17483"/>
      <c r="C17483"/>
    </row>
    <row r="17484" spans="1:3">
      <c r="A17484"/>
      <c r="B17484"/>
      <c r="C17484"/>
    </row>
    <row r="17485" spans="1:3">
      <c r="A17485"/>
      <c r="B17485"/>
      <c r="C17485"/>
    </row>
    <row r="17486" spans="1:3">
      <c r="A17486"/>
      <c r="B17486"/>
      <c r="C17486"/>
    </row>
    <row r="17487" spans="1:3">
      <c r="A17487"/>
      <c r="B17487"/>
      <c r="C17487"/>
    </row>
    <row r="17488" spans="1:3">
      <c r="A17488"/>
      <c r="B17488"/>
      <c r="C17488"/>
    </row>
    <row r="17489" spans="1:3">
      <c r="A17489"/>
      <c r="B17489"/>
      <c r="C17489"/>
    </row>
    <row r="17490" spans="1:3">
      <c r="A17490"/>
      <c r="B17490"/>
      <c r="C17490"/>
    </row>
    <row r="17491" spans="1:3">
      <c r="A17491"/>
      <c r="B17491"/>
      <c r="C17491"/>
    </row>
    <row r="17492" spans="1:3">
      <c r="A17492"/>
      <c r="B17492"/>
      <c r="C17492"/>
    </row>
    <row r="17493" spans="1:3">
      <c r="A17493"/>
      <c r="B17493"/>
      <c r="C17493"/>
    </row>
    <row r="17494" spans="1:3">
      <c r="A17494"/>
      <c r="B17494"/>
      <c r="C17494"/>
    </row>
    <row r="17495" spans="1:3">
      <c r="A17495"/>
      <c r="B17495"/>
      <c r="C17495"/>
    </row>
    <row r="17496" spans="1:3">
      <c r="A17496"/>
      <c r="B17496"/>
      <c r="C17496"/>
    </row>
    <row r="17497" spans="1:3">
      <c r="A17497"/>
      <c r="B17497"/>
      <c r="C17497"/>
    </row>
    <row r="17498" spans="1:3">
      <c r="A17498"/>
      <c r="B17498"/>
      <c r="C17498"/>
    </row>
    <row r="17499" spans="1:3">
      <c r="A17499"/>
      <c r="B17499"/>
      <c r="C17499"/>
    </row>
    <row r="17500" spans="1:3">
      <c r="A17500"/>
      <c r="B17500"/>
      <c r="C17500"/>
    </row>
    <row r="17501" spans="1:3">
      <c r="A17501"/>
      <c r="B17501"/>
      <c r="C17501"/>
    </row>
    <row r="17502" spans="1:3">
      <c r="A17502"/>
      <c r="B17502"/>
      <c r="C17502"/>
    </row>
    <row r="17503" spans="1:3">
      <c r="A17503"/>
      <c r="B17503"/>
      <c r="C17503"/>
    </row>
    <row r="17504" spans="1:3">
      <c r="A17504"/>
      <c r="B17504"/>
      <c r="C17504"/>
    </row>
    <row r="17505" spans="1:3">
      <c r="A17505"/>
      <c r="B17505"/>
      <c r="C17505"/>
    </row>
    <row r="17506" spans="1:3">
      <c r="A17506"/>
      <c r="B17506"/>
      <c r="C17506"/>
    </row>
    <row r="17507" spans="1:3">
      <c r="A17507"/>
      <c r="B17507"/>
      <c r="C17507"/>
    </row>
    <row r="17508" spans="1:3">
      <c r="A17508"/>
      <c r="B17508"/>
      <c r="C17508"/>
    </row>
    <row r="17509" spans="1:3">
      <c r="A17509"/>
      <c r="B17509"/>
      <c r="C17509"/>
    </row>
    <row r="17510" spans="1:3">
      <c r="A17510"/>
      <c r="B17510"/>
      <c r="C17510"/>
    </row>
    <row r="17511" spans="1:3">
      <c r="A17511"/>
      <c r="B17511"/>
      <c r="C17511"/>
    </row>
    <row r="17512" spans="1:3">
      <c r="A17512"/>
      <c r="B17512"/>
      <c r="C17512"/>
    </row>
    <row r="17513" spans="1:3">
      <c r="A17513"/>
      <c r="B17513"/>
      <c r="C17513"/>
    </row>
    <row r="17514" spans="1:3">
      <c r="A17514"/>
      <c r="B17514"/>
      <c r="C17514"/>
    </row>
    <row r="17515" spans="1:3">
      <c r="A17515"/>
      <c r="B17515"/>
      <c r="C17515"/>
    </row>
    <row r="17516" spans="1:3">
      <c r="A17516"/>
      <c r="B17516"/>
      <c r="C17516"/>
    </row>
    <row r="17517" spans="1:3">
      <c r="A17517"/>
      <c r="B17517"/>
      <c r="C17517"/>
    </row>
    <row r="17518" spans="1:3">
      <c r="A17518"/>
      <c r="B17518"/>
      <c r="C17518"/>
    </row>
    <row r="17519" spans="1:3">
      <c r="A17519"/>
      <c r="B17519"/>
      <c r="C17519"/>
    </row>
    <row r="17520" spans="1:3">
      <c r="A17520"/>
      <c r="B17520"/>
      <c r="C17520"/>
    </row>
    <row r="17521" spans="1:3">
      <c r="A17521"/>
      <c r="B17521"/>
      <c r="C17521"/>
    </row>
    <row r="17522" spans="1:3">
      <c r="A17522"/>
      <c r="B17522"/>
      <c r="C17522"/>
    </row>
    <row r="17523" spans="1:3">
      <c r="A17523"/>
      <c r="B17523"/>
      <c r="C17523"/>
    </row>
    <row r="17524" spans="1:3">
      <c r="A17524"/>
      <c r="B17524"/>
      <c r="C17524"/>
    </row>
    <row r="17525" spans="1:3">
      <c r="A17525"/>
      <c r="B17525"/>
      <c r="C17525"/>
    </row>
    <row r="17526" spans="1:3">
      <c r="A17526"/>
      <c r="B17526"/>
      <c r="C17526"/>
    </row>
    <row r="17527" spans="1:3">
      <c r="A17527"/>
      <c r="B17527"/>
      <c r="C17527"/>
    </row>
    <row r="17528" spans="1:3">
      <c r="A17528"/>
      <c r="B17528"/>
      <c r="C17528"/>
    </row>
    <row r="17529" spans="1:3">
      <c r="A17529"/>
      <c r="B17529"/>
      <c r="C17529"/>
    </row>
    <row r="17530" spans="1:3">
      <c r="A17530"/>
      <c r="B17530"/>
      <c r="C17530"/>
    </row>
    <row r="17531" spans="1:3">
      <c r="A17531"/>
      <c r="B17531"/>
      <c r="C17531"/>
    </row>
    <row r="17532" spans="1:3">
      <c r="A17532"/>
      <c r="B17532"/>
      <c r="C17532"/>
    </row>
    <row r="17533" spans="1:3">
      <c r="A17533"/>
      <c r="B17533"/>
      <c r="C17533"/>
    </row>
    <row r="17534" spans="1:3">
      <c r="A17534"/>
      <c r="B17534"/>
      <c r="C17534"/>
    </row>
    <row r="17535" spans="1:3">
      <c r="A17535"/>
      <c r="B17535"/>
      <c r="C17535"/>
    </row>
    <row r="17536" spans="1:3">
      <c r="A17536"/>
      <c r="B17536"/>
      <c r="C17536"/>
    </row>
    <row r="17537" spans="1:3">
      <c r="A17537"/>
      <c r="B17537"/>
      <c r="C17537"/>
    </row>
    <row r="17538" spans="1:3">
      <c r="A17538"/>
      <c r="B17538"/>
      <c r="C17538"/>
    </row>
    <row r="17539" spans="1:3">
      <c r="A17539"/>
      <c r="B17539"/>
      <c r="C17539"/>
    </row>
    <row r="17540" spans="1:3">
      <c r="A17540"/>
      <c r="B17540"/>
      <c r="C17540"/>
    </row>
    <row r="17541" spans="1:3">
      <c r="A17541"/>
      <c r="B17541"/>
      <c r="C17541"/>
    </row>
    <row r="17542" spans="1:3">
      <c r="A17542"/>
      <c r="B17542"/>
      <c r="C17542"/>
    </row>
    <row r="17543" spans="1:3">
      <c r="A17543"/>
      <c r="B17543"/>
      <c r="C17543"/>
    </row>
    <row r="17544" spans="1:3">
      <c r="A17544"/>
      <c r="B17544"/>
      <c r="C17544"/>
    </row>
    <row r="17545" spans="1:3">
      <c r="A17545"/>
      <c r="B17545"/>
      <c r="C17545"/>
    </row>
    <row r="17546" spans="1:3">
      <c r="A17546"/>
      <c r="B17546"/>
      <c r="C17546"/>
    </row>
    <row r="17547" spans="1:3">
      <c r="A17547"/>
      <c r="B17547"/>
      <c r="C17547"/>
    </row>
    <row r="17548" spans="1:3">
      <c r="A17548"/>
      <c r="B17548"/>
      <c r="C17548"/>
    </row>
    <row r="17549" spans="1:3">
      <c r="A17549"/>
      <c r="B17549"/>
      <c r="C17549"/>
    </row>
    <row r="17550" spans="1:3">
      <c r="A17550"/>
      <c r="B17550"/>
      <c r="C17550"/>
    </row>
    <row r="17551" spans="1:3">
      <c r="A17551"/>
      <c r="B17551"/>
      <c r="C17551"/>
    </row>
    <row r="17552" spans="1:3">
      <c r="A17552"/>
      <c r="B17552"/>
      <c r="C17552"/>
    </row>
    <row r="17553" spans="1:3">
      <c r="A17553"/>
      <c r="B17553"/>
      <c r="C17553"/>
    </row>
    <row r="17554" spans="1:3">
      <c r="A17554"/>
      <c r="B17554"/>
      <c r="C17554"/>
    </row>
    <row r="17555" spans="1:3">
      <c r="A17555"/>
      <c r="B17555"/>
      <c r="C17555"/>
    </row>
    <row r="17556" spans="1:3">
      <c r="A17556"/>
      <c r="B17556"/>
      <c r="C17556"/>
    </row>
    <row r="17557" spans="1:3">
      <c r="A17557"/>
      <c r="B17557"/>
      <c r="C17557"/>
    </row>
    <row r="17558" spans="1:3">
      <c r="A17558"/>
      <c r="B17558"/>
      <c r="C17558"/>
    </row>
    <row r="17559" spans="1:3">
      <c r="A17559"/>
      <c r="B17559"/>
      <c r="C17559"/>
    </row>
    <row r="17560" spans="1:3">
      <c r="A17560"/>
      <c r="B17560"/>
      <c r="C17560"/>
    </row>
    <row r="17561" spans="1:3">
      <c r="A17561"/>
      <c r="B17561"/>
      <c r="C17561"/>
    </row>
    <row r="17562" spans="1:3">
      <c r="A17562"/>
      <c r="B17562"/>
      <c r="C17562"/>
    </row>
    <row r="17563" spans="1:3">
      <c r="A17563"/>
      <c r="B17563"/>
      <c r="C17563"/>
    </row>
    <row r="17564" spans="1:3">
      <c r="A17564"/>
      <c r="B17564"/>
      <c r="C17564"/>
    </row>
    <row r="17565" spans="1:3">
      <c r="A17565"/>
      <c r="B17565"/>
      <c r="C17565"/>
    </row>
    <row r="17566" spans="1:3">
      <c r="A17566"/>
      <c r="B17566"/>
      <c r="C17566"/>
    </row>
    <row r="17567" spans="1:3">
      <c r="A17567"/>
      <c r="B17567"/>
      <c r="C17567"/>
    </row>
    <row r="17568" spans="1:3">
      <c r="A17568"/>
      <c r="B17568"/>
      <c r="C17568"/>
    </row>
    <row r="17569" spans="1:3">
      <c r="A17569"/>
      <c r="B17569"/>
      <c r="C17569"/>
    </row>
    <row r="17570" spans="1:3">
      <c r="A17570"/>
      <c r="B17570"/>
      <c r="C17570"/>
    </row>
    <row r="17571" spans="1:3">
      <c r="A17571"/>
      <c r="B17571"/>
      <c r="C17571"/>
    </row>
    <row r="17572" spans="1:3">
      <c r="A17572"/>
      <c r="B17572"/>
      <c r="C17572"/>
    </row>
    <row r="17573" spans="1:3">
      <c r="A17573"/>
      <c r="B17573"/>
      <c r="C17573"/>
    </row>
    <row r="17574" spans="1:3">
      <c r="A17574"/>
      <c r="B17574"/>
      <c r="C17574"/>
    </row>
    <row r="17575" spans="1:3">
      <c r="A17575"/>
      <c r="B17575"/>
      <c r="C17575"/>
    </row>
    <row r="17576" spans="1:3">
      <c r="A17576"/>
      <c r="B17576"/>
      <c r="C17576"/>
    </row>
    <row r="17577" spans="1:3">
      <c r="A17577"/>
      <c r="B17577"/>
      <c r="C17577"/>
    </row>
    <row r="17578" spans="1:3">
      <c r="A17578"/>
      <c r="B17578"/>
      <c r="C17578"/>
    </row>
    <row r="17579" spans="1:3">
      <c r="A17579"/>
      <c r="B17579"/>
      <c r="C17579"/>
    </row>
    <row r="17580" spans="1:3">
      <c r="A17580"/>
      <c r="B17580"/>
      <c r="C17580"/>
    </row>
    <row r="17581" spans="1:3">
      <c r="A17581"/>
      <c r="B17581"/>
      <c r="C17581"/>
    </row>
    <row r="17582" spans="1:3">
      <c r="A17582"/>
      <c r="B17582"/>
      <c r="C17582"/>
    </row>
    <row r="17583" spans="1:3">
      <c r="A17583"/>
      <c r="B17583"/>
      <c r="C17583"/>
    </row>
    <row r="17584" spans="1:3">
      <c r="A17584"/>
      <c r="B17584"/>
      <c r="C17584"/>
    </row>
    <row r="17585" spans="1:3">
      <c r="A17585"/>
      <c r="B17585"/>
      <c r="C17585"/>
    </row>
    <row r="17586" spans="1:3">
      <c r="A17586"/>
      <c r="B17586"/>
      <c r="C17586"/>
    </row>
    <row r="17587" spans="1:3">
      <c r="A17587"/>
      <c r="B17587"/>
      <c r="C17587"/>
    </row>
    <row r="17588" spans="1:3">
      <c r="A17588"/>
      <c r="B17588"/>
      <c r="C17588"/>
    </row>
    <row r="17589" spans="1:3">
      <c r="A17589"/>
      <c r="B17589"/>
      <c r="C17589"/>
    </row>
    <row r="17590" spans="1:3">
      <c r="A17590"/>
      <c r="B17590"/>
      <c r="C17590"/>
    </row>
    <row r="17591" spans="1:3">
      <c r="A17591"/>
      <c r="B17591"/>
      <c r="C17591"/>
    </row>
    <row r="17592" spans="1:3">
      <c r="A17592"/>
      <c r="B17592"/>
      <c r="C17592"/>
    </row>
    <row r="17593" spans="1:3">
      <c r="A17593"/>
      <c r="B17593"/>
      <c r="C17593"/>
    </row>
    <row r="17594" spans="1:3">
      <c r="A17594"/>
      <c r="B17594"/>
      <c r="C17594"/>
    </row>
    <row r="17595" spans="1:3">
      <c r="A17595"/>
      <c r="B17595"/>
      <c r="C17595"/>
    </row>
    <row r="17596" spans="1:3">
      <c r="A17596"/>
      <c r="B17596"/>
      <c r="C17596"/>
    </row>
    <row r="17597" spans="1:3">
      <c r="A17597"/>
      <c r="B17597"/>
      <c r="C17597"/>
    </row>
    <row r="17598" spans="1:3">
      <c r="A17598"/>
      <c r="B17598"/>
      <c r="C17598"/>
    </row>
    <row r="17599" spans="1:3">
      <c r="A17599"/>
      <c r="B17599"/>
      <c r="C17599"/>
    </row>
    <row r="17600" spans="1:3">
      <c r="A17600"/>
      <c r="B17600"/>
      <c r="C17600"/>
    </row>
    <row r="17601" spans="1:3">
      <c r="A17601"/>
      <c r="B17601"/>
      <c r="C17601"/>
    </row>
    <row r="17602" spans="1:3">
      <c r="A17602"/>
      <c r="B17602"/>
      <c r="C17602"/>
    </row>
    <row r="17603" spans="1:3">
      <c r="A17603"/>
      <c r="B17603"/>
      <c r="C17603"/>
    </row>
    <row r="17604" spans="1:3">
      <c r="A17604"/>
      <c r="B17604"/>
      <c r="C17604"/>
    </row>
    <row r="17605" spans="1:3">
      <c r="A17605"/>
      <c r="B17605"/>
      <c r="C17605"/>
    </row>
    <row r="17606" spans="1:3">
      <c r="A17606"/>
      <c r="B17606"/>
      <c r="C17606"/>
    </row>
    <row r="17607" spans="1:3">
      <c r="A17607"/>
      <c r="B17607"/>
      <c r="C17607"/>
    </row>
    <row r="17608" spans="1:3">
      <c r="A17608"/>
      <c r="B17608"/>
      <c r="C17608"/>
    </row>
    <row r="17609" spans="1:3">
      <c r="A17609"/>
      <c r="B17609"/>
      <c r="C17609"/>
    </row>
    <row r="17610" spans="1:3">
      <c r="A17610"/>
      <c r="B17610"/>
      <c r="C17610"/>
    </row>
    <row r="17611" spans="1:3">
      <c r="A17611"/>
      <c r="B17611"/>
      <c r="C17611"/>
    </row>
    <row r="17612" spans="1:3">
      <c r="A17612"/>
      <c r="B17612"/>
      <c r="C17612"/>
    </row>
    <row r="17613" spans="1:3">
      <c r="A17613"/>
      <c r="B17613"/>
      <c r="C17613"/>
    </row>
    <row r="17614" spans="1:3">
      <c r="A17614"/>
      <c r="B17614"/>
      <c r="C17614"/>
    </row>
    <row r="17615" spans="1:3">
      <c r="A17615"/>
      <c r="B17615"/>
      <c r="C17615"/>
    </row>
    <row r="17616" spans="1:3">
      <c r="A17616"/>
      <c r="B17616"/>
      <c r="C17616"/>
    </row>
    <row r="17617" spans="1:3">
      <c r="A17617"/>
      <c r="B17617"/>
      <c r="C17617"/>
    </row>
    <row r="17618" spans="1:3">
      <c r="A17618"/>
      <c r="B17618"/>
      <c r="C17618"/>
    </row>
    <row r="17619" spans="1:3">
      <c r="A17619"/>
      <c r="B17619"/>
      <c r="C17619"/>
    </row>
    <row r="17620" spans="1:3">
      <c r="A17620"/>
      <c r="B17620"/>
      <c r="C17620"/>
    </row>
    <row r="17621" spans="1:3">
      <c r="A17621"/>
      <c r="B17621"/>
      <c r="C17621"/>
    </row>
    <row r="17622" spans="1:3">
      <c r="A17622"/>
      <c r="B17622"/>
      <c r="C17622"/>
    </row>
    <row r="17623" spans="1:3">
      <c r="A17623"/>
      <c r="B17623"/>
      <c r="C17623"/>
    </row>
    <row r="17624" spans="1:3">
      <c r="A17624"/>
      <c r="B17624"/>
      <c r="C17624"/>
    </row>
    <row r="17625" spans="1:3">
      <c r="A17625"/>
      <c r="B17625"/>
      <c r="C17625"/>
    </row>
    <row r="17626" spans="1:3">
      <c r="A17626"/>
      <c r="B17626"/>
      <c r="C17626"/>
    </row>
    <row r="17627" spans="1:3">
      <c r="A17627"/>
      <c r="B17627"/>
      <c r="C17627"/>
    </row>
    <row r="17628" spans="1:3">
      <c r="A17628"/>
      <c r="B17628"/>
      <c r="C17628"/>
    </row>
    <row r="17629" spans="1:3">
      <c r="A17629"/>
      <c r="B17629"/>
      <c r="C17629"/>
    </row>
    <row r="17630" spans="1:3">
      <c r="A17630"/>
      <c r="B17630"/>
      <c r="C17630"/>
    </row>
    <row r="17631" spans="1:3">
      <c r="A17631"/>
      <c r="B17631"/>
      <c r="C17631"/>
    </row>
    <row r="17632" spans="1:3">
      <c r="A17632"/>
      <c r="B17632"/>
      <c r="C17632"/>
    </row>
    <row r="17633" spans="1:3">
      <c r="A17633"/>
      <c r="B17633"/>
      <c r="C17633"/>
    </row>
    <row r="17634" spans="1:3">
      <c r="A17634"/>
      <c r="B17634"/>
      <c r="C17634"/>
    </row>
    <row r="17635" spans="1:3">
      <c r="A17635"/>
      <c r="B17635"/>
      <c r="C17635"/>
    </row>
    <row r="17636" spans="1:3">
      <c r="A17636"/>
      <c r="B17636"/>
      <c r="C17636"/>
    </row>
    <row r="17637" spans="1:3">
      <c r="A17637"/>
      <c r="B17637"/>
      <c r="C17637"/>
    </row>
    <row r="17638" spans="1:3">
      <c r="A17638"/>
      <c r="B17638"/>
      <c r="C17638"/>
    </row>
    <row r="17639" spans="1:3">
      <c r="A17639"/>
      <c r="B17639"/>
      <c r="C17639"/>
    </row>
    <row r="17640" spans="1:3">
      <c r="A17640"/>
      <c r="B17640"/>
      <c r="C17640"/>
    </row>
    <row r="17641" spans="1:3">
      <c r="A17641"/>
      <c r="B17641"/>
      <c r="C17641"/>
    </row>
    <row r="17642" spans="1:3">
      <c r="A17642"/>
      <c r="B17642"/>
      <c r="C17642"/>
    </row>
    <row r="17643" spans="1:3">
      <c r="A17643"/>
      <c r="B17643"/>
      <c r="C17643"/>
    </row>
    <row r="17644" spans="1:3">
      <c r="A17644"/>
      <c r="B17644"/>
      <c r="C17644"/>
    </row>
    <row r="17645" spans="1:3">
      <c r="A17645"/>
      <c r="B17645"/>
      <c r="C17645"/>
    </row>
    <row r="17646" spans="1:3">
      <c r="A17646"/>
      <c r="B17646"/>
      <c r="C17646"/>
    </row>
    <row r="17647" spans="1:3">
      <c r="A17647"/>
      <c r="B17647"/>
      <c r="C17647"/>
    </row>
    <row r="17648" spans="1:3">
      <c r="A17648"/>
      <c r="B17648"/>
      <c r="C17648"/>
    </row>
    <row r="17649" spans="1:3">
      <c r="A17649"/>
      <c r="B17649"/>
      <c r="C17649"/>
    </row>
    <row r="17650" spans="1:3">
      <c r="A17650"/>
      <c r="B17650"/>
      <c r="C17650"/>
    </row>
    <row r="17651" spans="1:3">
      <c r="A17651"/>
      <c r="B17651"/>
      <c r="C17651"/>
    </row>
    <row r="17652" spans="1:3">
      <c r="A17652"/>
      <c r="B17652"/>
      <c r="C17652"/>
    </row>
    <row r="17653" spans="1:3">
      <c r="A17653"/>
      <c r="B17653"/>
      <c r="C17653"/>
    </row>
    <row r="17654" spans="1:3">
      <c r="A17654"/>
      <c r="B17654"/>
      <c r="C17654"/>
    </row>
    <row r="17655" spans="1:3">
      <c r="A17655"/>
      <c r="B17655"/>
      <c r="C17655"/>
    </row>
    <row r="17656" spans="1:3">
      <c r="A17656"/>
      <c r="B17656"/>
      <c r="C17656"/>
    </row>
    <row r="17657" spans="1:3">
      <c r="A17657"/>
      <c r="B17657"/>
      <c r="C17657"/>
    </row>
    <row r="17658" spans="1:3">
      <c r="A17658"/>
      <c r="B17658"/>
      <c r="C17658"/>
    </row>
    <row r="17659" spans="1:3">
      <c r="A17659"/>
      <c r="B17659"/>
      <c r="C17659"/>
    </row>
    <row r="17660" spans="1:3">
      <c r="A17660"/>
      <c r="B17660"/>
      <c r="C17660"/>
    </row>
    <row r="17661" spans="1:3">
      <c r="A17661"/>
      <c r="B17661"/>
      <c r="C17661"/>
    </row>
    <row r="17662" spans="1:3">
      <c r="A17662"/>
      <c r="B17662"/>
      <c r="C17662"/>
    </row>
    <row r="17663" spans="1:3">
      <c r="A17663"/>
      <c r="B17663"/>
      <c r="C17663"/>
    </row>
    <row r="17664" spans="1:3">
      <c r="A17664"/>
      <c r="B17664"/>
      <c r="C17664"/>
    </row>
    <row r="17665" spans="1:3">
      <c r="A17665"/>
      <c r="B17665"/>
      <c r="C17665"/>
    </row>
    <row r="17666" spans="1:3">
      <c r="A17666"/>
      <c r="B17666"/>
      <c r="C17666"/>
    </row>
    <row r="17667" spans="1:3">
      <c r="A17667"/>
      <c r="B17667"/>
      <c r="C17667"/>
    </row>
    <row r="17668" spans="1:3">
      <c r="A17668"/>
      <c r="B17668"/>
      <c r="C17668"/>
    </row>
    <row r="17669" spans="1:3">
      <c r="A17669"/>
      <c r="B17669"/>
      <c r="C17669"/>
    </row>
    <row r="17670" spans="1:3">
      <c r="A17670"/>
      <c r="B17670"/>
      <c r="C17670"/>
    </row>
    <row r="17671" spans="1:3">
      <c r="A17671"/>
      <c r="B17671"/>
      <c r="C17671"/>
    </row>
    <row r="17672" spans="1:3">
      <c r="A17672"/>
      <c r="B17672"/>
      <c r="C17672"/>
    </row>
    <row r="17673" spans="1:3">
      <c r="A17673"/>
      <c r="B17673"/>
      <c r="C17673"/>
    </row>
    <row r="17674" spans="1:3">
      <c r="A17674"/>
      <c r="B17674"/>
      <c r="C17674"/>
    </row>
    <row r="17675" spans="1:3">
      <c r="A17675"/>
      <c r="B17675"/>
      <c r="C17675"/>
    </row>
    <row r="17676" spans="1:3">
      <c r="A17676"/>
      <c r="B17676"/>
      <c r="C17676"/>
    </row>
    <row r="17677" spans="1:3">
      <c r="A17677"/>
      <c r="B17677"/>
      <c r="C17677"/>
    </row>
    <row r="17678" spans="1:3">
      <c r="A17678"/>
      <c r="B17678"/>
      <c r="C17678"/>
    </row>
    <row r="17679" spans="1:3">
      <c r="A17679"/>
      <c r="B17679"/>
      <c r="C17679"/>
    </row>
    <row r="17680" spans="1:3">
      <c r="A17680"/>
      <c r="B17680"/>
      <c r="C17680"/>
    </row>
    <row r="17681" spans="1:3">
      <c r="A17681"/>
      <c r="B17681"/>
      <c r="C17681"/>
    </row>
    <row r="17682" spans="1:3">
      <c r="A17682"/>
      <c r="B17682"/>
      <c r="C17682"/>
    </row>
    <row r="17683" spans="1:3">
      <c r="A17683"/>
      <c r="B17683"/>
      <c r="C17683"/>
    </row>
    <row r="17684" spans="1:3">
      <c r="A17684"/>
      <c r="B17684"/>
      <c r="C17684"/>
    </row>
    <row r="17685" spans="1:3">
      <c r="A17685"/>
      <c r="B17685"/>
      <c r="C17685"/>
    </row>
    <row r="17686" spans="1:3">
      <c r="A17686"/>
      <c r="B17686"/>
      <c r="C17686"/>
    </row>
    <row r="17687" spans="1:3">
      <c r="A17687"/>
      <c r="B17687"/>
      <c r="C17687"/>
    </row>
    <row r="17688" spans="1:3">
      <c r="A17688"/>
      <c r="B17688"/>
      <c r="C17688"/>
    </row>
    <row r="17689" spans="1:3">
      <c r="A17689"/>
      <c r="B17689"/>
      <c r="C17689"/>
    </row>
    <row r="17690" spans="1:3">
      <c r="A17690"/>
      <c r="B17690"/>
      <c r="C17690"/>
    </row>
    <row r="17691" spans="1:3">
      <c r="A17691"/>
      <c r="B17691"/>
      <c r="C17691"/>
    </row>
    <row r="17692" spans="1:3">
      <c r="A17692"/>
      <c r="B17692"/>
      <c r="C17692"/>
    </row>
    <row r="17693" spans="1:3">
      <c r="A17693"/>
      <c r="B17693"/>
      <c r="C17693"/>
    </row>
    <row r="17694" spans="1:3">
      <c r="A17694"/>
      <c r="B17694"/>
      <c r="C17694"/>
    </row>
    <row r="17695" spans="1:3">
      <c r="A17695"/>
      <c r="B17695"/>
      <c r="C17695"/>
    </row>
    <row r="17696" spans="1:3">
      <c r="A17696"/>
      <c r="B17696"/>
      <c r="C17696"/>
    </row>
    <row r="17697" spans="1:3">
      <c r="A17697"/>
      <c r="B17697"/>
      <c r="C17697"/>
    </row>
    <row r="17698" spans="1:3">
      <c r="A17698"/>
      <c r="B17698"/>
      <c r="C17698"/>
    </row>
    <row r="17699" spans="1:3">
      <c r="A17699"/>
      <c r="B17699"/>
      <c r="C17699"/>
    </row>
    <row r="17700" spans="1:3">
      <c r="A17700"/>
      <c r="B17700"/>
      <c r="C17700"/>
    </row>
    <row r="17701" spans="1:3">
      <c r="A17701"/>
      <c r="B17701"/>
      <c r="C17701"/>
    </row>
    <row r="17702" spans="1:3">
      <c r="A17702"/>
      <c r="B17702"/>
      <c r="C17702"/>
    </row>
    <row r="17703" spans="1:3">
      <c r="A17703"/>
      <c r="B17703"/>
      <c r="C17703"/>
    </row>
    <row r="17704" spans="1:3">
      <c r="A17704"/>
      <c r="B17704"/>
      <c r="C17704"/>
    </row>
    <row r="17705" spans="1:3">
      <c r="A17705"/>
      <c r="B17705"/>
      <c r="C17705"/>
    </row>
    <row r="17706" spans="1:3">
      <c r="A17706"/>
      <c r="B17706"/>
      <c r="C17706"/>
    </row>
    <row r="17707" spans="1:3">
      <c r="A17707"/>
      <c r="B17707"/>
      <c r="C17707"/>
    </row>
    <row r="17708" spans="1:3">
      <c r="A17708"/>
      <c r="B17708"/>
      <c r="C17708"/>
    </row>
    <row r="17709" spans="1:3">
      <c r="A17709"/>
      <c r="B17709"/>
      <c r="C17709"/>
    </row>
    <row r="17710" spans="1:3">
      <c r="A17710"/>
      <c r="B17710"/>
      <c r="C17710"/>
    </row>
    <row r="17711" spans="1:3">
      <c r="A17711"/>
      <c r="B17711"/>
      <c r="C17711"/>
    </row>
    <row r="17712" spans="1:3">
      <c r="A17712"/>
      <c r="B17712"/>
      <c r="C17712"/>
    </row>
    <row r="17713" spans="1:3">
      <c r="A17713"/>
      <c r="B17713"/>
      <c r="C17713"/>
    </row>
    <row r="17714" spans="1:3">
      <c r="A17714"/>
      <c r="B17714"/>
      <c r="C17714"/>
    </row>
    <row r="17715" spans="1:3">
      <c r="A17715"/>
      <c r="B17715"/>
      <c r="C17715"/>
    </row>
    <row r="17716" spans="1:3">
      <c r="A17716"/>
      <c r="B17716"/>
      <c r="C17716"/>
    </row>
    <row r="17717" spans="1:3">
      <c r="A17717"/>
      <c r="B17717"/>
      <c r="C17717"/>
    </row>
    <row r="17718" spans="1:3">
      <c r="A17718"/>
      <c r="B17718"/>
      <c r="C17718"/>
    </row>
    <row r="17719" spans="1:3">
      <c r="A17719"/>
      <c r="B17719"/>
      <c r="C17719"/>
    </row>
    <row r="17720" spans="1:3">
      <c r="A17720"/>
      <c r="B17720"/>
      <c r="C17720"/>
    </row>
    <row r="17721" spans="1:3">
      <c r="A17721"/>
      <c r="B17721"/>
      <c r="C17721"/>
    </row>
    <row r="17722" spans="1:3">
      <c r="A17722"/>
      <c r="B17722"/>
      <c r="C17722"/>
    </row>
    <row r="17723" spans="1:3">
      <c r="A17723"/>
      <c r="B17723"/>
      <c r="C17723"/>
    </row>
    <row r="17724" spans="1:3">
      <c r="A17724"/>
      <c r="B17724"/>
      <c r="C17724"/>
    </row>
    <row r="17725" spans="1:3">
      <c r="A17725"/>
      <c r="B17725"/>
      <c r="C17725"/>
    </row>
    <row r="17726" spans="1:3">
      <c r="A17726"/>
      <c r="B17726"/>
      <c r="C17726"/>
    </row>
    <row r="17727" spans="1:3">
      <c r="A17727"/>
      <c r="B17727"/>
      <c r="C17727"/>
    </row>
    <row r="17728" spans="1:3">
      <c r="A17728"/>
      <c r="B17728"/>
      <c r="C17728"/>
    </row>
    <row r="17729" spans="1:3">
      <c r="A17729"/>
      <c r="B17729"/>
      <c r="C17729"/>
    </row>
    <row r="17730" spans="1:3">
      <c r="A17730"/>
      <c r="B17730"/>
      <c r="C17730"/>
    </row>
    <row r="17731" spans="1:3">
      <c r="A17731"/>
      <c r="B17731"/>
      <c r="C17731"/>
    </row>
    <row r="17732" spans="1:3">
      <c r="A17732"/>
      <c r="B17732"/>
      <c r="C17732"/>
    </row>
    <row r="17733" spans="1:3">
      <c r="A17733"/>
      <c r="B17733"/>
      <c r="C17733"/>
    </row>
    <row r="17734" spans="1:3">
      <c r="A17734"/>
      <c r="B17734"/>
      <c r="C17734"/>
    </row>
    <row r="17735" spans="1:3">
      <c r="A17735"/>
      <c r="B17735"/>
      <c r="C17735"/>
    </row>
    <row r="17736" spans="1:3">
      <c r="A17736"/>
      <c r="B17736"/>
      <c r="C17736"/>
    </row>
    <row r="17737" spans="1:3">
      <c r="A17737"/>
      <c r="B17737"/>
      <c r="C17737"/>
    </row>
    <row r="17738" spans="1:3">
      <c r="A17738"/>
      <c r="B17738"/>
      <c r="C17738"/>
    </row>
    <row r="17739" spans="1:3">
      <c r="A17739"/>
      <c r="B17739"/>
      <c r="C17739"/>
    </row>
    <row r="17740" spans="1:3">
      <c r="A17740"/>
      <c r="B17740"/>
      <c r="C17740"/>
    </row>
    <row r="17741" spans="1:3">
      <c r="A17741"/>
      <c r="B17741"/>
      <c r="C17741"/>
    </row>
    <row r="17742" spans="1:3">
      <c r="A17742"/>
      <c r="B17742"/>
      <c r="C17742"/>
    </row>
    <row r="17743" spans="1:3">
      <c r="A17743"/>
      <c r="B17743"/>
      <c r="C17743"/>
    </row>
    <row r="17744" spans="1:3">
      <c r="A17744"/>
      <c r="B17744"/>
      <c r="C17744"/>
    </row>
    <row r="17745" spans="1:3">
      <c r="A17745"/>
      <c r="B17745"/>
      <c r="C17745"/>
    </row>
    <row r="17746" spans="1:3">
      <c r="A17746"/>
      <c r="B17746"/>
      <c r="C17746"/>
    </row>
    <row r="17747" spans="1:3">
      <c r="A17747"/>
      <c r="B17747"/>
      <c r="C17747"/>
    </row>
    <row r="17748" spans="1:3">
      <c r="A17748"/>
      <c r="B17748"/>
      <c r="C17748"/>
    </row>
    <row r="17749" spans="1:3">
      <c r="A17749"/>
      <c r="B17749"/>
      <c r="C17749"/>
    </row>
    <row r="17750" spans="1:3">
      <c r="A17750"/>
      <c r="B17750"/>
      <c r="C17750"/>
    </row>
    <row r="17751" spans="1:3">
      <c r="A17751"/>
      <c r="B17751"/>
      <c r="C17751"/>
    </row>
    <row r="17752" spans="1:3">
      <c r="A17752"/>
      <c r="B17752"/>
      <c r="C17752"/>
    </row>
    <row r="17753" spans="1:3">
      <c r="A17753"/>
      <c r="B17753"/>
      <c r="C17753"/>
    </row>
    <row r="17754" spans="1:3">
      <c r="A17754"/>
      <c r="B17754"/>
      <c r="C17754"/>
    </row>
    <row r="17755" spans="1:3">
      <c r="A17755"/>
      <c r="B17755"/>
      <c r="C17755"/>
    </row>
    <row r="17756" spans="1:3">
      <c r="A17756"/>
      <c r="B17756"/>
      <c r="C17756"/>
    </row>
    <row r="17757" spans="1:3">
      <c r="A17757"/>
      <c r="B17757"/>
      <c r="C17757"/>
    </row>
    <row r="17758" spans="1:3">
      <c r="A17758"/>
      <c r="B17758"/>
      <c r="C17758"/>
    </row>
    <row r="17759" spans="1:3">
      <c r="A17759"/>
      <c r="B17759"/>
      <c r="C17759"/>
    </row>
    <row r="17760" spans="1:3">
      <c r="A17760"/>
      <c r="B17760"/>
      <c r="C17760"/>
    </row>
    <row r="17761" spans="1:3">
      <c r="A17761"/>
      <c r="B17761"/>
      <c r="C17761"/>
    </row>
    <row r="17762" spans="1:3">
      <c r="A17762"/>
      <c r="B17762"/>
      <c r="C17762"/>
    </row>
    <row r="17763" spans="1:3">
      <c r="A17763"/>
      <c r="B17763"/>
      <c r="C17763"/>
    </row>
    <row r="17764" spans="1:3">
      <c r="A17764"/>
      <c r="B17764"/>
      <c r="C17764"/>
    </row>
    <row r="17765" spans="1:3">
      <c r="A17765"/>
      <c r="B17765"/>
      <c r="C17765"/>
    </row>
    <row r="17766" spans="1:3">
      <c r="A17766"/>
      <c r="B17766"/>
      <c r="C17766"/>
    </row>
    <row r="17767" spans="1:3">
      <c r="A17767"/>
      <c r="B17767"/>
      <c r="C17767"/>
    </row>
    <row r="17768" spans="1:3">
      <c r="A17768"/>
      <c r="B17768"/>
      <c r="C17768"/>
    </row>
    <row r="17769" spans="1:3">
      <c r="A17769"/>
      <c r="B17769"/>
      <c r="C17769"/>
    </row>
    <row r="17770" spans="1:3">
      <c r="A17770"/>
      <c r="B17770"/>
      <c r="C17770"/>
    </row>
    <row r="17771" spans="1:3">
      <c r="A17771"/>
      <c r="B17771"/>
      <c r="C17771"/>
    </row>
    <row r="17772" spans="1:3">
      <c r="A17772"/>
      <c r="B17772"/>
      <c r="C17772"/>
    </row>
    <row r="17773" spans="1:3">
      <c r="A17773"/>
      <c r="B17773"/>
      <c r="C17773"/>
    </row>
    <row r="17774" spans="1:3">
      <c r="A17774"/>
      <c r="B17774"/>
      <c r="C17774"/>
    </row>
    <row r="17775" spans="1:3">
      <c r="A17775"/>
      <c r="B17775"/>
      <c r="C17775"/>
    </row>
    <row r="17776" spans="1:3">
      <c r="A17776"/>
      <c r="B17776"/>
      <c r="C17776"/>
    </row>
    <row r="17777" spans="1:3">
      <c r="A17777"/>
      <c r="B17777"/>
      <c r="C17777"/>
    </row>
    <row r="17778" spans="1:3">
      <c r="A17778"/>
      <c r="B17778"/>
      <c r="C17778"/>
    </row>
    <row r="17779" spans="1:3">
      <c r="A17779"/>
      <c r="B17779"/>
      <c r="C17779"/>
    </row>
    <row r="17780" spans="1:3">
      <c r="A17780"/>
      <c r="B17780"/>
      <c r="C17780"/>
    </row>
    <row r="17781" spans="1:3">
      <c r="A17781"/>
      <c r="B17781"/>
      <c r="C17781"/>
    </row>
    <row r="17782" spans="1:3">
      <c r="A17782"/>
      <c r="B17782"/>
      <c r="C17782"/>
    </row>
    <row r="17783" spans="1:3">
      <c r="A17783"/>
      <c r="B17783"/>
      <c r="C17783"/>
    </row>
    <row r="17784" spans="1:3">
      <c r="A17784"/>
      <c r="B17784"/>
      <c r="C17784"/>
    </row>
    <row r="17785" spans="1:3">
      <c r="A17785"/>
      <c r="B17785"/>
      <c r="C17785"/>
    </row>
    <row r="17786" spans="1:3">
      <c r="A17786"/>
      <c r="B17786"/>
      <c r="C17786"/>
    </row>
    <row r="17787" spans="1:3">
      <c r="A17787"/>
      <c r="B17787"/>
      <c r="C17787"/>
    </row>
    <row r="17788" spans="1:3">
      <c r="A17788"/>
      <c r="B17788"/>
      <c r="C17788"/>
    </row>
    <row r="17789" spans="1:3">
      <c r="A17789"/>
      <c r="B17789"/>
      <c r="C17789"/>
    </row>
    <row r="17790" spans="1:3">
      <c r="A17790"/>
      <c r="B17790"/>
      <c r="C17790"/>
    </row>
    <row r="17791" spans="1:3">
      <c r="A17791"/>
      <c r="B17791"/>
      <c r="C17791"/>
    </row>
    <row r="17792" spans="1:3">
      <c r="A17792"/>
      <c r="B17792"/>
      <c r="C17792"/>
    </row>
    <row r="17793" spans="1:3">
      <c r="A17793"/>
      <c r="B17793"/>
      <c r="C17793"/>
    </row>
    <row r="17794" spans="1:3">
      <c r="A17794"/>
      <c r="B17794"/>
      <c r="C17794"/>
    </row>
    <row r="17795" spans="1:3">
      <c r="A17795"/>
      <c r="B17795"/>
      <c r="C17795"/>
    </row>
    <row r="17796" spans="1:3">
      <c r="A17796"/>
      <c r="B17796"/>
      <c r="C17796"/>
    </row>
    <row r="17797" spans="1:3">
      <c r="A17797"/>
      <c r="B17797"/>
      <c r="C17797"/>
    </row>
    <row r="17798" spans="1:3">
      <c r="A17798"/>
      <c r="B17798"/>
      <c r="C17798"/>
    </row>
    <row r="17799" spans="1:3">
      <c r="A17799"/>
      <c r="B17799"/>
      <c r="C17799"/>
    </row>
    <row r="17800" spans="1:3">
      <c r="A17800"/>
      <c r="B17800"/>
      <c r="C17800"/>
    </row>
    <row r="17801" spans="1:3">
      <c r="A17801"/>
      <c r="B17801"/>
      <c r="C17801"/>
    </row>
    <row r="17802" spans="1:3">
      <c r="A17802"/>
      <c r="B17802"/>
      <c r="C17802"/>
    </row>
    <row r="17803" spans="1:3">
      <c r="A17803"/>
      <c r="B17803"/>
      <c r="C17803"/>
    </row>
    <row r="17804" spans="1:3">
      <c r="A17804"/>
      <c r="B17804"/>
      <c r="C17804"/>
    </row>
    <row r="17805" spans="1:3">
      <c r="A17805"/>
      <c r="B17805"/>
      <c r="C17805"/>
    </row>
    <row r="17806" spans="1:3">
      <c r="A17806"/>
      <c r="B17806"/>
      <c r="C17806"/>
    </row>
    <row r="17807" spans="1:3">
      <c r="A17807"/>
      <c r="B17807"/>
      <c r="C17807"/>
    </row>
    <row r="17808" spans="1:3">
      <c r="A17808"/>
      <c r="B17808"/>
      <c r="C17808"/>
    </row>
    <row r="17809" spans="1:3">
      <c r="A17809"/>
      <c r="B17809"/>
      <c r="C17809"/>
    </row>
    <row r="17810" spans="1:3">
      <c r="A17810"/>
      <c r="B17810"/>
      <c r="C17810"/>
    </row>
    <row r="17811" spans="1:3">
      <c r="A17811"/>
      <c r="B17811"/>
      <c r="C17811"/>
    </row>
    <row r="17812" spans="1:3">
      <c r="A17812"/>
      <c r="B17812"/>
      <c r="C17812"/>
    </row>
    <row r="17813" spans="1:3">
      <c r="A17813"/>
      <c r="B17813"/>
      <c r="C17813"/>
    </row>
    <row r="17814" spans="1:3">
      <c r="A17814"/>
      <c r="B17814"/>
      <c r="C17814"/>
    </row>
    <row r="17815" spans="1:3">
      <c r="A17815"/>
      <c r="B17815"/>
      <c r="C17815"/>
    </row>
    <row r="17816" spans="1:3">
      <c r="A17816"/>
      <c r="B17816"/>
      <c r="C17816"/>
    </row>
    <row r="17817" spans="1:3">
      <c r="A17817"/>
      <c r="B17817"/>
      <c r="C17817"/>
    </row>
    <row r="17818" spans="1:3">
      <c r="A17818"/>
      <c r="B17818"/>
      <c r="C17818"/>
    </row>
    <row r="17819" spans="1:3">
      <c r="A17819"/>
      <c r="B17819"/>
      <c r="C17819"/>
    </row>
    <row r="17820" spans="1:3">
      <c r="A17820"/>
      <c r="B17820"/>
      <c r="C17820"/>
    </row>
    <row r="17821" spans="1:3">
      <c r="A17821"/>
      <c r="B17821"/>
      <c r="C17821"/>
    </row>
    <row r="17822" spans="1:3">
      <c r="A17822"/>
      <c r="B17822"/>
      <c r="C17822"/>
    </row>
    <row r="17823" spans="1:3">
      <c r="A17823"/>
      <c r="B17823"/>
      <c r="C17823"/>
    </row>
    <row r="17824" spans="1:3">
      <c r="A17824"/>
      <c r="B17824"/>
      <c r="C17824"/>
    </row>
    <row r="17825" spans="1:3">
      <c r="A17825"/>
      <c r="B17825"/>
      <c r="C17825"/>
    </row>
    <row r="17826" spans="1:3">
      <c r="A17826"/>
      <c r="B17826"/>
      <c r="C17826"/>
    </row>
    <row r="17827" spans="1:3">
      <c r="A17827"/>
      <c r="B17827"/>
      <c r="C17827"/>
    </row>
    <row r="17828" spans="1:3">
      <c r="A17828"/>
      <c r="B17828"/>
      <c r="C17828"/>
    </row>
    <row r="17829" spans="1:3">
      <c r="A17829"/>
      <c r="B17829"/>
      <c r="C17829"/>
    </row>
    <row r="17830" spans="1:3">
      <c r="A17830"/>
      <c r="B17830"/>
      <c r="C17830"/>
    </row>
    <row r="17831" spans="1:3">
      <c r="A17831"/>
      <c r="B17831"/>
      <c r="C17831"/>
    </row>
    <row r="17832" spans="1:3">
      <c r="A17832"/>
      <c r="B17832"/>
      <c r="C17832"/>
    </row>
    <row r="17833" spans="1:3">
      <c r="A17833"/>
      <c r="B17833"/>
      <c r="C17833"/>
    </row>
    <row r="17834" spans="1:3">
      <c r="A17834"/>
      <c r="B17834"/>
      <c r="C17834"/>
    </row>
    <row r="17835" spans="1:3">
      <c r="A17835"/>
      <c r="B17835"/>
      <c r="C17835"/>
    </row>
    <row r="17836" spans="1:3">
      <c r="A17836"/>
      <c r="B17836"/>
      <c r="C17836"/>
    </row>
    <row r="17837" spans="1:3">
      <c r="A17837"/>
      <c r="B17837"/>
      <c r="C17837"/>
    </row>
    <row r="17838" spans="1:3">
      <c r="A17838"/>
      <c r="B17838"/>
      <c r="C17838"/>
    </row>
    <row r="17839" spans="1:3">
      <c r="A17839"/>
      <c r="B17839"/>
      <c r="C17839"/>
    </row>
    <row r="17840" spans="1:3">
      <c r="A17840"/>
      <c r="B17840"/>
      <c r="C17840"/>
    </row>
    <row r="17841" spans="1:3">
      <c r="A17841"/>
      <c r="B17841"/>
      <c r="C17841"/>
    </row>
    <row r="17842" spans="1:3">
      <c r="A17842"/>
      <c r="B17842"/>
      <c r="C17842"/>
    </row>
    <row r="17843" spans="1:3">
      <c r="A17843"/>
      <c r="B17843"/>
      <c r="C17843"/>
    </row>
    <row r="17844" spans="1:3">
      <c r="A17844"/>
      <c r="B17844"/>
      <c r="C17844"/>
    </row>
    <row r="17845" spans="1:3">
      <c r="A17845"/>
      <c r="B17845"/>
      <c r="C17845"/>
    </row>
    <row r="17846" spans="1:3">
      <c r="A17846"/>
      <c r="B17846"/>
      <c r="C17846"/>
    </row>
    <row r="17847" spans="1:3">
      <c r="A17847"/>
      <c r="B17847"/>
      <c r="C17847"/>
    </row>
    <row r="17848" spans="1:3">
      <c r="A17848"/>
      <c r="B17848"/>
      <c r="C17848"/>
    </row>
    <row r="17849" spans="1:3">
      <c r="A17849"/>
      <c r="B17849"/>
      <c r="C17849"/>
    </row>
    <row r="17850" spans="1:3">
      <c r="A17850"/>
      <c r="B17850"/>
      <c r="C17850"/>
    </row>
    <row r="17851" spans="1:3">
      <c r="A17851"/>
      <c r="B17851"/>
      <c r="C17851"/>
    </row>
    <row r="17852" spans="1:3">
      <c r="A17852"/>
      <c r="B17852"/>
      <c r="C17852"/>
    </row>
    <row r="17853" spans="1:3">
      <c r="A17853"/>
      <c r="B17853"/>
      <c r="C17853"/>
    </row>
    <row r="17854" spans="1:3">
      <c r="A17854"/>
      <c r="B17854"/>
      <c r="C17854"/>
    </row>
    <row r="17855" spans="1:3">
      <c r="A17855"/>
      <c r="B17855"/>
      <c r="C17855"/>
    </row>
    <row r="17856" spans="1:3">
      <c r="A17856"/>
      <c r="B17856"/>
      <c r="C17856"/>
    </row>
    <row r="17857" spans="1:3">
      <c r="A17857"/>
      <c r="B17857"/>
      <c r="C17857"/>
    </row>
    <row r="17858" spans="1:3">
      <c r="A17858"/>
      <c r="B17858"/>
      <c r="C17858"/>
    </row>
    <row r="17859" spans="1:3">
      <c r="A17859"/>
      <c r="B17859"/>
      <c r="C17859"/>
    </row>
    <row r="17860" spans="1:3">
      <c r="A17860"/>
      <c r="B17860"/>
      <c r="C17860"/>
    </row>
    <row r="17861" spans="1:3">
      <c r="A17861"/>
      <c r="B17861"/>
      <c r="C17861"/>
    </row>
    <row r="17862" spans="1:3">
      <c r="A17862"/>
      <c r="B17862"/>
      <c r="C17862"/>
    </row>
    <row r="17863" spans="1:3">
      <c r="A17863"/>
      <c r="B17863"/>
      <c r="C17863"/>
    </row>
    <row r="17864" spans="1:3">
      <c r="A17864"/>
      <c r="B17864"/>
      <c r="C17864"/>
    </row>
    <row r="17865" spans="1:3">
      <c r="A17865"/>
      <c r="B17865"/>
      <c r="C17865"/>
    </row>
    <row r="17866" spans="1:3">
      <c r="A17866"/>
      <c r="B17866"/>
      <c r="C17866"/>
    </row>
    <row r="17867" spans="1:3">
      <c r="A17867"/>
      <c r="B17867"/>
      <c r="C17867"/>
    </row>
    <row r="17868" spans="1:3">
      <c r="A17868"/>
      <c r="B17868"/>
      <c r="C17868"/>
    </row>
    <row r="17869" spans="1:3">
      <c r="A17869"/>
      <c r="B17869"/>
      <c r="C17869"/>
    </row>
    <row r="17870" spans="1:3">
      <c r="A17870"/>
      <c r="B17870"/>
      <c r="C17870"/>
    </row>
    <row r="17871" spans="1:3">
      <c r="A17871"/>
      <c r="B17871"/>
      <c r="C17871"/>
    </row>
    <row r="17872" spans="1:3">
      <c r="A17872"/>
      <c r="B17872"/>
      <c r="C17872"/>
    </row>
    <row r="17873" spans="1:3">
      <c r="A17873"/>
      <c r="B17873"/>
      <c r="C17873"/>
    </row>
    <row r="17874" spans="1:3">
      <c r="A17874"/>
      <c r="B17874"/>
      <c r="C17874"/>
    </row>
    <row r="17875" spans="1:3">
      <c r="A17875"/>
      <c r="B17875"/>
      <c r="C17875"/>
    </row>
    <row r="17876" spans="1:3">
      <c r="A17876"/>
      <c r="B17876"/>
      <c r="C17876"/>
    </row>
    <row r="17877" spans="1:3">
      <c r="A17877"/>
      <c r="B17877"/>
      <c r="C17877"/>
    </row>
    <row r="17878" spans="1:3">
      <c r="A17878"/>
      <c r="B17878"/>
      <c r="C17878"/>
    </row>
    <row r="17879" spans="1:3">
      <c r="A17879"/>
      <c r="B17879"/>
      <c r="C17879"/>
    </row>
    <row r="17880" spans="1:3">
      <c r="A17880"/>
      <c r="B17880"/>
      <c r="C17880"/>
    </row>
    <row r="17881" spans="1:3">
      <c r="A17881"/>
      <c r="B17881"/>
      <c r="C17881"/>
    </row>
    <row r="17882" spans="1:3">
      <c r="A17882"/>
      <c r="B17882"/>
      <c r="C17882"/>
    </row>
    <row r="17883" spans="1:3">
      <c r="A17883"/>
      <c r="B17883"/>
      <c r="C17883"/>
    </row>
    <row r="17884" spans="1:3">
      <c r="A17884"/>
      <c r="B17884"/>
      <c r="C17884"/>
    </row>
    <row r="17885" spans="1:3">
      <c r="A17885"/>
      <c r="B17885"/>
      <c r="C17885"/>
    </row>
    <row r="17886" spans="1:3">
      <c r="A17886"/>
      <c r="B17886"/>
      <c r="C17886"/>
    </row>
    <row r="17887" spans="1:3">
      <c r="A17887"/>
      <c r="B17887"/>
      <c r="C17887"/>
    </row>
    <row r="17888" spans="1:3">
      <c r="A17888"/>
      <c r="B17888"/>
      <c r="C17888"/>
    </row>
    <row r="17889" spans="1:3">
      <c r="A17889"/>
      <c r="B17889"/>
      <c r="C17889"/>
    </row>
    <row r="17890" spans="1:3">
      <c r="A17890"/>
      <c r="B17890"/>
      <c r="C17890"/>
    </row>
    <row r="17891" spans="1:3">
      <c r="A17891"/>
      <c r="B17891"/>
      <c r="C17891"/>
    </row>
    <row r="17892" spans="1:3">
      <c r="A17892"/>
      <c r="B17892"/>
      <c r="C17892"/>
    </row>
    <row r="17893" spans="1:3">
      <c r="A17893"/>
      <c r="B17893"/>
      <c r="C17893"/>
    </row>
    <row r="17894" spans="1:3">
      <c r="A17894"/>
      <c r="B17894"/>
      <c r="C17894"/>
    </row>
    <row r="17895" spans="1:3">
      <c r="A17895"/>
      <c r="B17895"/>
      <c r="C17895"/>
    </row>
    <row r="17896" spans="1:3">
      <c r="A17896"/>
      <c r="B17896"/>
      <c r="C17896"/>
    </row>
    <row r="17897" spans="1:3">
      <c r="A17897"/>
      <c r="B17897"/>
      <c r="C17897"/>
    </row>
    <row r="17898" spans="1:3">
      <c r="A17898"/>
      <c r="B17898"/>
      <c r="C17898"/>
    </row>
    <row r="17899" spans="1:3">
      <c r="A17899"/>
      <c r="B17899"/>
      <c r="C17899"/>
    </row>
    <row r="17900" spans="1:3">
      <c r="A17900"/>
      <c r="B17900"/>
      <c r="C17900"/>
    </row>
    <row r="17901" spans="1:3">
      <c r="A17901"/>
      <c r="B17901"/>
      <c r="C17901"/>
    </row>
    <row r="17902" spans="1:3">
      <c r="A17902"/>
      <c r="B17902"/>
      <c r="C17902"/>
    </row>
    <row r="17903" spans="1:3">
      <c r="A17903"/>
      <c r="B17903"/>
      <c r="C17903"/>
    </row>
    <row r="17904" spans="1:3">
      <c r="A17904"/>
      <c r="B17904"/>
      <c r="C17904"/>
    </row>
    <row r="17905" spans="1:3">
      <c r="A17905"/>
      <c r="B17905"/>
      <c r="C17905"/>
    </row>
    <row r="17906" spans="1:3">
      <c r="A17906"/>
      <c r="B17906"/>
      <c r="C17906"/>
    </row>
    <row r="17907" spans="1:3">
      <c r="A17907"/>
      <c r="B17907"/>
      <c r="C17907"/>
    </row>
    <row r="17908" spans="1:3">
      <c r="A17908"/>
      <c r="B17908"/>
      <c r="C17908"/>
    </row>
    <row r="17909" spans="1:3">
      <c r="A17909"/>
      <c r="B17909"/>
      <c r="C17909"/>
    </row>
    <row r="17910" spans="1:3">
      <c r="A17910"/>
      <c r="B17910"/>
      <c r="C17910"/>
    </row>
    <row r="17911" spans="1:3">
      <c r="A17911"/>
      <c r="B17911"/>
      <c r="C17911"/>
    </row>
    <row r="17912" spans="1:3">
      <c r="A17912"/>
      <c r="B17912"/>
      <c r="C17912"/>
    </row>
    <row r="17913" spans="1:3">
      <c r="A17913"/>
      <c r="B17913"/>
      <c r="C17913"/>
    </row>
    <row r="17914" spans="1:3">
      <c r="A17914"/>
      <c r="B17914"/>
      <c r="C17914"/>
    </row>
    <row r="17915" spans="1:3">
      <c r="A17915"/>
      <c r="B17915"/>
      <c r="C17915"/>
    </row>
    <row r="17916" spans="1:3">
      <c r="A17916"/>
      <c r="B17916"/>
      <c r="C17916"/>
    </row>
    <row r="17917" spans="1:3">
      <c r="A17917"/>
      <c r="B17917"/>
      <c r="C17917"/>
    </row>
    <row r="17918" spans="1:3">
      <c r="A17918"/>
      <c r="B17918"/>
      <c r="C17918"/>
    </row>
    <row r="17919" spans="1:3">
      <c r="A17919"/>
      <c r="B17919"/>
      <c r="C17919"/>
    </row>
    <row r="17920" spans="1:3">
      <c r="A17920"/>
      <c r="B17920"/>
      <c r="C17920"/>
    </row>
    <row r="17921" spans="1:3">
      <c r="A17921"/>
      <c r="B17921"/>
      <c r="C17921"/>
    </row>
    <row r="17922" spans="1:3">
      <c r="A17922"/>
      <c r="B17922"/>
      <c r="C17922"/>
    </row>
    <row r="17923" spans="1:3">
      <c r="A17923"/>
      <c r="B17923"/>
      <c r="C17923"/>
    </row>
    <row r="17924" spans="1:3">
      <c r="A17924"/>
      <c r="B17924"/>
      <c r="C17924"/>
    </row>
    <row r="17925" spans="1:3">
      <c r="A17925"/>
      <c r="B17925"/>
      <c r="C17925"/>
    </row>
    <row r="17926" spans="1:3">
      <c r="A17926"/>
      <c r="B17926"/>
      <c r="C17926"/>
    </row>
    <row r="17927" spans="1:3">
      <c r="A17927"/>
      <c r="B17927"/>
      <c r="C17927"/>
    </row>
    <row r="17928" spans="1:3">
      <c r="A17928"/>
      <c r="B17928"/>
      <c r="C17928"/>
    </row>
    <row r="17929" spans="1:3">
      <c r="A17929"/>
      <c r="B17929"/>
      <c r="C17929"/>
    </row>
    <row r="17930" spans="1:3">
      <c r="A17930"/>
      <c r="B17930"/>
      <c r="C17930"/>
    </row>
    <row r="17931" spans="1:3">
      <c r="A17931"/>
      <c r="B17931"/>
      <c r="C17931"/>
    </row>
    <row r="17932" spans="1:3">
      <c r="A17932"/>
      <c r="B17932"/>
      <c r="C17932"/>
    </row>
    <row r="17933" spans="1:3">
      <c r="A17933"/>
      <c r="B17933"/>
      <c r="C17933"/>
    </row>
    <row r="17934" spans="1:3">
      <c r="A17934"/>
      <c r="B17934"/>
      <c r="C17934"/>
    </row>
    <row r="17935" spans="1:3">
      <c r="A17935"/>
      <c r="B17935"/>
      <c r="C17935"/>
    </row>
    <row r="17936" spans="1:3">
      <c r="A17936"/>
      <c r="B17936"/>
      <c r="C17936"/>
    </row>
    <row r="17937" spans="1:3">
      <c r="A17937"/>
      <c r="B17937"/>
      <c r="C17937"/>
    </row>
    <row r="17938" spans="1:3">
      <c r="A17938"/>
      <c r="B17938"/>
      <c r="C17938"/>
    </row>
    <row r="17939" spans="1:3">
      <c r="A17939"/>
      <c r="B17939"/>
      <c r="C17939"/>
    </row>
    <row r="17940" spans="1:3">
      <c r="A17940"/>
      <c r="B17940"/>
      <c r="C17940"/>
    </row>
    <row r="17941" spans="1:3">
      <c r="A17941"/>
      <c r="B17941"/>
      <c r="C17941"/>
    </row>
    <row r="17942" spans="1:3">
      <c r="A17942"/>
      <c r="B17942"/>
      <c r="C17942"/>
    </row>
    <row r="17943" spans="1:3">
      <c r="A17943"/>
      <c r="B17943"/>
      <c r="C17943"/>
    </row>
    <row r="17944" spans="1:3">
      <c r="A17944"/>
      <c r="B17944"/>
      <c r="C17944"/>
    </row>
    <row r="17945" spans="1:3">
      <c r="A17945"/>
      <c r="B17945"/>
      <c r="C17945"/>
    </row>
    <row r="17946" spans="1:3">
      <c r="A17946"/>
      <c r="B17946"/>
      <c r="C17946"/>
    </row>
    <row r="17947" spans="1:3">
      <c r="A17947"/>
      <c r="B17947"/>
      <c r="C17947"/>
    </row>
    <row r="17948" spans="1:3">
      <c r="A17948"/>
      <c r="B17948"/>
      <c r="C17948"/>
    </row>
    <row r="17949" spans="1:3">
      <c r="A17949"/>
      <c r="B17949"/>
      <c r="C17949"/>
    </row>
    <row r="17950" spans="1:3">
      <c r="A17950"/>
      <c r="B17950"/>
      <c r="C17950"/>
    </row>
    <row r="17951" spans="1:3">
      <c r="A17951"/>
      <c r="B17951"/>
      <c r="C17951"/>
    </row>
    <row r="17952" spans="1:3">
      <c r="A17952"/>
      <c r="B17952"/>
      <c r="C17952"/>
    </row>
    <row r="17953" spans="1:3">
      <c r="A17953"/>
      <c r="B17953"/>
      <c r="C17953"/>
    </row>
    <row r="17954" spans="1:3">
      <c r="A17954"/>
      <c r="B17954"/>
      <c r="C17954"/>
    </row>
    <row r="17955" spans="1:3">
      <c r="A17955"/>
      <c r="B17955"/>
      <c r="C17955"/>
    </row>
    <row r="17956" spans="1:3">
      <c r="A17956"/>
      <c r="B17956"/>
      <c r="C17956"/>
    </row>
    <row r="17957" spans="1:3">
      <c r="A17957"/>
      <c r="B17957"/>
      <c r="C17957"/>
    </row>
    <row r="17958" spans="1:3">
      <c r="A17958"/>
      <c r="B17958"/>
      <c r="C17958"/>
    </row>
    <row r="17959" spans="1:3">
      <c r="A17959"/>
      <c r="B17959"/>
      <c r="C17959"/>
    </row>
    <row r="17960" spans="1:3">
      <c r="A17960"/>
      <c r="B17960"/>
      <c r="C17960"/>
    </row>
    <row r="17961" spans="1:3">
      <c r="A17961"/>
      <c r="B17961"/>
      <c r="C17961"/>
    </row>
    <row r="17962" spans="1:3">
      <c r="A17962"/>
      <c r="B17962"/>
      <c r="C17962"/>
    </row>
    <row r="17963" spans="1:3">
      <c r="A17963"/>
      <c r="B17963"/>
      <c r="C17963"/>
    </row>
    <row r="17964" spans="1:3">
      <c r="A17964"/>
      <c r="B17964"/>
      <c r="C17964"/>
    </row>
    <row r="17965" spans="1:3">
      <c r="A17965"/>
      <c r="B17965"/>
      <c r="C17965"/>
    </row>
    <row r="17966" spans="1:3">
      <c r="A17966"/>
      <c r="B17966"/>
      <c r="C17966"/>
    </row>
    <row r="17967" spans="1:3">
      <c r="A17967"/>
      <c r="B17967"/>
      <c r="C17967"/>
    </row>
    <row r="17968" spans="1:3">
      <c r="A17968"/>
      <c r="B17968"/>
      <c r="C17968"/>
    </row>
    <row r="17969" spans="1:3">
      <c r="A17969"/>
      <c r="B17969"/>
      <c r="C17969"/>
    </row>
    <row r="17970" spans="1:3">
      <c r="A17970"/>
      <c r="B17970"/>
      <c r="C17970"/>
    </row>
    <row r="17971" spans="1:3">
      <c r="A17971"/>
      <c r="B17971"/>
      <c r="C17971"/>
    </row>
    <row r="17972" spans="1:3">
      <c r="A17972"/>
      <c r="B17972"/>
      <c r="C17972"/>
    </row>
    <row r="17973" spans="1:3">
      <c r="A17973"/>
      <c r="B17973"/>
      <c r="C17973"/>
    </row>
    <row r="17974" spans="1:3">
      <c r="A17974"/>
      <c r="B17974"/>
      <c r="C17974"/>
    </row>
    <row r="17975" spans="1:3">
      <c r="A17975"/>
      <c r="B17975"/>
      <c r="C17975"/>
    </row>
    <row r="17976" spans="1:3">
      <c r="A17976"/>
      <c r="B17976"/>
      <c r="C17976"/>
    </row>
    <row r="17977" spans="1:3">
      <c r="A17977"/>
      <c r="B17977"/>
      <c r="C17977"/>
    </row>
    <row r="17978" spans="1:3">
      <c r="A17978"/>
      <c r="B17978"/>
      <c r="C17978"/>
    </row>
    <row r="17979" spans="1:3">
      <c r="A17979"/>
      <c r="B17979"/>
      <c r="C17979"/>
    </row>
    <row r="17980" spans="1:3">
      <c r="A17980"/>
      <c r="B17980"/>
      <c r="C17980"/>
    </row>
    <row r="17981" spans="1:3">
      <c r="A17981"/>
      <c r="B17981"/>
      <c r="C17981"/>
    </row>
    <row r="17982" spans="1:3">
      <c r="A17982"/>
      <c r="B17982"/>
      <c r="C17982"/>
    </row>
    <row r="17983" spans="1:3">
      <c r="A17983"/>
      <c r="B17983"/>
      <c r="C17983"/>
    </row>
    <row r="17984" spans="1:3">
      <c r="A17984"/>
      <c r="B17984"/>
      <c r="C17984"/>
    </row>
    <row r="17985" spans="1:3">
      <c r="A17985"/>
      <c r="B17985"/>
      <c r="C17985"/>
    </row>
    <row r="17986" spans="1:3">
      <c r="A17986"/>
      <c r="B17986"/>
      <c r="C17986"/>
    </row>
    <row r="17987" spans="1:3">
      <c r="A17987"/>
      <c r="B17987"/>
      <c r="C17987"/>
    </row>
    <row r="17988" spans="1:3">
      <c r="A17988"/>
      <c r="B17988"/>
      <c r="C17988"/>
    </row>
    <row r="17989" spans="1:3">
      <c r="A17989"/>
      <c r="B17989"/>
      <c r="C17989"/>
    </row>
    <row r="17990" spans="1:3">
      <c r="A17990"/>
      <c r="B17990"/>
      <c r="C17990"/>
    </row>
    <row r="17991" spans="1:3">
      <c r="A17991"/>
      <c r="B17991"/>
      <c r="C17991"/>
    </row>
    <row r="17992" spans="1:3">
      <c r="A17992"/>
      <c r="B17992"/>
      <c r="C17992"/>
    </row>
    <row r="17993" spans="1:3">
      <c r="A17993"/>
      <c r="B17993"/>
      <c r="C17993"/>
    </row>
    <row r="17994" spans="1:3">
      <c r="A17994"/>
      <c r="B17994"/>
      <c r="C17994"/>
    </row>
    <row r="17995" spans="1:3">
      <c r="A17995"/>
      <c r="B17995"/>
      <c r="C17995"/>
    </row>
    <row r="17996" spans="1:3">
      <c r="A17996"/>
      <c r="B17996"/>
      <c r="C17996"/>
    </row>
    <row r="17997" spans="1:3">
      <c r="A17997"/>
      <c r="B17997"/>
      <c r="C17997"/>
    </row>
    <row r="17998" spans="1:3">
      <c r="A17998"/>
      <c r="B17998"/>
      <c r="C17998"/>
    </row>
    <row r="17999" spans="1:3">
      <c r="A17999"/>
      <c r="B17999"/>
      <c r="C17999"/>
    </row>
    <row r="18000" spans="1:3">
      <c r="A18000"/>
      <c r="B18000"/>
      <c r="C18000"/>
    </row>
    <row r="18001" spans="1:3">
      <c r="A18001"/>
      <c r="B18001"/>
      <c r="C18001"/>
    </row>
    <row r="18002" spans="1:3">
      <c r="A18002"/>
      <c r="B18002"/>
      <c r="C18002"/>
    </row>
    <row r="18003" spans="1:3">
      <c r="A18003"/>
      <c r="B18003"/>
      <c r="C18003"/>
    </row>
    <row r="18004" spans="1:3">
      <c r="A18004"/>
      <c r="B18004"/>
      <c r="C18004"/>
    </row>
    <row r="18005" spans="1:3">
      <c r="A18005"/>
      <c r="B18005"/>
      <c r="C18005"/>
    </row>
    <row r="18006" spans="1:3">
      <c r="A18006"/>
      <c r="B18006"/>
      <c r="C18006"/>
    </row>
    <row r="18007" spans="1:3">
      <c r="A18007"/>
      <c r="B18007"/>
      <c r="C18007"/>
    </row>
    <row r="18008" spans="1:3">
      <c r="A18008"/>
      <c r="B18008"/>
      <c r="C18008"/>
    </row>
    <row r="18009" spans="1:3">
      <c r="A18009"/>
      <c r="B18009"/>
      <c r="C18009"/>
    </row>
    <row r="18010" spans="1:3">
      <c r="A18010"/>
      <c r="B18010"/>
      <c r="C18010"/>
    </row>
    <row r="18011" spans="1:3">
      <c r="A18011"/>
      <c r="B18011"/>
      <c r="C18011"/>
    </row>
    <row r="18012" spans="1:3">
      <c r="A18012"/>
      <c r="B18012"/>
      <c r="C18012"/>
    </row>
    <row r="18013" spans="1:3">
      <c r="A18013"/>
      <c r="B18013"/>
      <c r="C18013"/>
    </row>
    <row r="18014" spans="1:3">
      <c r="A18014"/>
      <c r="B18014"/>
      <c r="C18014"/>
    </row>
    <row r="18015" spans="1:3">
      <c r="A18015"/>
      <c r="B18015"/>
      <c r="C18015"/>
    </row>
    <row r="18016" spans="1:3">
      <c r="A18016"/>
      <c r="B18016"/>
      <c r="C18016"/>
    </row>
    <row r="18017" spans="1:3">
      <c r="A18017"/>
      <c r="B18017"/>
      <c r="C18017"/>
    </row>
    <row r="18018" spans="1:3">
      <c r="A18018"/>
      <c r="B18018"/>
      <c r="C18018"/>
    </row>
    <row r="18019" spans="1:3">
      <c r="A18019"/>
      <c r="B18019"/>
      <c r="C18019"/>
    </row>
    <row r="18020" spans="1:3">
      <c r="A18020"/>
      <c r="B18020"/>
      <c r="C18020"/>
    </row>
    <row r="18021" spans="1:3">
      <c r="A18021"/>
      <c r="B18021"/>
      <c r="C18021"/>
    </row>
    <row r="18022" spans="1:3">
      <c r="A18022"/>
      <c r="B18022"/>
      <c r="C18022"/>
    </row>
    <row r="18023" spans="1:3">
      <c r="A18023"/>
      <c r="B18023"/>
      <c r="C18023"/>
    </row>
    <row r="18024" spans="1:3">
      <c r="A18024"/>
      <c r="B18024"/>
      <c r="C18024"/>
    </row>
    <row r="18025" spans="1:3">
      <c r="A18025"/>
      <c r="B18025"/>
      <c r="C18025"/>
    </row>
    <row r="18026" spans="1:3">
      <c r="A18026"/>
      <c r="B18026"/>
      <c r="C18026"/>
    </row>
    <row r="18027" spans="1:3">
      <c r="A18027"/>
      <c r="B18027"/>
      <c r="C18027"/>
    </row>
    <row r="18028" spans="1:3">
      <c r="A18028"/>
      <c r="B18028"/>
      <c r="C18028"/>
    </row>
    <row r="18029" spans="1:3">
      <c r="A18029"/>
      <c r="B18029"/>
      <c r="C18029"/>
    </row>
    <row r="18030" spans="1:3">
      <c r="A18030"/>
      <c r="B18030"/>
      <c r="C18030"/>
    </row>
    <row r="18031" spans="1:3">
      <c r="A18031"/>
      <c r="B18031"/>
      <c r="C18031"/>
    </row>
    <row r="18032" spans="1:3">
      <c r="A18032"/>
      <c r="B18032"/>
      <c r="C18032"/>
    </row>
    <row r="18033" spans="1:3">
      <c r="A18033"/>
      <c r="B18033"/>
      <c r="C18033"/>
    </row>
    <row r="18034" spans="1:3">
      <c r="A18034"/>
      <c r="B18034"/>
      <c r="C18034"/>
    </row>
    <row r="18035" spans="1:3">
      <c r="A18035"/>
      <c r="B18035"/>
      <c r="C18035"/>
    </row>
    <row r="18036" spans="1:3">
      <c r="A18036"/>
      <c r="B18036"/>
      <c r="C18036"/>
    </row>
    <row r="18037" spans="1:3">
      <c r="A18037"/>
      <c r="B18037"/>
      <c r="C18037"/>
    </row>
    <row r="18038" spans="1:3">
      <c r="A18038"/>
      <c r="B18038"/>
      <c r="C18038"/>
    </row>
    <row r="18039" spans="1:3">
      <c r="A18039"/>
      <c r="B18039"/>
      <c r="C18039"/>
    </row>
    <row r="18040" spans="1:3">
      <c r="A18040"/>
      <c r="B18040"/>
      <c r="C18040"/>
    </row>
    <row r="18041" spans="1:3">
      <c r="A18041"/>
      <c r="B18041"/>
      <c r="C18041"/>
    </row>
    <row r="18042" spans="1:3">
      <c r="A18042"/>
      <c r="B18042"/>
      <c r="C18042"/>
    </row>
    <row r="18043" spans="1:3">
      <c r="A18043"/>
      <c r="B18043"/>
      <c r="C18043"/>
    </row>
    <row r="18044" spans="1:3">
      <c r="A18044"/>
      <c r="B18044"/>
      <c r="C18044"/>
    </row>
    <row r="18045" spans="1:3">
      <c r="A18045"/>
      <c r="B18045"/>
      <c r="C18045"/>
    </row>
    <row r="18046" spans="1:3">
      <c r="A18046"/>
      <c r="B18046"/>
      <c r="C18046"/>
    </row>
    <row r="18047" spans="1:3">
      <c r="A18047"/>
      <c r="B18047"/>
      <c r="C18047"/>
    </row>
    <row r="18048" spans="1:3">
      <c r="A18048"/>
      <c r="B18048"/>
      <c r="C18048"/>
    </row>
    <row r="18049" spans="1:3">
      <c r="A18049"/>
      <c r="B18049"/>
      <c r="C18049"/>
    </row>
    <row r="18050" spans="1:3">
      <c r="A18050"/>
      <c r="B18050"/>
      <c r="C18050"/>
    </row>
    <row r="18051" spans="1:3">
      <c r="A18051"/>
      <c r="B18051"/>
      <c r="C18051"/>
    </row>
    <row r="18052" spans="1:3">
      <c r="A18052"/>
      <c r="B18052"/>
      <c r="C18052"/>
    </row>
    <row r="18053" spans="1:3">
      <c r="A18053"/>
      <c r="B18053"/>
      <c r="C18053"/>
    </row>
    <row r="18054" spans="1:3">
      <c r="A18054"/>
      <c r="B18054"/>
      <c r="C18054"/>
    </row>
    <row r="18055" spans="1:3">
      <c r="A18055"/>
      <c r="B18055"/>
      <c r="C18055"/>
    </row>
    <row r="18056" spans="1:3">
      <c r="A18056"/>
      <c r="B18056"/>
      <c r="C18056"/>
    </row>
    <row r="18057" spans="1:3">
      <c r="A18057"/>
      <c r="B18057"/>
      <c r="C18057"/>
    </row>
    <row r="18058" spans="1:3">
      <c r="A18058"/>
      <c r="B18058"/>
      <c r="C18058"/>
    </row>
    <row r="18059" spans="1:3">
      <c r="A18059"/>
      <c r="B18059"/>
      <c r="C18059"/>
    </row>
    <row r="18060" spans="1:3">
      <c r="A18060"/>
      <c r="B18060"/>
      <c r="C18060"/>
    </row>
    <row r="18061" spans="1:3">
      <c r="A18061"/>
      <c r="B18061"/>
      <c r="C18061"/>
    </row>
    <row r="18062" spans="1:3">
      <c r="A18062"/>
      <c r="B18062"/>
      <c r="C18062"/>
    </row>
    <row r="18063" spans="1:3">
      <c r="A18063"/>
      <c r="B18063"/>
      <c r="C18063"/>
    </row>
    <row r="18064" spans="1:3">
      <c r="A18064"/>
      <c r="B18064"/>
      <c r="C18064"/>
    </row>
    <row r="18065" spans="1:3">
      <c r="A18065"/>
      <c r="B18065"/>
      <c r="C18065"/>
    </row>
    <row r="18066" spans="1:3">
      <c r="A18066"/>
      <c r="B18066"/>
      <c r="C18066"/>
    </row>
    <row r="18067" spans="1:3">
      <c r="A18067"/>
      <c r="B18067"/>
      <c r="C18067"/>
    </row>
    <row r="18068" spans="1:3">
      <c r="A18068"/>
      <c r="B18068"/>
      <c r="C18068"/>
    </row>
    <row r="18069" spans="1:3">
      <c r="A18069"/>
      <c r="B18069"/>
      <c r="C18069"/>
    </row>
    <row r="18070" spans="1:3">
      <c r="A18070"/>
      <c r="B18070"/>
      <c r="C18070"/>
    </row>
    <row r="18071" spans="1:3">
      <c r="A18071"/>
      <c r="B18071"/>
      <c r="C18071"/>
    </row>
    <row r="18072" spans="1:3">
      <c r="A18072"/>
      <c r="B18072"/>
      <c r="C18072"/>
    </row>
    <row r="18073" spans="1:3">
      <c r="A18073"/>
      <c r="B18073"/>
      <c r="C18073"/>
    </row>
    <row r="18074" spans="1:3">
      <c r="A18074"/>
      <c r="B18074"/>
      <c r="C18074"/>
    </row>
    <row r="18075" spans="1:3">
      <c r="A18075"/>
      <c r="B18075"/>
      <c r="C18075"/>
    </row>
    <row r="18076" spans="1:3">
      <c r="A18076"/>
      <c r="B18076"/>
      <c r="C18076"/>
    </row>
    <row r="18077" spans="1:3">
      <c r="A18077"/>
      <c r="B18077"/>
      <c r="C18077"/>
    </row>
    <row r="18078" spans="1:3">
      <c r="A18078"/>
      <c r="B18078"/>
      <c r="C18078"/>
    </row>
    <row r="18079" spans="1:3">
      <c r="A18079"/>
      <c r="B18079"/>
      <c r="C18079"/>
    </row>
    <row r="18080" spans="1:3">
      <c r="A18080"/>
      <c r="B18080"/>
      <c r="C18080"/>
    </row>
    <row r="18081" spans="1:3">
      <c r="A18081"/>
      <c r="B18081"/>
      <c r="C18081"/>
    </row>
    <row r="18082" spans="1:3">
      <c r="A18082"/>
      <c r="B18082"/>
      <c r="C18082"/>
    </row>
    <row r="18083" spans="1:3">
      <c r="A18083"/>
      <c r="B18083"/>
      <c r="C18083"/>
    </row>
    <row r="18084" spans="1:3">
      <c r="A18084"/>
      <c r="B18084"/>
      <c r="C18084"/>
    </row>
    <row r="18085" spans="1:3">
      <c r="A18085"/>
      <c r="B18085"/>
      <c r="C18085"/>
    </row>
    <row r="18086" spans="1:3">
      <c r="A18086"/>
      <c r="B18086"/>
      <c r="C18086"/>
    </row>
    <row r="18087" spans="1:3">
      <c r="A18087"/>
      <c r="B18087"/>
      <c r="C18087"/>
    </row>
    <row r="18088" spans="1:3">
      <c r="A18088"/>
      <c r="B18088"/>
      <c r="C18088"/>
    </row>
    <row r="18089" spans="1:3">
      <c r="A18089"/>
      <c r="B18089"/>
      <c r="C18089"/>
    </row>
    <row r="18090" spans="1:3">
      <c r="A18090"/>
      <c r="B18090"/>
      <c r="C18090"/>
    </row>
    <row r="18091" spans="1:3">
      <c r="A18091"/>
      <c r="B18091"/>
      <c r="C18091"/>
    </row>
    <row r="18092" spans="1:3">
      <c r="A18092"/>
      <c r="B18092"/>
      <c r="C18092"/>
    </row>
    <row r="18093" spans="1:3">
      <c r="A18093"/>
      <c r="B18093"/>
      <c r="C18093"/>
    </row>
    <row r="18094" spans="1:3">
      <c r="A18094"/>
      <c r="B18094"/>
      <c r="C18094"/>
    </row>
    <row r="18095" spans="1:3">
      <c r="A18095"/>
      <c r="B18095"/>
      <c r="C18095"/>
    </row>
    <row r="18096" spans="1:3">
      <c r="A18096"/>
      <c r="B18096"/>
      <c r="C18096"/>
    </row>
    <row r="18097" spans="1:3">
      <c r="A18097"/>
      <c r="B18097"/>
      <c r="C18097"/>
    </row>
    <row r="18098" spans="1:3">
      <c r="A18098"/>
      <c r="B18098"/>
      <c r="C18098"/>
    </row>
    <row r="18099" spans="1:3">
      <c r="A18099"/>
      <c r="B18099"/>
      <c r="C18099"/>
    </row>
    <row r="18100" spans="1:3">
      <c r="A18100"/>
      <c r="B18100"/>
      <c r="C18100"/>
    </row>
    <row r="18101" spans="1:3">
      <c r="A18101"/>
      <c r="B18101"/>
      <c r="C18101"/>
    </row>
    <row r="18102" spans="1:3">
      <c r="A18102"/>
      <c r="B18102"/>
      <c r="C18102"/>
    </row>
    <row r="18103" spans="1:3">
      <c r="A18103"/>
      <c r="B18103"/>
      <c r="C18103"/>
    </row>
    <row r="18104" spans="1:3">
      <c r="A18104"/>
      <c r="B18104"/>
      <c r="C18104"/>
    </row>
    <row r="18105" spans="1:3">
      <c r="A18105"/>
      <c r="B18105"/>
      <c r="C18105"/>
    </row>
    <row r="18106" spans="1:3">
      <c r="A18106"/>
      <c r="B18106"/>
      <c r="C18106"/>
    </row>
    <row r="18107" spans="1:3">
      <c r="A18107"/>
      <c r="B18107"/>
      <c r="C18107"/>
    </row>
    <row r="18108" spans="1:3">
      <c r="A18108"/>
      <c r="B18108"/>
      <c r="C18108"/>
    </row>
    <row r="18109" spans="1:3">
      <c r="A18109"/>
      <c r="B18109"/>
      <c r="C18109"/>
    </row>
    <row r="18110" spans="1:3">
      <c r="A18110"/>
      <c r="B18110"/>
      <c r="C18110"/>
    </row>
    <row r="18111" spans="1:3">
      <c r="A18111"/>
      <c r="B18111"/>
      <c r="C18111"/>
    </row>
    <row r="18112" spans="1:3">
      <c r="A18112"/>
      <c r="B18112"/>
      <c r="C18112"/>
    </row>
    <row r="18113" spans="1:3">
      <c r="A18113"/>
      <c r="B18113"/>
      <c r="C18113"/>
    </row>
    <row r="18114" spans="1:3">
      <c r="A18114"/>
      <c r="B18114"/>
      <c r="C18114"/>
    </row>
    <row r="18115" spans="1:3">
      <c r="A18115"/>
      <c r="B18115"/>
      <c r="C18115"/>
    </row>
    <row r="18116" spans="1:3">
      <c r="A18116"/>
      <c r="B18116"/>
      <c r="C18116"/>
    </row>
    <row r="18117" spans="1:3">
      <c r="A18117"/>
      <c r="B18117"/>
      <c r="C18117"/>
    </row>
    <row r="18118" spans="1:3">
      <c r="A18118"/>
      <c r="B18118"/>
      <c r="C18118"/>
    </row>
    <row r="18119" spans="1:3">
      <c r="A18119"/>
      <c r="B18119"/>
      <c r="C18119"/>
    </row>
    <row r="18120" spans="1:3">
      <c r="A18120"/>
      <c r="B18120"/>
      <c r="C18120"/>
    </row>
    <row r="18121" spans="1:3">
      <c r="A18121"/>
      <c r="B18121"/>
      <c r="C18121"/>
    </row>
    <row r="18122" spans="1:3">
      <c r="A18122"/>
      <c r="B18122"/>
      <c r="C18122"/>
    </row>
    <row r="18123" spans="1:3">
      <c r="A18123"/>
      <c r="B18123"/>
      <c r="C18123"/>
    </row>
    <row r="18124" spans="1:3">
      <c r="A18124"/>
      <c r="B18124"/>
      <c r="C18124"/>
    </row>
    <row r="18125" spans="1:3">
      <c r="A18125"/>
      <c r="B18125"/>
      <c r="C18125"/>
    </row>
    <row r="18126" spans="1:3">
      <c r="A18126"/>
      <c r="B18126"/>
      <c r="C18126"/>
    </row>
    <row r="18127" spans="1:3">
      <c r="A18127"/>
      <c r="B18127"/>
      <c r="C18127"/>
    </row>
    <row r="18128" spans="1:3">
      <c r="A18128"/>
      <c r="B18128"/>
      <c r="C18128"/>
    </row>
    <row r="18129" spans="1:3">
      <c r="A18129"/>
      <c r="B18129"/>
      <c r="C18129"/>
    </row>
    <row r="18130" spans="1:3">
      <c r="A18130"/>
      <c r="B18130"/>
      <c r="C18130"/>
    </row>
    <row r="18131" spans="1:3">
      <c r="A18131"/>
      <c r="B18131"/>
      <c r="C18131"/>
    </row>
    <row r="18132" spans="1:3">
      <c r="A18132"/>
      <c r="B18132"/>
      <c r="C18132"/>
    </row>
    <row r="18133" spans="1:3">
      <c r="A18133"/>
      <c r="B18133"/>
      <c r="C18133"/>
    </row>
    <row r="18134" spans="1:3">
      <c r="A18134"/>
      <c r="B18134"/>
      <c r="C18134"/>
    </row>
    <row r="18135" spans="1:3">
      <c r="A18135"/>
      <c r="B18135"/>
      <c r="C18135"/>
    </row>
    <row r="18136" spans="1:3">
      <c r="A18136"/>
      <c r="B18136"/>
      <c r="C18136"/>
    </row>
    <row r="18137" spans="1:3">
      <c r="A18137"/>
      <c r="B18137"/>
      <c r="C18137"/>
    </row>
    <row r="18138" spans="1:3">
      <c r="A18138"/>
      <c r="B18138"/>
      <c r="C18138"/>
    </row>
    <row r="18139" spans="1:3">
      <c r="A18139"/>
      <c r="B18139"/>
      <c r="C18139"/>
    </row>
    <row r="18140" spans="1:3">
      <c r="A18140"/>
      <c r="B18140"/>
      <c r="C18140"/>
    </row>
    <row r="18141" spans="1:3">
      <c r="A18141"/>
      <c r="B18141"/>
      <c r="C18141"/>
    </row>
    <row r="18142" spans="1:3">
      <c r="A18142"/>
      <c r="B18142"/>
      <c r="C18142"/>
    </row>
    <row r="18143" spans="1:3">
      <c r="A18143"/>
      <c r="B18143"/>
      <c r="C18143"/>
    </row>
    <row r="18144" spans="1:3">
      <c r="A18144"/>
      <c r="B18144"/>
      <c r="C18144"/>
    </row>
    <row r="18145" spans="1:3">
      <c r="A18145"/>
      <c r="B18145"/>
      <c r="C18145"/>
    </row>
    <row r="18146" spans="1:3">
      <c r="A18146"/>
      <c r="B18146"/>
      <c r="C18146"/>
    </row>
    <row r="18147" spans="1:3">
      <c r="A18147"/>
      <c r="B18147"/>
      <c r="C18147"/>
    </row>
    <row r="18148" spans="1:3">
      <c r="A18148"/>
      <c r="B18148"/>
      <c r="C18148"/>
    </row>
    <row r="18149" spans="1:3">
      <c r="A18149"/>
      <c r="B18149"/>
      <c r="C18149"/>
    </row>
    <row r="18150" spans="1:3">
      <c r="A18150"/>
      <c r="B18150"/>
      <c r="C18150"/>
    </row>
    <row r="18151" spans="1:3">
      <c r="A18151"/>
      <c r="B18151"/>
      <c r="C18151"/>
    </row>
    <row r="18152" spans="1:3">
      <c r="A18152"/>
      <c r="B18152"/>
      <c r="C18152"/>
    </row>
    <row r="18153" spans="1:3">
      <c r="A18153"/>
      <c r="B18153"/>
      <c r="C18153"/>
    </row>
    <row r="18154" spans="1:3">
      <c r="A18154"/>
      <c r="B18154"/>
      <c r="C18154"/>
    </row>
    <row r="18155" spans="1:3">
      <c r="A18155"/>
      <c r="B18155"/>
      <c r="C18155"/>
    </row>
    <row r="18156" spans="1:3">
      <c r="A18156"/>
      <c r="B18156"/>
      <c r="C18156"/>
    </row>
    <row r="18157" spans="1:3">
      <c r="A18157"/>
      <c r="B18157"/>
      <c r="C18157"/>
    </row>
    <row r="18158" spans="1:3">
      <c r="A18158"/>
      <c r="B18158"/>
      <c r="C18158"/>
    </row>
    <row r="18159" spans="1:3">
      <c r="A18159"/>
      <c r="B18159"/>
      <c r="C18159"/>
    </row>
    <row r="18160" spans="1:3">
      <c r="A18160"/>
      <c r="B18160"/>
      <c r="C18160"/>
    </row>
    <row r="18161" spans="1:3">
      <c r="A18161"/>
      <c r="B18161"/>
      <c r="C18161"/>
    </row>
    <row r="18162" spans="1:3">
      <c r="A18162"/>
      <c r="B18162"/>
      <c r="C18162"/>
    </row>
    <row r="18163" spans="1:3">
      <c r="A18163"/>
      <c r="B18163"/>
      <c r="C18163"/>
    </row>
    <row r="18164" spans="1:3">
      <c r="A18164"/>
      <c r="B18164"/>
      <c r="C18164"/>
    </row>
    <row r="18165" spans="1:3">
      <c r="A18165"/>
      <c r="B18165"/>
      <c r="C18165"/>
    </row>
    <row r="18166" spans="1:3">
      <c r="A18166"/>
      <c r="B18166"/>
      <c r="C18166"/>
    </row>
    <row r="18167" spans="1:3">
      <c r="A18167"/>
      <c r="B18167"/>
      <c r="C18167"/>
    </row>
    <row r="18168" spans="1:3">
      <c r="A18168"/>
      <c r="B18168"/>
      <c r="C18168"/>
    </row>
    <row r="18169" spans="1:3">
      <c r="A18169"/>
      <c r="B18169"/>
      <c r="C18169"/>
    </row>
    <row r="18170" spans="1:3">
      <c r="A18170"/>
      <c r="B18170"/>
      <c r="C18170"/>
    </row>
    <row r="18171" spans="1:3">
      <c r="A18171"/>
      <c r="B18171"/>
      <c r="C18171"/>
    </row>
    <row r="18172" spans="1:3">
      <c r="A18172"/>
      <c r="B18172"/>
      <c r="C18172"/>
    </row>
    <row r="18173" spans="1:3">
      <c r="A18173"/>
      <c r="B18173"/>
      <c r="C18173"/>
    </row>
    <row r="18174" spans="1:3">
      <c r="A18174"/>
      <c r="B18174"/>
      <c r="C18174"/>
    </row>
    <row r="18175" spans="1:3">
      <c r="A18175"/>
      <c r="B18175"/>
      <c r="C18175"/>
    </row>
    <row r="18176" spans="1:3">
      <c r="A18176"/>
      <c r="B18176"/>
      <c r="C18176"/>
    </row>
    <row r="18177" spans="1:3">
      <c r="A18177"/>
      <c r="B18177"/>
      <c r="C18177"/>
    </row>
    <row r="18178" spans="1:3">
      <c r="A18178"/>
      <c r="B18178"/>
      <c r="C18178"/>
    </row>
    <row r="18179" spans="1:3">
      <c r="A18179"/>
      <c r="B18179"/>
      <c r="C18179"/>
    </row>
    <row r="18180" spans="1:3">
      <c r="A18180"/>
      <c r="B18180"/>
      <c r="C18180"/>
    </row>
    <row r="18181" spans="1:3">
      <c r="A18181"/>
      <c r="B18181"/>
      <c r="C18181"/>
    </row>
    <row r="18182" spans="1:3">
      <c r="A18182"/>
      <c r="B18182"/>
      <c r="C18182"/>
    </row>
    <row r="18183" spans="1:3">
      <c r="A18183"/>
      <c r="B18183"/>
      <c r="C18183"/>
    </row>
    <row r="18184" spans="1:3">
      <c r="A18184"/>
      <c r="B18184"/>
      <c r="C18184"/>
    </row>
    <row r="18185" spans="1:3">
      <c r="A18185"/>
      <c r="B18185"/>
      <c r="C18185"/>
    </row>
    <row r="18186" spans="1:3">
      <c r="A18186"/>
      <c r="B18186"/>
      <c r="C18186"/>
    </row>
    <row r="18187" spans="1:3">
      <c r="A18187"/>
      <c r="B18187"/>
      <c r="C18187"/>
    </row>
    <row r="18188" spans="1:3">
      <c r="A18188"/>
      <c r="B18188"/>
      <c r="C18188"/>
    </row>
    <row r="18189" spans="1:3">
      <c r="A18189"/>
      <c r="B18189"/>
      <c r="C18189"/>
    </row>
    <row r="18190" spans="1:3">
      <c r="A18190"/>
      <c r="B18190"/>
      <c r="C18190"/>
    </row>
    <row r="18191" spans="1:3">
      <c r="A18191"/>
      <c r="B18191"/>
      <c r="C18191"/>
    </row>
    <row r="18192" spans="1:3">
      <c r="A18192"/>
      <c r="B18192"/>
      <c r="C18192"/>
    </row>
    <row r="18193" spans="1:3">
      <c r="A18193"/>
      <c r="B18193"/>
      <c r="C18193"/>
    </row>
    <row r="18194" spans="1:3">
      <c r="A18194"/>
      <c r="B18194"/>
      <c r="C18194"/>
    </row>
    <row r="18195" spans="1:3">
      <c r="A18195"/>
      <c r="B18195"/>
      <c r="C18195"/>
    </row>
    <row r="18196" spans="1:3">
      <c r="A18196"/>
      <c r="B18196"/>
      <c r="C18196"/>
    </row>
    <row r="18197" spans="1:3">
      <c r="A18197"/>
      <c r="B18197"/>
      <c r="C18197"/>
    </row>
    <row r="18198" spans="1:3">
      <c r="A18198"/>
      <c r="B18198"/>
      <c r="C18198"/>
    </row>
    <row r="18199" spans="1:3">
      <c r="A18199"/>
      <c r="B18199"/>
      <c r="C18199"/>
    </row>
    <row r="18200" spans="1:3">
      <c r="A18200"/>
      <c r="B18200"/>
      <c r="C18200"/>
    </row>
    <row r="18201" spans="1:3">
      <c r="A18201"/>
      <c r="B18201"/>
      <c r="C18201"/>
    </row>
    <row r="18202" spans="1:3">
      <c r="A18202"/>
      <c r="B18202"/>
      <c r="C18202"/>
    </row>
    <row r="18203" spans="1:3">
      <c r="A18203"/>
      <c r="B18203"/>
      <c r="C18203"/>
    </row>
    <row r="18204" spans="1:3">
      <c r="A18204"/>
      <c r="B18204"/>
      <c r="C18204"/>
    </row>
    <row r="18205" spans="1:3">
      <c r="A18205"/>
      <c r="B18205"/>
      <c r="C18205"/>
    </row>
    <row r="18206" spans="1:3">
      <c r="A18206"/>
      <c r="B18206"/>
      <c r="C18206"/>
    </row>
    <row r="18207" spans="1:3">
      <c r="A18207"/>
      <c r="B18207"/>
      <c r="C18207"/>
    </row>
    <row r="18208" spans="1:3">
      <c r="A18208"/>
      <c r="B18208"/>
      <c r="C18208"/>
    </row>
    <row r="18209" spans="1:3">
      <c r="A18209"/>
      <c r="B18209"/>
      <c r="C18209"/>
    </row>
    <row r="18210" spans="1:3">
      <c r="A18210"/>
      <c r="B18210"/>
      <c r="C18210"/>
    </row>
    <row r="18211" spans="1:3">
      <c r="A18211"/>
      <c r="B18211"/>
      <c r="C18211"/>
    </row>
    <row r="18212" spans="1:3">
      <c r="A18212"/>
      <c r="B18212"/>
      <c r="C18212"/>
    </row>
    <row r="18213" spans="1:3">
      <c r="A18213"/>
      <c r="B18213"/>
      <c r="C18213"/>
    </row>
    <row r="18214" spans="1:3">
      <c r="A18214"/>
      <c r="B18214"/>
      <c r="C18214"/>
    </row>
    <row r="18215" spans="1:3">
      <c r="A18215"/>
      <c r="B18215"/>
      <c r="C18215"/>
    </row>
    <row r="18216" spans="1:3">
      <c r="A18216"/>
      <c r="B18216"/>
      <c r="C18216"/>
    </row>
    <row r="18217" spans="1:3">
      <c r="A18217"/>
      <c r="B18217"/>
      <c r="C18217"/>
    </row>
    <row r="18218" spans="1:3">
      <c r="A18218"/>
      <c r="B18218"/>
      <c r="C18218"/>
    </row>
    <row r="18219" spans="1:3">
      <c r="A18219"/>
      <c r="B18219"/>
      <c r="C18219"/>
    </row>
    <row r="18220" spans="1:3">
      <c r="A18220"/>
      <c r="B18220"/>
      <c r="C18220"/>
    </row>
    <row r="18221" spans="1:3">
      <c r="A18221"/>
      <c r="B18221"/>
      <c r="C18221"/>
    </row>
    <row r="18222" spans="1:3">
      <c r="A18222"/>
      <c r="B18222"/>
      <c r="C18222"/>
    </row>
    <row r="18223" spans="1:3">
      <c r="A18223"/>
      <c r="B18223"/>
      <c r="C18223"/>
    </row>
    <row r="18224" spans="1:3">
      <c r="A18224"/>
      <c r="B18224"/>
      <c r="C18224"/>
    </row>
    <row r="18225" spans="1:3">
      <c r="A18225"/>
      <c r="B18225"/>
      <c r="C18225"/>
    </row>
    <row r="18226" spans="1:3">
      <c r="A18226"/>
      <c r="B18226"/>
      <c r="C18226"/>
    </row>
    <row r="18227" spans="1:3">
      <c r="A18227"/>
      <c r="B18227"/>
      <c r="C18227"/>
    </row>
    <row r="18228" spans="1:3">
      <c r="A18228"/>
      <c r="B18228"/>
      <c r="C18228"/>
    </row>
    <row r="18229" spans="1:3">
      <c r="A18229"/>
      <c r="B18229"/>
      <c r="C18229"/>
    </row>
    <row r="18230" spans="1:3">
      <c r="A18230"/>
      <c r="B18230"/>
      <c r="C18230"/>
    </row>
    <row r="18231" spans="1:3">
      <c r="A18231"/>
      <c r="B18231"/>
      <c r="C18231"/>
    </row>
    <row r="18232" spans="1:3">
      <c r="A18232"/>
      <c r="B18232"/>
      <c r="C18232"/>
    </row>
    <row r="18233" spans="1:3">
      <c r="A18233"/>
      <c r="B18233"/>
      <c r="C18233"/>
    </row>
    <row r="18234" spans="1:3">
      <c r="A18234"/>
      <c r="B18234"/>
      <c r="C18234"/>
    </row>
    <row r="18235" spans="1:3">
      <c r="A18235"/>
      <c r="B18235"/>
      <c r="C18235"/>
    </row>
    <row r="18236" spans="1:3">
      <c r="A18236"/>
      <c r="B18236"/>
      <c r="C18236"/>
    </row>
    <row r="18237" spans="1:3">
      <c r="A18237"/>
      <c r="B18237"/>
      <c r="C18237"/>
    </row>
    <row r="18238" spans="1:3">
      <c r="A18238"/>
      <c r="B18238"/>
      <c r="C18238"/>
    </row>
    <row r="18239" spans="1:3">
      <c r="A18239"/>
      <c r="B18239"/>
      <c r="C18239"/>
    </row>
    <row r="18240" spans="1:3">
      <c r="A18240"/>
      <c r="B18240"/>
      <c r="C18240"/>
    </row>
    <row r="18241" spans="1:3">
      <c r="A18241"/>
      <c r="B18241"/>
      <c r="C18241"/>
    </row>
    <row r="18242" spans="1:3">
      <c r="A18242"/>
      <c r="B18242"/>
      <c r="C18242"/>
    </row>
    <row r="18243" spans="1:3">
      <c r="A18243"/>
      <c r="B18243"/>
      <c r="C18243"/>
    </row>
    <row r="18244" spans="1:3">
      <c r="A18244"/>
      <c r="B18244"/>
      <c r="C18244"/>
    </row>
    <row r="18245" spans="1:3">
      <c r="A18245"/>
      <c r="B18245"/>
      <c r="C18245"/>
    </row>
    <row r="18246" spans="1:3">
      <c r="A18246"/>
      <c r="B18246"/>
      <c r="C18246"/>
    </row>
    <row r="18247" spans="1:3">
      <c r="A18247"/>
      <c r="B18247"/>
      <c r="C18247"/>
    </row>
    <row r="18248" spans="1:3">
      <c r="A18248"/>
      <c r="B18248"/>
      <c r="C18248"/>
    </row>
    <row r="18249" spans="1:3">
      <c r="A18249"/>
      <c r="B18249"/>
      <c r="C18249"/>
    </row>
    <row r="18250" spans="1:3">
      <c r="A18250"/>
      <c r="B18250"/>
      <c r="C18250"/>
    </row>
    <row r="18251" spans="1:3">
      <c r="A18251"/>
      <c r="B18251"/>
      <c r="C18251"/>
    </row>
    <row r="18252" spans="1:3">
      <c r="A18252"/>
      <c r="B18252"/>
      <c r="C18252"/>
    </row>
    <row r="18253" spans="1:3">
      <c r="A18253"/>
      <c r="B18253"/>
      <c r="C18253"/>
    </row>
    <row r="18254" spans="1:3">
      <c r="A18254"/>
      <c r="B18254"/>
      <c r="C18254"/>
    </row>
    <row r="18255" spans="1:3">
      <c r="A18255"/>
      <c r="B18255"/>
      <c r="C18255"/>
    </row>
    <row r="18256" spans="1:3">
      <c r="A18256"/>
      <c r="B18256"/>
      <c r="C18256"/>
    </row>
    <row r="18257" spans="1:3">
      <c r="A18257"/>
      <c r="B18257"/>
      <c r="C18257"/>
    </row>
    <row r="18258" spans="1:3">
      <c r="A18258"/>
      <c r="B18258"/>
      <c r="C18258"/>
    </row>
    <row r="18259" spans="1:3">
      <c r="A18259"/>
      <c r="B18259"/>
      <c r="C18259"/>
    </row>
    <row r="18260" spans="1:3">
      <c r="A18260"/>
      <c r="B18260"/>
      <c r="C18260"/>
    </row>
    <row r="18261" spans="1:3">
      <c r="A18261"/>
      <c r="B18261"/>
      <c r="C18261"/>
    </row>
    <row r="18262" spans="1:3">
      <c r="A18262"/>
      <c r="B18262"/>
      <c r="C18262"/>
    </row>
    <row r="18263" spans="1:3">
      <c r="A18263"/>
      <c r="B18263"/>
      <c r="C18263"/>
    </row>
    <row r="18264" spans="1:3">
      <c r="A18264"/>
      <c r="B18264"/>
      <c r="C18264"/>
    </row>
    <row r="18265" spans="1:3">
      <c r="A18265"/>
      <c r="B18265"/>
      <c r="C18265"/>
    </row>
    <row r="18266" spans="1:3">
      <c r="A18266"/>
      <c r="B18266"/>
      <c r="C18266"/>
    </row>
    <row r="18267" spans="1:3">
      <c r="A18267"/>
      <c r="B18267"/>
      <c r="C18267"/>
    </row>
    <row r="18268" spans="1:3">
      <c r="A18268"/>
      <c r="B18268"/>
      <c r="C18268"/>
    </row>
    <row r="18269" spans="1:3">
      <c r="A18269"/>
      <c r="B18269"/>
      <c r="C18269"/>
    </row>
    <row r="18270" spans="1:3">
      <c r="A18270"/>
      <c r="B18270"/>
      <c r="C18270"/>
    </row>
    <row r="18271" spans="1:3">
      <c r="A18271"/>
      <c r="B18271"/>
      <c r="C18271"/>
    </row>
    <row r="18272" spans="1:3">
      <c r="A18272"/>
      <c r="B18272"/>
      <c r="C18272"/>
    </row>
    <row r="18273" spans="1:3">
      <c r="A18273"/>
      <c r="B18273"/>
      <c r="C18273"/>
    </row>
    <row r="18274" spans="1:3">
      <c r="A18274"/>
      <c r="B18274"/>
      <c r="C18274"/>
    </row>
    <row r="18275" spans="1:3">
      <c r="A18275"/>
      <c r="B18275"/>
      <c r="C18275"/>
    </row>
    <row r="18276" spans="1:3">
      <c r="A18276"/>
      <c r="B18276"/>
      <c r="C18276"/>
    </row>
    <row r="18277" spans="1:3">
      <c r="A18277"/>
      <c r="B18277"/>
      <c r="C18277"/>
    </row>
    <row r="18278" spans="1:3">
      <c r="A18278"/>
      <c r="B18278"/>
      <c r="C18278"/>
    </row>
    <row r="18279" spans="1:3">
      <c r="A18279"/>
      <c r="B18279"/>
      <c r="C18279"/>
    </row>
    <row r="18280" spans="1:3">
      <c r="A18280"/>
      <c r="B18280"/>
      <c r="C18280"/>
    </row>
    <row r="18281" spans="1:3">
      <c r="A18281"/>
      <c r="B18281"/>
      <c r="C18281"/>
    </row>
    <row r="18282" spans="1:3">
      <c r="A18282"/>
      <c r="B18282"/>
      <c r="C18282"/>
    </row>
    <row r="18283" spans="1:3">
      <c r="A18283"/>
      <c r="B18283"/>
      <c r="C18283"/>
    </row>
    <row r="18284" spans="1:3">
      <c r="A18284"/>
      <c r="B18284"/>
      <c r="C18284"/>
    </row>
    <row r="18285" spans="1:3">
      <c r="A18285"/>
      <c r="B18285"/>
      <c r="C18285"/>
    </row>
    <row r="18286" spans="1:3">
      <c r="A18286"/>
      <c r="B18286"/>
      <c r="C18286"/>
    </row>
    <row r="18287" spans="1:3">
      <c r="A18287"/>
      <c r="B18287"/>
      <c r="C18287"/>
    </row>
    <row r="18288" spans="1:3">
      <c r="A18288"/>
      <c r="B18288"/>
      <c r="C18288"/>
    </row>
    <row r="18289" spans="1:3">
      <c r="A18289"/>
      <c r="B18289"/>
      <c r="C18289"/>
    </row>
    <row r="18290" spans="1:3">
      <c r="A18290"/>
      <c r="B18290"/>
      <c r="C18290"/>
    </row>
    <row r="18291" spans="1:3">
      <c r="A18291"/>
      <c r="B18291"/>
      <c r="C18291"/>
    </row>
    <row r="18292" spans="1:3">
      <c r="A18292"/>
      <c r="B18292"/>
      <c r="C18292"/>
    </row>
    <row r="18293" spans="1:3">
      <c r="A18293"/>
      <c r="B18293"/>
      <c r="C18293"/>
    </row>
    <row r="18294" spans="1:3">
      <c r="A18294"/>
      <c r="B18294"/>
      <c r="C18294"/>
    </row>
    <row r="18295" spans="1:3">
      <c r="A18295"/>
      <c r="B18295"/>
      <c r="C18295"/>
    </row>
    <row r="18296" spans="1:3">
      <c r="A18296"/>
      <c r="B18296"/>
      <c r="C18296"/>
    </row>
    <row r="18297" spans="1:3">
      <c r="A18297"/>
      <c r="B18297"/>
      <c r="C18297"/>
    </row>
    <row r="18298" spans="1:3">
      <c r="A18298"/>
      <c r="B18298"/>
      <c r="C18298"/>
    </row>
    <row r="18299" spans="1:3">
      <c r="A18299"/>
      <c r="B18299"/>
      <c r="C18299"/>
    </row>
    <row r="18300" spans="1:3">
      <c r="A18300"/>
      <c r="B18300"/>
      <c r="C18300"/>
    </row>
    <row r="18301" spans="1:3">
      <c r="A18301"/>
      <c r="B18301"/>
      <c r="C18301"/>
    </row>
    <row r="18302" spans="1:3">
      <c r="A18302"/>
      <c r="B18302"/>
      <c r="C18302"/>
    </row>
    <row r="18303" spans="1:3">
      <c r="A18303"/>
      <c r="B18303"/>
      <c r="C18303"/>
    </row>
    <row r="18304" spans="1:3">
      <c r="A18304"/>
      <c r="B18304"/>
      <c r="C18304"/>
    </row>
    <row r="18305" spans="1:3">
      <c r="A18305"/>
      <c r="B18305"/>
      <c r="C18305"/>
    </row>
    <row r="18306" spans="1:3">
      <c r="A18306"/>
      <c r="B18306"/>
      <c r="C18306"/>
    </row>
    <row r="18307" spans="1:3">
      <c r="A18307"/>
      <c r="B18307"/>
      <c r="C18307"/>
    </row>
    <row r="18308" spans="1:3">
      <c r="A18308"/>
      <c r="B18308"/>
      <c r="C18308"/>
    </row>
    <row r="18309" spans="1:3">
      <c r="A18309"/>
      <c r="B18309"/>
      <c r="C18309"/>
    </row>
    <row r="18310" spans="1:3">
      <c r="A18310"/>
      <c r="B18310"/>
      <c r="C18310"/>
    </row>
    <row r="18311" spans="1:3">
      <c r="A18311"/>
      <c r="B18311"/>
      <c r="C18311"/>
    </row>
    <row r="18312" spans="1:3">
      <c r="A18312"/>
      <c r="B18312"/>
      <c r="C18312"/>
    </row>
    <row r="18313" spans="1:3">
      <c r="A18313"/>
      <c r="B18313"/>
      <c r="C18313"/>
    </row>
    <row r="18314" spans="1:3">
      <c r="A18314"/>
      <c r="B18314"/>
      <c r="C18314"/>
    </row>
    <row r="18315" spans="1:3">
      <c r="A18315"/>
      <c r="B18315"/>
      <c r="C18315"/>
    </row>
    <row r="18316" spans="1:3">
      <c r="A18316"/>
      <c r="B18316"/>
      <c r="C18316"/>
    </row>
    <row r="18317" spans="1:3">
      <c r="A18317"/>
      <c r="B18317"/>
      <c r="C18317"/>
    </row>
    <row r="18318" spans="1:3">
      <c r="A18318"/>
      <c r="B18318"/>
      <c r="C18318"/>
    </row>
    <row r="18319" spans="1:3">
      <c r="A18319"/>
      <c r="B18319"/>
      <c r="C18319"/>
    </row>
    <row r="18320" spans="1:3">
      <c r="A18320"/>
      <c r="B18320"/>
      <c r="C18320"/>
    </row>
    <row r="18321" spans="1:3">
      <c r="A18321"/>
      <c r="B18321"/>
      <c r="C18321"/>
    </row>
    <row r="18322" spans="1:3">
      <c r="A18322"/>
      <c r="B18322"/>
      <c r="C18322"/>
    </row>
    <row r="18323" spans="1:3">
      <c r="A18323"/>
      <c r="B18323"/>
      <c r="C18323"/>
    </row>
    <row r="18324" spans="1:3">
      <c r="A18324"/>
      <c r="B18324"/>
      <c r="C18324"/>
    </row>
    <row r="18325" spans="1:3">
      <c r="A18325"/>
      <c r="B18325"/>
      <c r="C18325"/>
    </row>
    <row r="18326" spans="1:3">
      <c r="A18326"/>
      <c r="B18326"/>
      <c r="C18326"/>
    </row>
    <row r="18327" spans="1:3">
      <c r="A18327"/>
      <c r="B18327"/>
      <c r="C18327"/>
    </row>
    <row r="18328" spans="1:3">
      <c r="A18328"/>
      <c r="B18328"/>
      <c r="C18328"/>
    </row>
    <row r="18329" spans="1:3">
      <c r="A18329"/>
      <c r="B18329"/>
      <c r="C18329"/>
    </row>
    <row r="18330" spans="1:3">
      <c r="A18330"/>
      <c r="B18330"/>
      <c r="C18330"/>
    </row>
    <row r="18331" spans="1:3">
      <c r="A18331"/>
      <c r="B18331"/>
      <c r="C18331"/>
    </row>
    <row r="18332" spans="1:3">
      <c r="A18332"/>
      <c r="B18332"/>
      <c r="C18332"/>
    </row>
    <row r="18333" spans="1:3">
      <c r="A18333"/>
      <c r="B18333"/>
      <c r="C18333"/>
    </row>
    <row r="18334" spans="1:3">
      <c r="A18334"/>
      <c r="B18334"/>
      <c r="C18334"/>
    </row>
    <row r="18335" spans="1:3">
      <c r="A18335"/>
      <c r="B18335"/>
      <c r="C18335"/>
    </row>
    <row r="18336" spans="1:3">
      <c r="A18336"/>
      <c r="B18336"/>
      <c r="C18336"/>
    </row>
    <row r="18337" spans="1:3">
      <c r="A18337"/>
      <c r="B18337"/>
      <c r="C18337"/>
    </row>
    <row r="18338" spans="1:3">
      <c r="A18338"/>
      <c r="B18338"/>
      <c r="C18338"/>
    </row>
    <row r="18339" spans="1:3">
      <c r="A18339"/>
      <c r="B18339"/>
      <c r="C18339"/>
    </row>
    <row r="18340" spans="1:3">
      <c r="A18340"/>
      <c r="B18340"/>
      <c r="C18340"/>
    </row>
    <row r="18341" spans="1:3">
      <c r="A18341"/>
      <c r="B18341"/>
      <c r="C18341"/>
    </row>
    <row r="18342" spans="1:3">
      <c r="A18342"/>
      <c r="B18342"/>
      <c r="C18342"/>
    </row>
    <row r="18343" spans="1:3">
      <c r="A18343"/>
      <c r="B18343"/>
      <c r="C18343"/>
    </row>
    <row r="18344" spans="1:3">
      <c r="A18344"/>
      <c r="B18344"/>
      <c r="C18344"/>
    </row>
    <row r="18345" spans="1:3">
      <c r="A18345"/>
      <c r="B18345"/>
      <c r="C18345"/>
    </row>
    <row r="18346" spans="1:3">
      <c r="A18346"/>
      <c r="B18346"/>
      <c r="C18346"/>
    </row>
    <row r="18347" spans="1:3">
      <c r="A18347"/>
      <c r="B18347"/>
      <c r="C18347"/>
    </row>
    <row r="18348" spans="1:3">
      <c r="A18348"/>
      <c r="B18348"/>
      <c r="C18348"/>
    </row>
    <row r="18349" spans="1:3">
      <c r="A18349"/>
      <c r="B18349"/>
      <c r="C18349"/>
    </row>
    <row r="18350" spans="1:3">
      <c r="A18350"/>
      <c r="B18350"/>
      <c r="C18350"/>
    </row>
    <row r="18351" spans="1:3">
      <c r="A18351"/>
      <c r="B18351"/>
      <c r="C18351"/>
    </row>
    <row r="18352" spans="1:3">
      <c r="A18352"/>
      <c r="B18352"/>
      <c r="C18352"/>
    </row>
    <row r="18353" spans="1:3">
      <c r="A18353"/>
      <c r="B18353"/>
      <c r="C18353"/>
    </row>
    <row r="18354" spans="1:3">
      <c r="A18354"/>
      <c r="B18354"/>
      <c r="C18354"/>
    </row>
    <row r="18355" spans="1:3">
      <c r="A18355"/>
      <c r="B18355"/>
      <c r="C18355"/>
    </row>
    <row r="18356" spans="1:3">
      <c r="A18356"/>
      <c r="B18356"/>
      <c r="C18356"/>
    </row>
    <row r="18357" spans="1:3">
      <c r="A18357"/>
      <c r="B18357"/>
      <c r="C18357"/>
    </row>
    <row r="18358" spans="1:3">
      <c r="A18358"/>
      <c r="B18358"/>
      <c r="C18358"/>
    </row>
    <row r="18359" spans="1:3">
      <c r="A18359"/>
      <c r="B18359"/>
      <c r="C18359"/>
    </row>
    <row r="18360" spans="1:3">
      <c r="A18360"/>
      <c r="B18360"/>
      <c r="C18360"/>
    </row>
    <row r="18361" spans="1:3">
      <c r="A18361"/>
      <c r="B18361"/>
      <c r="C18361"/>
    </row>
    <row r="18362" spans="1:3">
      <c r="A18362"/>
      <c r="B18362"/>
      <c r="C18362"/>
    </row>
    <row r="18363" spans="1:3">
      <c r="A18363"/>
      <c r="B18363"/>
      <c r="C18363"/>
    </row>
    <row r="18364" spans="1:3">
      <c r="A18364"/>
      <c r="B18364"/>
      <c r="C18364"/>
    </row>
    <row r="18365" spans="1:3">
      <c r="A18365"/>
      <c r="B18365"/>
      <c r="C18365"/>
    </row>
    <row r="18366" spans="1:3">
      <c r="A18366"/>
      <c r="B18366"/>
      <c r="C18366"/>
    </row>
    <row r="18367" spans="1:3">
      <c r="A18367"/>
      <c r="B18367"/>
      <c r="C18367"/>
    </row>
    <row r="18368" spans="1:3">
      <c r="A18368"/>
      <c r="B18368"/>
      <c r="C18368"/>
    </row>
    <row r="18369" spans="1:3">
      <c r="A18369"/>
      <c r="B18369"/>
      <c r="C18369"/>
    </row>
    <row r="18370" spans="1:3">
      <c r="A18370"/>
      <c r="B18370"/>
      <c r="C18370"/>
    </row>
    <row r="18371" spans="1:3">
      <c r="A18371"/>
      <c r="B18371"/>
      <c r="C18371"/>
    </row>
    <row r="18372" spans="1:3">
      <c r="A18372"/>
      <c r="B18372"/>
      <c r="C18372"/>
    </row>
    <row r="18373" spans="1:3">
      <c r="A18373"/>
      <c r="B18373"/>
      <c r="C18373"/>
    </row>
    <row r="18374" spans="1:3">
      <c r="A18374"/>
      <c r="B18374"/>
      <c r="C18374"/>
    </row>
    <row r="18375" spans="1:3">
      <c r="A18375"/>
      <c r="B18375"/>
      <c r="C18375"/>
    </row>
    <row r="18376" spans="1:3">
      <c r="A18376"/>
      <c r="B18376"/>
      <c r="C18376"/>
    </row>
    <row r="18377" spans="1:3">
      <c r="A18377"/>
      <c r="B18377"/>
      <c r="C18377"/>
    </row>
    <row r="18378" spans="1:3">
      <c r="A18378"/>
      <c r="B18378"/>
      <c r="C18378"/>
    </row>
    <row r="18379" spans="1:3">
      <c r="A18379"/>
      <c r="B18379"/>
      <c r="C18379"/>
    </row>
    <row r="18380" spans="1:3">
      <c r="A18380"/>
      <c r="B18380"/>
      <c r="C18380"/>
    </row>
    <row r="18381" spans="1:3">
      <c r="A18381"/>
      <c r="B18381"/>
      <c r="C18381"/>
    </row>
    <row r="18382" spans="1:3">
      <c r="A18382"/>
      <c r="B18382"/>
      <c r="C18382"/>
    </row>
    <row r="18383" spans="1:3">
      <c r="A18383"/>
      <c r="B18383"/>
      <c r="C18383"/>
    </row>
    <row r="18384" spans="1:3">
      <c r="A18384"/>
      <c r="B18384"/>
      <c r="C18384"/>
    </row>
    <row r="18385" spans="1:3">
      <c r="A18385"/>
      <c r="B18385"/>
      <c r="C18385"/>
    </row>
    <row r="18386" spans="1:3">
      <c r="A18386"/>
      <c r="B18386"/>
      <c r="C18386"/>
    </row>
    <row r="18387" spans="1:3">
      <c r="A18387"/>
      <c r="B18387"/>
      <c r="C18387"/>
    </row>
    <row r="18388" spans="1:3">
      <c r="A18388"/>
      <c r="B18388"/>
      <c r="C18388"/>
    </row>
    <row r="18389" spans="1:3">
      <c r="A18389"/>
      <c r="B18389"/>
      <c r="C18389"/>
    </row>
    <row r="18390" spans="1:3">
      <c r="A18390"/>
      <c r="B18390"/>
      <c r="C18390"/>
    </row>
    <row r="18391" spans="1:3">
      <c r="A18391"/>
      <c r="B18391"/>
      <c r="C18391"/>
    </row>
    <row r="18392" spans="1:3">
      <c r="A18392"/>
      <c r="B18392"/>
      <c r="C18392"/>
    </row>
    <row r="18393" spans="1:3">
      <c r="A18393"/>
      <c r="B18393"/>
      <c r="C18393"/>
    </row>
    <row r="18394" spans="1:3">
      <c r="A18394"/>
      <c r="B18394"/>
      <c r="C18394"/>
    </row>
    <row r="18395" spans="1:3">
      <c r="A18395"/>
      <c r="B18395"/>
      <c r="C18395"/>
    </row>
    <row r="18396" spans="1:3">
      <c r="A18396"/>
      <c r="B18396"/>
      <c r="C18396"/>
    </row>
    <row r="18397" spans="1:3">
      <c r="A18397"/>
      <c r="B18397"/>
      <c r="C18397"/>
    </row>
    <row r="18398" spans="1:3">
      <c r="A18398"/>
      <c r="B18398"/>
      <c r="C18398"/>
    </row>
    <row r="18399" spans="1:3">
      <c r="A18399"/>
      <c r="B18399"/>
      <c r="C18399"/>
    </row>
    <row r="18400" spans="1:3">
      <c r="A18400"/>
      <c r="B18400"/>
      <c r="C18400"/>
    </row>
    <row r="18401" spans="1:3">
      <c r="A18401"/>
      <c r="B18401"/>
      <c r="C18401"/>
    </row>
    <row r="18402" spans="1:3">
      <c r="A18402"/>
      <c r="B18402"/>
      <c r="C18402"/>
    </row>
    <row r="18403" spans="1:3">
      <c r="A18403"/>
      <c r="B18403"/>
      <c r="C18403"/>
    </row>
    <row r="18404" spans="1:3">
      <c r="A18404"/>
      <c r="B18404"/>
      <c r="C18404"/>
    </row>
    <row r="18405" spans="1:3">
      <c r="A18405"/>
      <c r="B18405"/>
      <c r="C18405"/>
    </row>
    <row r="18406" spans="1:3">
      <c r="A18406"/>
      <c r="B18406"/>
      <c r="C18406"/>
    </row>
    <row r="18407" spans="1:3">
      <c r="A18407"/>
      <c r="B18407"/>
      <c r="C18407"/>
    </row>
    <row r="18408" spans="1:3">
      <c r="A18408"/>
      <c r="B18408"/>
      <c r="C18408"/>
    </row>
    <row r="18409" spans="1:3">
      <c r="A18409"/>
      <c r="B18409"/>
      <c r="C18409"/>
    </row>
    <row r="18410" spans="1:3">
      <c r="A18410"/>
      <c r="B18410"/>
      <c r="C18410"/>
    </row>
    <row r="18411" spans="1:3">
      <c r="A18411"/>
      <c r="B18411"/>
      <c r="C18411"/>
    </row>
    <row r="18412" spans="1:3">
      <c r="A18412"/>
      <c r="B18412"/>
      <c r="C18412"/>
    </row>
    <row r="18413" spans="1:3">
      <c r="A18413"/>
      <c r="B18413"/>
      <c r="C18413"/>
    </row>
    <row r="18414" spans="1:3">
      <c r="A18414"/>
      <c r="B18414"/>
      <c r="C18414"/>
    </row>
    <row r="18415" spans="1:3">
      <c r="A18415"/>
      <c r="B18415"/>
      <c r="C18415"/>
    </row>
    <row r="18416" spans="1:3">
      <c r="A18416"/>
      <c r="B18416"/>
      <c r="C18416"/>
    </row>
    <row r="18417" spans="1:3">
      <c r="A18417"/>
      <c r="B18417"/>
      <c r="C18417"/>
    </row>
    <row r="18418" spans="1:3">
      <c r="A18418"/>
      <c r="B18418"/>
      <c r="C18418"/>
    </row>
    <row r="18419" spans="1:3">
      <c r="A18419"/>
      <c r="B18419"/>
      <c r="C18419"/>
    </row>
    <row r="18420" spans="1:3">
      <c r="A18420"/>
      <c r="B18420"/>
      <c r="C18420"/>
    </row>
    <row r="18421" spans="1:3">
      <c r="A18421"/>
      <c r="B18421"/>
      <c r="C18421"/>
    </row>
    <row r="18422" spans="1:3">
      <c r="A18422"/>
      <c r="B18422"/>
      <c r="C18422"/>
    </row>
    <row r="18423" spans="1:3">
      <c r="A18423"/>
      <c r="B18423"/>
      <c r="C18423"/>
    </row>
    <row r="18424" spans="1:3">
      <c r="A18424"/>
      <c r="B18424"/>
      <c r="C18424"/>
    </row>
    <row r="18425" spans="1:3">
      <c r="A18425"/>
      <c r="B18425"/>
      <c r="C18425"/>
    </row>
    <row r="18426" spans="1:3">
      <c r="A18426"/>
      <c r="B18426"/>
      <c r="C18426"/>
    </row>
    <row r="18427" spans="1:3">
      <c r="A18427"/>
      <c r="B18427"/>
      <c r="C18427"/>
    </row>
    <row r="18428" spans="1:3">
      <c r="A18428"/>
      <c r="B18428"/>
      <c r="C18428"/>
    </row>
    <row r="18429" spans="1:3">
      <c r="A18429"/>
      <c r="B18429"/>
      <c r="C18429"/>
    </row>
    <row r="18430" spans="1:3">
      <c r="A18430"/>
      <c r="B18430"/>
      <c r="C18430"/>
    </row>
    <row r="18431" spans="1:3">
      <c r="A18431"/>
      <c r="B18431"/>
      <c r="C18431"/>
    </row>
    <row r="18432" spans="1:3">
      <c r="A18432"/>
      <c r="B18432"/>
      <c r="C18432"/>
    </row>
    <row r="18433" spans="1:3">
      <c r="A18433"/>
      <c r="B18433"/>
      <c r="C18433"/>
    </row>
    <row r="18434" spans="1:3">
      <c r="A18434"/>
      <c r="B18434"/>
      <c r="C18434"/>
    </row>
    <row r="18435" spans="1:3">
      <c r="A18435"/>
      <c r="B18435"/>
      <c r="C18435"/>
    </row>
    <row r="18436" spans="1:3">
      <c r="A18436"/>
      <c r="B18436"/>
      <c r="C18436"/>
    </row>
    <row r="18437" spans="1:3">
      <c r="A18437"/>
      <c r="B18437"/>
      <c r="C18437"/>
    </row>
    <row r="18438" spans="1:3">
      <c r="A18438"/>
      <c r="B18438"/>
      <c r="C18438"/>
    </row>
    <row r="18439" spans="1:3">
      <c r="A18439"/>
      <c r="B18439"/>
      <c r="C18439"/>
    </row>
    <row r="18440" spans="1:3">
      <c r="A18440"/>
      <c r="B18440"/>
      <c r="C18440"/>
    </row>
    <row r="18441" spans="1:3">
      <c r="A18441"/>
      <c r="B18441"/>
      <c r="C18441"/>
    </row>
    <row r="18442" spans="1:3">
      <c r="A18442"/>
      <c r="B18442"/>
      <c r="C18442"/>
    </row>
    <row r="18443" spans="1:3">
      <c r="A18443"/>
      <c r="B18443"/>
      <c r="C18443"/>
    </row>
    <row r="18444" spans="1:3">
      <c r="A18444"/>
      <c r="B18444"/>
      <c r="C18444"/>
    </row>
    <row r="18445" spans="1:3">
      <c r="A18445"/>
      <c r="B18445"/>
      <c r="C18445"/>
    </row>
    <row r="18446" spans="1:3">
      <c r="A18446"/>
      <c r="B18446"/>
      <c r="C18446"/>
    </row>
    <row r="18447" spans="1:3">
      <c r="A18447"/>
      <c r="B18447"/>
      <c r="C18447"/>
    </row>
    <row r="18448" spans="1:3">
      <c r="A18448"/>
      <c r="B18448"/>
      <c r="C18448"/>
    </row>
    <row r="18449" spans="1:3">
      <c r="A18449"/>
      <c r="B18449"/>
      <c r="C18449"/>
    </row>
    <row r="18450" spans="1:3">
      <c r="A18450"/>
      <c r="B18450"/>
      <c r="C18450"/>
    </row>
    <row r="18451" spans="1:3">
      <c r="A18451"/>
      <c r="B18451"/>
      <c r="C18451"/>
    </row>
    <row r="18452" spans="1:3">
      <c r="A18452"/>
      <c r="B18452"/>
      <c r="C18452"/>
    </row>
    <row r="18453" spans="1:3">
      <c r="A18453"/>
      <c r="B18453"/>
      <c r="C18453"/>
    </row>
    <row r="18454" spans="1:3">
      <c r="A18454"/>
      <c r="B18454"/>
      <c r="C18454"/>
    </row>
    <row r="18455" spans="1:3">
      <c r="A18455"/>
      <c r="B18455"/>
      <c r="C18455"/>
    </row>
    <row r="18456" spans="1:3">
      <c r="A18456"/>
      <c r="B18456"/>
      <c r="C18456"/>
    </row>
    <row r="18457" spans="1:3">
      <c r="A18457"/>
      <c r="B18457"/>
      <c r="C18457"/>
    </row>
    <row r="18458" spans="1:3">
      <c r="A18458"/>
      <c r="B18458"/>
      <c r="C18458"/>
    </row>
    <row r="18459" spans="1:3">
      <c r="A18459"/>
      <c r="B18459"/>
      <c r="C18459"/>
    </row>
    <row r="18460" spans="1:3">
      <c r="A18460"/>
      <c r="B18460"/>
      <c r="C18460"/>
    </row>
    <row r="18461" spans="1:3">
      <c r="A18461"/>
      <c r="B18461"/>
      <c r="C18461"/>
    </row>
    <row r="18462" spans="1:3">
      <c r="A18462"/>
      <c r="B18462"/>
      <c r="C18462"/>
    </row>
    <row r="18463" spans="1:3">
      <c r="A18463"/>
      <c r="B18463"/>
      <c r="C18463"/>
    </row>
    <row r="18464" spans="1:3">
      <c r="A18464"/>
      <c r="B18464"/>
      <c r="C18464"/>
    </row>
    <row r="18465" spans="1:3">
      <c r="A18465"/>
      <c r="B18465"/>
      <c r="C18465"/>
    </row>
    <row r="18466" spans="1:3">
      <c r="A18466"/>
      <c r="B18466"/>
      <c r="C18466"/>
    </row>
    <row r="18467" spans="1:3">
      <c r="A18467"/>
      <c r="B18467"/>
      <c r="C18467"/>
    </row>
    <row r="18468" spans="1:3">
      <c r="A18468"/>
      <c r="B18468"/>
      <c r="C18468"/>
    </row>
    <row r="18469" spans="1:3">
      <c r="A18469"/>
      <c r="B18469"/>
      <c r="C18469"/>
    </row>
    <row r="18470" spans="1:3">
      <c r="A18470"/>
      <c r="B18470"/>
      <c r="C18470"/>
    </row>
    <row r="18471" spans="1:3">
      <c r="A18471"/>
      <c r="B18471"/>
      <c r="C18471"/>
    </row>
    <row r="18472" spans="1:3">
      <c r="A18472"/>
      <c r="B18472"/>
      <c r="C18472"/>
    </row>
    <row r="18473" spans="1:3">
      <c r="A18473"/>
      <c r="B18473"/>
      <c r="C18473"/>
    </row>
    <row r="18474" spans="1:3">
      <c r="A18474"/>
      <c r="B18474"/>
      <c r="C18474"/>
    </row>
    <row r="18475" spans="1:3">
      <c r="A18475"/>
      <c r="B18475"/>
      <c r="C18475"/>
    </row>
    <row r="18476" spans="1:3">
      <c r="A18476"/>
      <c r="B18476"/>
      <c r="C18476"/>
    </row>
    <row r="18477" spans="1:3">
      <c r="A18477"/>
      <c r="B18477"/>
      <c r="C18477"/>
    </row>
    <row r="18478" spans="1:3">
      <c r="A18478"/>
      <c r="B18478"/>
      <c r="C18478"/>
    </row>
    <row r="18479" spans="1:3">
      <c r="A18479"/>
      <c r="B18479"/>
      <c r="C18479"/>
    </row>
    <row r="18480" spans="1:3">
      <c r="A18480"/>
      <c r="B18480"/>
      <c r="C18480"/>
    </row>
    <row r="18481" spans="1:3">
      <c r="A18481"/>
      <c r="B18481"/>
      <c r="C18481"/>
    </row>
    <row r="18482" spans="1:3">
      <c r="A18482"/>
      <c r="B18482"/>
      <c r="C18482"/>
    </row>
    <row r="18483" spans="1:3">
      <c r="A18483"/>
      <c r="B18483"/>
      <c r="C18483"/>
    </row>
    <row r="18484" spans="1:3">
      <c r="A18484"/>
      <c r="B18484"/>
      <c r="C18484"/>
    </row>
    <row r="18485" spans="1:3">
      <c r="A18485"/>
      <c r="B18485"/>
      <c r="C18485"/>
    </row>
    <row r="18486" spans="1:3">
      <c r="A18486"/>
      <c r="B18486"/>
      <c r="C18486"/>
    </row>
    <row r="18487" spans="1:3">
      <c r="A18487"/>
      <c r="B18487"/>
      <c r="C18487"/>
    </row>
    <row r="18488" spans="1:3">
      <c r="A18488"/>
      <c r="B18488"/>
      <c r="C18488"/>
    </row>
    <row r="18489" spans="1:3">
      <c r="A18489"/>
      <c r="B18489"/>
      <c r="C18489"/>
    </row>
    <row r="18490" spans="1:3">
      <c r="A18490"/>
      <c r="B18490"/>
      <c r="C18490"/>
    </row>
    <row r="18491" spans="1:3">
      <c r="A18491"/>
      <c r="B18491"/>
      <c r="C18491"/>
    </row>
    <row r="18492" spans="1:3">
      <c r="A18492"/>
      <c r="B18492"/>
      <c r="C18492"/>
    </row>
    <row r="18493" spans="1:3">
      <c r="A18493"/>
      <c r="B18493"/>
      <c r="C18493"/>
    </row>
    <row r="18494" spans="1:3">
      <c r="A18494"/>
      <c r="B18494"/>
      <c r="C18494"/>
    </row>
    <row r="18495" spans="1:3">
      <c r="A18495"/>
      <c r="B18495"/>
      <c r="C18495"/>
    </row>
    <row r="18496" spans="1:3">
      <c r="A18496"/>
      <c r="B18496"/>
      <c r="C18496"/>
    </row>
    <row r="18497" spans="1:3">
      <c r="A18497"/>
      <c r="B18497"/>
      <c r="C18497"/>
    </row>
    <row r="18498" spans="1:3">
      <c r="A18498"/>
      <c r="B18498"/>
      <c r="C18498"/>
    </row>
    <row r="18499" spans="1:3">
      <c r="A18499"/>
      <c r="B18499"/>
      <c r="C18499"/>
    </row>
    <row r="18500" spans="1:3">
      <c r="A18500"/>
      <c r="B18500"/>
      <c r="C18500"/>
    </row>
    <row r="18501" spans="1:3">
      <c r="A18501"/>
      <c r="B18501"/>
      <c r="C18501"/>
    </row>
    <row r="18502" spans="1:3">
      <c r="A18502"/>
      <c r="B18502"/>
      <c r="C18502"/>
    </row>
    <row r="18503" spans="1:3">
      <c r="A18503"/>
      <c r="B18503"/>
      <c r="C18503"/>
    </row>
    <row r="18504" spans="1:3">
      <c r="A18504"/>
      <c r="B18504"/>
      <c r="C18504"/>
    </row>
    <row r="18505" spans="1:3">
      <c r="A18505"/>
      <c r="B18505"/>
      <c r="C18505"/>
    </row>
    <row r="18506" spans="1:3">
      <c r="A18506"/>
      <c r="B18506"/>
      <c r="C18506"/>
    </row>
    <row r="18507" spans="1:3">
      <c r="A18507"/>
      <c r="B18507"/>
      <c r="C18507"/>
    </row>
    <row r="18508" spans="1:3">
      <c r="A18508"/>
      <c r="B18508"/>
      <c r="C18508"/>
    </row>
    <row r="18509" spans="1:3">
      <c r="A18509"/>
      <c r="B18509"/>
      <c r="C18509"/>
    </row>
    <row r="18510" spans="1:3">
      <c r="A18510"/>
      <c r="B18510"/>
      <c r="C18510"/>
    </row>
    <row r="18511" spans="1:3">
      <c r="A18511"/>
      <c r="B18511"/>
      <c r="C18511"/>
    </row>
    <row r="18512" spans="1:3">
      <c r="A18512"/>
      <c r="B18512"/>
      <c r="C18512"/>
    </row>
    <row r="18513" spans="1:3">
      <c r="A18513"/>
      <c r="B18513"/>
      <c r="C18513"/>
    </row>
    <row r="18514" spans="1:3">
      <c r="A18514"/>
      <c r="B18514"/>
      <c r="C18514"/>
    </row>
    <row r="18515" spans="1:3">
      <c r="A18515"/>
      <c r="B18515"/>
      <c r="C18515"/>
    </row>
    <row r="18516" spans="1:3">
      <c r="A18516"/>
      <c r="B18516"/>
      <c r="C18516"/>
    </row>
    <row r="18517" spans="1:3">
      <c r="A18517"/>
      <c r="B18517"/>
      <c r="C18517"/>
    </row>
    <row r="18518" spans="1:3">
      <c r="A18518"/>
      <c r="B18518"/>
      <c r="C18518"/>
    </row>
    <row r="18519" spans="1:3">
      <c r="A18519"/>
      <c r="B18519"/>
      <c r="C18519"/>
    </row>
    <row r="18520" spans="1:3">
      <c r="A18520"/>
      <c r="B18520"/>
      <c r="C18520"/>
    </row>
    <row r="18521" spans="1:3">
      <c r="A18521"/>
      <c r="B18521"/>
      <c r="C18521"/>
    </row>
    <row r="18522" spans="1:3">
      <c r="A18522"/>
      <c r="B18522"/>
      <c r="C18522"/>
    </row>
    <row r="18523" spans="1:3">
      <c r="A18523"/>
      <c r="B18523"/>
      <c r="C18523"/>
    </row>
    <row r="18524" spans="1:3">
      <c r="A18524"/>
      <c r="B18524"/>
      <c r="C18524"/>
    </row>
    <row r="18525" spans="1:3">
      <c r="A18525"/>
      <c r="B18525"/>
      <c r="C18525"/>
    </row>
    <row r="18526" spans="1:3">
      <c r="A18526"/>
      <c r="B18526"/>
      <c r="C18526"/>
    </row>
    <row r="18527" spans="1:3">
      <c r="A18527"/>
      <c r="B18527"/>
      <c r="C18527"/>
    </row>
    <row r="18528" spans="1:3">
      <c r="A18528"/>
      <c r="B18528"/>
      <c r="C18528"/>
    </row>
    <row r="18529" spans="1:3">
      <c r="A18529"/>
      <c r="B18529"/>
      <c r="C18529"/>
    </row>
    <row r="18530" spans="1:3">
      <c r="A18530"/>
      <c r="B18530"/>
      <c r="C18530"/>
    </row>
    <row r="18531" spans="1:3">
      <c r="A18531"/>
      <c r="B18531"/>
      <c r="C18531"/>
    </row>
    <row r="18532" spans="1:3">
      <c r="A18532"/>
      <c r="B18532"/>
      <c r="C18532"/>
    </row>
    <row r="18533" spans="1:3">
      <c r="A18533"/>
      <c r="B18533"/>
      <c r="C18533"/>
    </row>
    <row r="18534" spans="1:3">
      <c r="A18534"/>
      <c r="B18534"/>
      <c r="C18534"/>
    </row>
    <row r="18535" spans="1:3">
      <c r="A18535"/>
      <c r="B18535"/>
      <c r="C18535"/>
    </row>
    <row r="18536" spans="1:3">
      <c r="A18536"/>
      <c r="B18536"/>
      <c r="C18536"/>
    </row>
    <row r="18537" spans="1:3">
      <c r="A18537"/>
      <c r="B18537"/>
      <c r="C18537"/>
    </row>
    <row r="18538" spans="1:3">
      <c r="A18538"/>
      <c r="B18538"/>
      <c r="C18538"/>
    </row>
    <row r="18539" spans="1:3">
      <c r="A18539"/>
      <c r="B18539"/>
      <c r="C18539"/>
    </row>
    <row r="18540" spans="1:3">
      <c r="A18540"/>
      <c r="B18540"/>
      <c r="C18540"/>
    </row>
    <row r="18541" spans="1:3">
      <c r="A18541"/>
      <c r="B18541"/>
      <c r="C18541"/>
    </row>
    <row r="18542" spans="1:3">
      <c r="A18542"/>
      <c r="B18542"/>
      <c r="C18542"/>
    </row>
    <row r="18543" spans="1:3">
      <c r="A18543"/>
      <c r="B18543"/>
      <c r="C18543"/>
    </row>
    <row r="18544" spans="1:3">
      <c r="A18544"/>
      <c r="B18544"/>
      <c r="C18544"/>
    </row>
    <row r="18545" spans="1:3">
      <c r="A18545"/>
      <c r="B18545"/>
      <c r="C18545"/>
    </row>
    <row r="18546" spans="1:3">
      <c r="A18546"/>
      <c r="B18546"/>
      <c r="C18546"/>
    </row>
    <row r="18547" spans="1:3">
      <c r="A18547"/>
      <c r="B18547"/>
      <c r="C18547"/>
    </row>
    <row r="18548" spans="1:3">
      <c r="A18548"/>
      <c r="B18548"/>
      <c r="C18548"/>
    </row>
    <row r="18549" spans="1:3">
      <c r="A18549"/>
      <c r="B18549"/>
      <c r="C18549"/>
    </row>
    <row r="18550" spans="1:3">
      <c r="A18550"/>
      <c r="B18550"/>
      <c r="C18550"/>
    </row>
    <row r="18551" spans="1:3">
      <c r="A18551"/>
      <c r="B18551"/>
      <c r="C18551"/>
    </row>
    <row r="18552" spans="1:3">
      <c r="A18552"/>
      <c r="B18552"/>
      <c r="C18552"/>
    </row>
    <row r="18553" spans="1:3">
      <c r="A18553"/>
      <c r="B18553"/>
      <c r="C18553"/>
    </row>
    <row r="18554" spans="1:3">
      <c r="A18554"/>
      <c r="B18554"/>
      <c r="C18554"/>
    </row>
    <row r="18555" spans="1:3">
      <c r="A18555"/>
      <c r="B18555"/>
      <c r="C18555"/>
    </row>
    <row r="18556" spans="1:3">
      <c r="A18556"/>
      <c r="B18556"/>
      <c r="C18556"/>
    </row>
    <row r="18557" spans="1:3">
      <c r="A18557"/>
      <c r="B18557"/>
      <c r="C18557"/>
    </row>
    <row r="18558" spans="1:3">
      <c r="A18558"/>
      <c r="B18558"/>
      <c r="C18558"/>
    </row>
    <row r="18559" spans="1:3">
      <c r="A18559"/>
      <c r="B18559"/>
      <c r="C18559"/>
    </row>
    <row r="18560" spans="1:3">
      <c r="A18560"/>
      <c r="B18560"/>
      <c r="C18560"/>
    </row>
    <row r="18561" spans="1:3">
      <c r="A18561"/>
      <c r="B18561"/>
      <c r="C18561"/>
    </row>
    <row r="18562" spans="1:3">
      <c r="A18562"/>
      <c r="B18562"/>
      <c r="C18562"/>
    </row>
    <row r="18563" spans="1:3">
      <c r="A18563"/>
      <c r="B18563"/>
      <c r="C18563"/>
    </row>
    <row r="18564" spans="1:3">
      <c r="A18564"/>
      <c r="B18564"/>
      <c r="C18564"/>
    </row>
    <row r="18565" spans="1:3">
      <c r="A18565"/>
      <c r="B18565"/>
      <c r="C18565"/>
    </row>
    <row r="18566" spans="1:3">
      <c r="A18566"/>
      <c r="B18566"/>
      <c r="C18566"/>
    </row>
    <row r="18567" spans="1:3">
      <c r="A18567"/>
      <c r="B18567"/>
      <c r="C18567"/>
    </row>
    <row r="18568" spans="1:3">
      <c r="A18568"/>
      <c r="B18568"/>
      <c r="C18568"/>
    </row>
    <row r="18569" spans="1:3">
      <c r="A18569"/>
      <c r="B18569"/>
      <c r="C18569"/>
    </row>
    <row r="18570" spans="1:3">
      <c r="A18570"/>
      <c r="B18570"/>
      <c r="C18570"/>
    </row>
    <row r="18571" spans="1:3">
      <c r="A18571"/>
      <c r="B18571"/>
      <c r="C18571"/>
    </row>
    <row r="18572" spans="1:3">
      <c r="A18572"/>
      <c r="B18572"/>
      <c r="C18572"/>
    </row>
    <row r="18573" spans="1:3">
      <c r="A18573"/>
      <c r="B18573"/>
      <c r="C18573"/>
    </row>
    <row r="18574" spans="1:3">
      <c r="A18574"/>
      <c r="B18574"/>
      <c r="C18574"/>
    </row>
    <row r="18575" spans="1:3">
      <c r="A18575"/>
      <c r="B18575"/>
      <c r="C18575"/>
    </row>
    <row r="18576" spans="1:3">
      <c r="A18576"/>
      <c r="B18576"/>
      <c r="C18576"/>
    </row>
    <row r="18577" spans="1:3">
      <c r="A18577"/>
      <c r="B18577"/>
      <c r="C18577"/>
    </row>
    <row r="18578" spans="1:3">
      <c r="A18578"/>
      <c r="B18578"/>
      <c r="C18578"/>
    </row>
    <row r="18579" spans="1:3">
      <c r="A18579"/>
      <c r="B18579"/>
      <c r="C18579"/>
    </row>
    <row r="18580" spans="1:3">
      <c r="A18580"/>
      <c r="B18580"/>
      <c r="C18580"/>
    </row>
    <row r="18581" spans="1:3">
      <c r="A18581"/>
      <c r="B18581"/>
      <c r="C18581"/>
    </row>
    <row r="18582" spans="1:3">
      <c r="A18582"/>
      <c r="B18582"/>
      <c r="C18582"/>
    </row>
    <row r="18583" spans="1:3">
      <c r="A18583"/>
      <c r="B18583"/>
      <c r="C18583"/>
    </row>
    <row r="18584" spans="1:3">
      <c r="A18584"/>
      <c r="B18584"/>
      <c r="C18584"/>
    </row>
    <row r="18585" spans="1:3">
      <c r="A18585"/>
      <c r="B18585"/>
      <c r="C18585"/>
    </row>
    <row r="18586" spans="1:3">
      <c r="A18586"/>
      <c r="B18586"/>
      <c r="C18586"/>
    </row>
    <row r="18587" spans="1:3">
      <c r="A18587"/>
      <c r="B18587"/>
      <c r="C18587"/>
    </row>
    <row r="18588" spans="1:3">
      <c r="A18588"/>
      <c r="B18588"/>
      <c r="C18588"/>
    </row>
    <row r="18589" spans="1:3">
      <c r="A18589"/>
      <c r="B18589"/>
      <c r="C18589"/>
    </row>
    <row r="18590" spans="1:3">
      <c r="A18590"/>
      <c r="B18590"/>
      <c r="C18590"/>
    </row>
    <row r="18591" spans="1:3">
      <c r="A18591"/>
      <c r="B18591"/>
      <c r="C18591"/>
    </row>
    <row r="18592" spans="1:3">
      <c r="A18592"/>
      <c r="B18592"/>
      <c r="C18592"/>
    </row>
    <row r="18593" spans="1:3">
      <c r="A18593"/>
      <c r="B18593"/>
      <c r="C18593"/>
    </row>
    <row r="18594" spans="1:3">
      <c r="A18594"/>
      <c r="B18594"/>
      <c r="C18594"/>
    </row>
    <row r="18595" spans="1:3">
      <c r="A18595"/>
      <c r="B18595"/>
      <c r="C18595"/>
    </row>
    <row r="18596" spans="1:3">
      <c r="A18596"/>
      <c r="B18596"/>
      <c r="C18596"/>
    </row>
    <row r="18597" spans="1:3">
      <c r="A18597"/>
      <c r="B18597"/>
      <c r="C18597"/>
    </row>
    <row r="18598" spans="1:3">
      <c r="A18598"/>
      <c r="B18598"/>
      <c r="C18598"/>
    </row>
    <row r="18599" spans="1:3">
      <c r="A18599"/>
      <c r="B18599"/>
      <c r="C18599"/>
    </row>
    <row r="18600" spans="1:3">
      <c r="A18600"/>
      <c r="B18600"/>
      <c r="C18600"/>
    </row>
    <row r="18601" spans="1:3">
      <c r="A18601"/>
      <c r="B18601"/>
      <c r="C18601"/>
    </row>
    <row r="18602" spans="1:3">
      <c r="A18602"/>
      <c r="B18602"/>
      <c r="C18602"/>
    </row>
    <row r="18603" spans="1:3">
      <c r="A18603"/>
      <c r="B18603"/>
      <c r="C18603"/>
    </row>
    <row r="18604" spans="1:3">
      <c r="A18604"/>
      <c r="B18604"/>
      <c r="C18604"/>
    </row>
    <row r="18605" spans="1:3">
      <c r="A18605"/>
      <c r="B18605"/>
      <c r="C18605"/>
    </row>
    <row r="18606" spans="1:3">
      <c r="A18606"/>
      <c r="B18606"/>
      <c r="C18606"/>
    </row>
    <row r="18607" spans="1:3">
      <c r="A18607"/>
      <c r="B18607"/>
      <c r="C18607"/>
    </row>
    <row r="18608" spans="1:3">
      <c r="A18608"/>
      <c r="B18608"/>
      <c r="C18608"/>
    </row>
    <row r="18609" spans="1:3">
      <c r="A18609"/>
      <c r="B18609"/>
      <c r="C18609"/>
    </row>
    <row r="18610" spans="1:3">
      <c r="A18610"/>
      <c r="B18610"/>
      <c r="C18610"/>
    </row>
    <row r="18611" spans="1:3">
      <c r="A18611"/>
      <c r="B18611"/>
      <c r="C18611"/>
    </row>
    <row r="18612" spans="1:3">
      <c r="A18612"/>
      <c r="B18612"/>
      <c r="C18612"/>
    </row>
    <row r="18613" spans="1:3">
      <c r="A18613"/>
      <c r="B18613"/>
      <c r="C18613"/>
    </row>
    <row r="18614" spans="1:3">
      <c r="A18614"/>
      <c r="B18614"/>
      <c r="C18614"/>
    </row>
    <row r="18615" spans="1:3">
      <c r="A18615"/>
      <c r="B18615"/>
      <c r="C18615"/>
    </row>
    <row r="18616" spans="1:3">
      <c r="A18616"/>
      <c r="B18616"/>
      <c r="C18616"/>
    </row>
    <row r="18617" spans="1:3">
      <c r="A18617"/>
      <c r="B18617"/>
      <c r="C18617"/>
    </row>
    <row r="18618" spans="1:3">
      <c r="A18618"/>
      <c r="B18618"/>
      <c r="C18618"/>
    </row>
    <row r="18619" spans="1:3">
      <c r="A18619"/>
      <c r="B18619"/>
      <c r="C18619"/>
    </row>
    <row r="18620" spans="1:3">
      <c r="A18620"/>
      <c r="B18620"/>
      <c r="C18620"/>
    </row>
    <row r="18621" spans="1:3">
      <c r="A18621"/>
      <c r="B18621"/>
      <c r="C18621"/>
    </row>
    <row r="18622" spans="1:3">
      <c r="A18622"/>
      <c r="B18622"/>
      <c r="C18622"/>
    </row>
    <row r="18623" spans="1:3">
      <c r="A18623"/>
      <c r="B18623"/>
      <c r="C18623"/>
    </row>
    <row r="18624" spans="1:3">
      <c r="A18624"/>
      <c r="B18624"/>
      <c r="C18624"/>
    </row>
    <row r="18625" spans="1:3">
      <c r="A18625"/>
      <c r="B18625"/>
      <c r="C18625"/>
    </row>
    <row r="18626" spans="1:3">
      <c r="A18626"/>
      <c r="B18626"/>
      <c r="C18626"/>
    </row>
    <row r="18627" spans="1:3">
      <c r="A18627"/>
      <c r="B18627"/>
      <c r="C18627"/>
    </row>
    <row r="18628" spans="1:3">
      <c r="A18628"/>
      <c r="B18628"/>
      <c r="C18628"/>
    </row>
    <row r="18629" spans="1:3">
      <c r="A18629"/>
      <c r="B18629"/>
      <c r="C18629"/>
    </row>
    <row r="18630" spans="1:3">
      <c r="A18630"/>
      <c r="B18630"/>
      <c r="C18630"/>
    </row>
    <row r="18631" spans="1:3">
      <c r="A18631"/>
      <c r="B18631"/>
      <c r="C18631"/>
    </row>
    <row r="18632" spans="1:3">
      <c r="A18632"/>
      <c r="B18632"/>
      <c r="C18632"/>
    </row>
    <row r="18633" spans="1:3">
      <c r="A18633"/>
      <c r="B18633"/>
      <c r="C18633"/>
    </row>
    <row r="18634" spans="1:3">
      <c r="A18634"/>
      <c r="B18634"/>
      <c r="C18634"/>
    </row>
    <row r="18635" spans="1:3">
      <c r="A18635"/>
      <c r="B18635"/>
      <c r="C18635"/>
    </row>
    <row r="18636" spans="1:3">
      <c r="A18636"/>
      <c r="B18636"/>
      <c r="C18636"/>
    </row>
    <row r="18637" spans="1:3">
      <c r="A18637"/>
      <c r="B18637"/>
      <c r="C18637"/>
    </row>
    <row r="18638" spans="1:3">
      <c r="A18638"/>
      <c r="B18638"/>
      <c r="C18638"/>
    </row>
    <row r="18639" spans="1:3">
      <c r="A18639"/>
      <c r="B18639"/>
      <c r="C18639"/>
    </row>
    <row r="18640" spans="1:3">
      <c r="A18640"/>
      <c r="B18640"/>
      <c r="C18640"/>
    </row>
    <row r="18641" spans="1:3">
      <c r="A18641"/>
      <c r="B18641"/>
      <c r="C18641"/>
    </row>
    <row r="18642" spans="1:3">
      <c r="A18642"/>
      <c r="B18642"/>
      <c r="C18642"/>
    </row>
    <row r="18643" spans="1:3">
      <c r="A18643"/>
      <c r="B18643"/>
      <c r="C18643"/>
    </row>
    <row r="18644" spans="1:3">
      <c r="A18644"/>
      <c r="B18644"/>
      <c r="C18644"/>
    </row>
    <row r="18645" spans="1:3">
      <c r="A18645"/>
      <c r="B18645"/>
      <c r="C18645"/>
    </row>
    <row r="18646" spans="1:3">
      <c r="A18646"/>
      <c r="B18646"/>
      <c r="C18646"/>
    </row>
    <row r="18647" spans="1:3">
      <c r="A18647"/>
      <c r="B18647"/>
      <c r="C18647"/>
    </row>
    <row r="18648" spans="1:3">
      <c r="A18648"/>
      <c r="B18648"/>
      <c r="C18648"/>
    </row>
    <row r="18649" spans="1:3">
      <c r="A18649"/>
      <c r="B18649"/>
      <c r="C18649"/>
    </row>
    <row r="18650" spans="1:3">
      <c r="A18650"/>
      <c r="B18650"/>
      <c r="C18650"/>
    </row>
    <row r="18651" spans="1:3">
      <c r="A18651"/>
      <c r="B18651"/>
      <c r="C18651"/>
    </row>
    <row r="18652" spans="1:3">
      <c r="A18652"/>
      <c r="B18652"/>
      <c r="C18652"/>
    </row>
    <row r="18653" spans="1:3">
      <c r="A18653"/>
      <c r="B18653"/>
      <c r="C18653"/>
    </row>
    <row r="18654" spans="1:3">
      <c r="A18654"/>
      <c r="B18654"/>
      <c r="C18654"/>
    </row>
    <row r="18655" spans="1:3">
      <c r="A18655"/>
      <c r="B18655"/>
      <c r="C18655"/>
    </row>
    <row r="18656" spans="1:3">
      <c r="A18656"/>
      <c r="B18656"/>
      <c r="C18656"/>
    </row>
    <row r="18657" spans="1:3">
      <c r="A18657"/>
      <c r="B18657"/>
      <c r="C18657"/>
    </row>
    <row r="18658" spans="1:3">
      <c r="A18658"/>
      <c r="B18658"/>
      <c r="C18658"/>
    </row>
    <row r="18659" spans="1:3">
      <c r="A18659"/>
      <c r="B18659"/>
      <c r="C18659"/>
    </row>
    <row r="18660" spans="1:3">
      <c r="A18660"/>
      <c r="B18660"/>
      <c r="C18660"/>
    </row>
    <row r="18661" spans="1:3">
      <c r="A18661"/>
      <c r="B18661"/>
      <c r="C18661"/>
    </row>
    <row r="18662" spans="1:3">
      <c r="A18662"/>
      <c r="B18662"/>
      <c r="C18662"/>
    </row>
    <row r="18663" spans="1:3">
      <c r="A18663"/>
      <c r="B18663"/>
      <c r="C18663"/>
    </row>
    <row r="18664" spans="1:3">
      <c r="A18664"/>
      <c r="B18664"/>
      <c r="C18664"/>
    </row>
    <row r="18665" spans="1:3">
      <c r="A18665"/>
      <c r="B18665"/>
      <c r="C18665"/>
    </row>
    <row r="18666" spans="1:3">
      <c r="A18666"/>
      <c r="B18666"/>
      <c r="C18666"/>
    </row>
    <row r="18667" spans="1:3">
      <c r="A18667"/>
      <c r="B18667"/>
      <c r="C18667"/>
    </row>
    <row r="18668" spans="1:3">
      <c r="A18668"/>
      <c r="B18668"/>
      <c r="C18668"/>
    </row>
    <row r="18669" spans="1:3">
      <c r="A18669"/>
      <c r="B18669"/>
      <c r="C18669"/>
    </row>
    <row r="18670" spans="1:3">
      <c r="A18670"/>
      <c r="B18670"/>
      <c r="C18670"/>
    </row>
    <row r="18671" spans="1:3">
      <c r="A18671"/>
      <c r="B18671"/>
      <c r="C18671"/>
    </row>
    <row r="18672" spans="1:3">
      <c r="A18672"/>
      <c r="B18672"/>
      <c r="C18672"/>
    </row>
    <row r="18673" spans="1:3">
      <c r="A18673"/>
      <c r="B18673"/>
      <c r="C18673"/>
    </row>
    <row r="18674" spans="1:3">
      <c r="A18674"/>
      <c r="B18674"/>
      <c r="C18674"/>
    </row>
    <row r="18675" spans="1:3">
      <c r="A18675"/>
      <c r="B18675"/>
      <c r="C18675"/>
    </row>
    <row r="18676" spans="1:3">
      <c r="A18676"/>
      <c r="B18676"/>
      <c r="C18676"/>
    </row>
    <row r="18677" spans="1:3">
      <c r="A18677"/>
      <c r="B18677"/>
      <c r="C18677"/>
    </row>
    <row r="18678" spans="1:3">
      <c r="A18678"/>
      <c r="B18678"/>
      <c r="C18678"/>
    </row>
    <row r="18679" spans="1:3">
      <c r="A18679"/>
      <c r="B18679"/>
      <c r="C18679"/>
    </row>
    <row r="18680" spans="1:3">
      <c r="A18680"/>
      <c r="B18680"/>
      <c r="C18680"/>
    </row>
    <row r="18681" spans="1:3">
      <c r="A18681"/>
      <c r="B18681"/>
      <c r="C18681"/>
    </row>
    <row r="18682" spans="1:3">
      <c r="A18682"/>
      <c r="B18682"/>
      <c r="C18682"/>
    </row>
    <row r="18683" spans="1:3">
      <c r="A18683"/>
      <c r="B18683"/>
      <c r="C18683"/>
    </row>
    <row r="18684" spans="1:3">
      <c r="A18684"/>
      <c r="B18684"/>
      <c r="C18684"/>
    </row>
    <row r="18685" spans="1:3">
      <c r="A18685"/>
      <c r="B18685"/>
      <c r="C18685"/>
    </row>
    <row r="18686" spans="1:3">
      <c r="A18686"/>
      <c r="B18686"/>
      <c r="C18686"/>
    </row>
    <row r="18687" spans="1:3">
      <c r="A18687"/>
      <c r="B18687"/>
      <c r="C18687"/>
    </row>
    <row r="18688" spans="1:3">
      <c r="A18688"/>
      <c r="B18688"/>
      <c r="C18688"/>
    </row>
    <row r="18689" spans="1:3">
      <c r="A18689"/>
      <c r="B18689"/>
      <c r="C18689"/>
    </row>
    <row r="18690" spans="1:3">
      <c r="A18690"/>
      <c r="B18690"/>
      <c r="C18690"/>
    </row>
    <row r="18691" spans="1:3">
      <c r="A18691"/>
      <c r="B18691"/>
      <c r="C18691"/>
    </row>
    <row r="18692" spans="1:3">
      <c r="A18692"/>
      <c r="B18692"/>
      <c r="C18692"/>
    </row>
    <row r="18693" spans="1:3">
      <c r="A18693"/>
      <c r="B18693"/>
      <c r="C18693"/>
    </row>
    <row r="18694" spans="1:3">
      <c r="A18694"/>
      <c r="B18694"/>
      <c r="C18694"/>
    </row>
    <row r="18695" spans="1:3">
      <c r="A18695"/>
      <c r="B18695"/>
      <c r="C18695"/>
    </row>
    <row r="18696" spans="1:3">
      <c r="A18696"/>
      <c r="B18696"/>
      <c r="C18696"/>
    </row>
    <row r="18697" spans="1:3">
      <c r="A18697"/>
      <c r="B18697"/>
      <c r="C18697"/>
    </row>
    <row r="18698" spans="1:3">
      <c r="A18698"/>
      <c r="B18698"/>
      <c r="C18698"/>
    </row>
    <row r="18699" spans="1:3">
      <c r="A18699"/>
      <c r="B18699"/>
      <c r="C18699"/>
    </row>
    <row r="18700" spans="1:3">
      <c r="A18700"/>
      <c r="B18700"/>
      <c r="C18700"/>
    </row>
    <row r="18701" spans="1:3">
      <c r="A18701"/>
      <c r="B18701"/>
      <c r="C18701"/>
    </row>
    <row r="18702" spans="1:3">
      <c r="A18702"/>
      <c r="B18702"/>
      <c r="C18702"/>
    </row>
    <row r="18703" spans="1:3">
      <c r="A18703"/>
      <c r="B18703"/>
      <c r="C18703"/>
    </row>
    <row r="18704" spans="1:3">
      <c r="A18704"/>
      <c r="B18704"/>
      <c r="C18704"/>
    </row>
    <row r="18705" spans="1:3">
      <c r="A18705"/>
      <c r="B18705"/>
      <c r="C18705"/>
    </row>
    <row r="18706" spans="1:3">
      <c r="A18706"/>
      <c r="B18706"/>
      <c r="C18706"/>
    </row>
    <row r="18707" spans="1:3">
      <c r="A18707"/>
      <c r="B18707"/>
      <c r="C18707"/>
    </row>
    <row r="18708" spans="1:3">
      <c r="A18708"/>
      <c r="B18708"/>
      <c r="C18708"/>
    </row>
    <row r="18709" spans="1:3">
      <c r="A18709"/>
      <c r="B18709"/>
      <c r="C18709"/>
    </row>
    <row r="18710" spans="1:3">
      <c r="A18710"/>
      <c r="B18710"/>
      <c r="C18710"/>
    </row>
    <row r="18711" spans="1:3">
      <c r="A18711"/>
      <c r="B18711"/>
      <c r="C18711"/>
    </row>
    <row r="18712" spans="1:3">
      <c r="A18712"/>
      <c r="B18712"/>
      <c r="C18712"/>
    </row>
    <row r="18713" spans="1:3">
      <c r="A18713"/>
      <c r="B18713"/>
      <c r="C18713"/>
    </row>
    <row r="18714" spans="1:3">
      <c r="A18714"/>
      <c r="B18714"/>
      <c r="C18714"/>
    </row>
    <row r="18715" spans="1:3">
      <c r="A18715"/>
      <c r="B18715"/>
      <c r="C18715"/>
    </row>
    <row r="18716" spans="1:3">
      <c r="A18716"/>
      <c r="B18716"/>
      <c r="C18716"/>
    </row>
    <row r="18717" spans="1:3">
      <c r="A18717"/>
      <c r="B18717"/>
      <c r="C18717"/>
    </row>
    <row r="18718" spans="1:3">
      <c r="A18718"/>
      <c r="B18718"/>
      <c r="C18718"/>
    </row>
    <row r="18719" spans="1:3">
      <c r="A18719"/>
      <c r="B18719"/>
      <c r="C18719"/>
    </row>
    <row r="18720" spans="1:3">
      <c r="A18720"/>
      <c r="B18720"/>
      <c r="C18720"/>
    </row>
    <row r="18721" spans="1:3">
      <c r="A18721"/>
      <c r="B18721"/>
      <c r="C18721"/>
    </row>
    <row r="18722" spans="1:3">
      <c r="A18722"/>
      <c r="B18722"/>
      <c r="C18722"/>
    </row>
    <row r="18723" spans="1:3">
      <c r="A18723"/>
      <c r="B18723"/>
      <c r="C18723"/>
    </row>
    <row r="18724" spans="1:3">
      <c r="A18724"/>
      <c r="B18724"/>
      <c r="C18724"/>
    </row>
    <row r="18725" spans="1:3">
      <c r="A18725"/>
      <c r="B18725"/>
      <c r="C18725"/>
    </row>
    <row r="18726" spans="1:3">
      <c r="A18726"/>
      <c r="B18726"/>
      <c r="C18726"/>
    </row>
    <row r="18727" spans="1:3">
      <c r="A18727"/>
      <c r="B18727"/>
      <c r="C18727"/>
    </row>
    <row r="18728" spans="1:3">
      <c r="A18728"/>
      <c r="B18728"/>
      <c r="C18728"/>
    </row>
    <row r="18729" spans="1:3">
      <c r="A18729"/>
      <c r="B18729"/>
      <c r="C18729"/>
    </row>
    <row r="18730" spans="1:3">
      <c r="A18730"/>
      <c r="B18730"/>
      <c r="C18730"/>
    </row>
    <row r="18731" spans="1:3">
      <c r="A18731"/>
      <c r="B18731"/>
      <c r="C18731"/>
    </row>
    <row r="18732" spans="1:3">
      <c r="A18732"/>
      <c r="B18732"/>
      <c r="C18732"/>
    </row>
    <row r="18733" spans="1:3">
      <c r="A18733"/>
      <c r="B18733"/>
      <c r="C18733"/>
    </row>
    <row r="18734" spans="1:3">
      <c r="A18734"/>
      <c r="B18734"/>
      <c r="C18734"/>
    </row>
    <row r="18735" spans="1:3">
      <c r="A18735"/>
      <c r="B18735"/>
      <c r="C18735"/>
    </row>
    <row r="18736" spans="1:3">
      <c r="A18736"/>
      <c r="B18736"/>
      <c r="C18736"/>
    </row>
    <row r="18737" spans="1:3">
      <c r="A18737"/>
      <c r="B18737"/>
      <c r="C18737"/>
    </row>
    <row r="18738" spans="1:3">
      <c r="A18738"/>
      <c r="B18738"/>
      <c r="C18738"/>
    </row>
    <row r="18739" spans="1:3">
      <c r="A18739"/>
      <c r="B18739"/>
      <c r="C18739"/>
    </row>
    <row r="18740" spans="1:3">
      <c r="A18740"/>
      <c r="B18740"/>
      <c r="C18740"/>
    </row>
    <row r="18741" spans="1:3">
      <c r="A18741"/>
      <c r="B18741"/>
      <c r="C18741"/>
    </row>
    <row r="18742" spans="1:3">
      <c r="A18742"/>
      <c r="B18742"/>
      <c r="C18742"/>
    </row>
    <row r="18743" spans="1:3">
      <c r="A18743"/>
      <c r="B18743"/>
      <c r="C18743"/>
    </row>
    <row r="18744" spans="1:3">
      <c r="A18744"/>
      <c r="B18744"/>
      <c r="C18744"/>
    </row>
    <row r="18745" spans="1:3">
      <c r="A18745"/>
      <c r="B18745"/>
      <c r="C18745"/>
    </row>
    <row r="18746" spans="1:3">
      <c r="A18746"/>
      <c r="B18746"/>
      <c r="C18746"/>
    </row>
    <row r="18747" spans="1:3">
      <c r="A18747"/>
      <c r="B18747"/>
      <c r="C18747"/>
    </row>
    <row r="18748" spans="1:3">
      <c r="A18748"/>
      <c r="B18748"/>
      <c r="C18748"/>
    </row>
    <row r="18749" spans="1:3">
      <c r="A18749"/>
      <c r="B18749"/>
      <c r="C18749"/>
    </row>
    <row r="18750" spans="1:3">
      <c r="A18750"/>
      <c r="B18750"/>
      <c r="C18750"/>
    </row>
    <row r="18751" spans="1:3">
      <c r="A18751"/>
      <c r="B18751"/>
      <c r="C18751"/>
    </row>
    <row r="18752" spans="1:3">
      <c r="A18752"/>
      <c r="B18752"/>
      <c r="C18752"/>
    </row>
    <row r="18753" spans="1:3">
      <c r="A18753"/>
      <c r="B18753"/>
      <c r="C18753"/>
    </row>
    <row r="18754" spans="1:3">
      <c r="A18754"/>
      <c r="B18754"/>
      <c r="C18754"/>
    </row>
    <row r="18755" spans="1:3">
      <c r="A18755"/>
      <c r="B18755"/>
      <c r="C18755"/>
    </row>
    <row r="18756" spans="1:3">
      <c r="A18756"/>
      <c r="B18756"/>
      <c r="C18756"/>
    </row>
    <row r="18757" spans="1:3">
      <c r="A18757"/>
      <c r="B18757"/>
      <c r="C18757"/>
    </row>
    <row r="18758" spans="1:3">
      <c r="A18758"/>
      <c r="B18758"/>
      <c r="C18758"/>
    </row>
    <row r="18759" spans="1:3">
      <c r="A18759"/>
      <c r="B18759"/>
      <c r="C18759"/>
    </row>
    <row r="18760" spans="1:3">
      <c r="A18760"/>
      <c r="B18760"/>
      <c r="C18760"/>
    </row>
    <row r="18761" spans="1:3">
      <c r="A18761"/>
      <c r="B18761"/>
      <c r="C18761"/>
    </row>
    <row r="18762" spans="1:3">
      <c r="A18762"/>
      <c r="B18762"/>
      <c r="C18762"/>
    </row>
    <row r="18763" spans="1:3">
      <c r="A18763"/>
      <c r="B18763"/>
      <c r="C18763"/>
    </row>
    <row r="18764" spans="1:3">
      <c r="A18764"/>
      <c r="B18764"/>
      <c r="C18764"/>
    </row>
    <row r="18765" spans="1:3">
      <c r="A18765"/>
      <c r="B18765"/>
      <c r="C18765"/>
    </row>
    <row r="18766" spans="1:3">
      <c r="A18766"/>
      <c r="B18766"/>
      <c r="C18766"/>
    </row>
    <row r="18767" spans="1:3">
      <c r="A18767"/>
      <c r="B18767"/>
      <c r="C18767"/>
    </row>
    <row r="18768" spans="1:3">
      <c r="A18768"/>
      <c r="B18768"/>
      <c r="C18768"/>
    </row>
    <row r="18769" spans="1:3">
      <c r="A18769"/>
      <c r="B18769"/>
      <c r="C18769"/>
    </row>
    <row r="18770" spans="1:3">
      <c r="A18770"/>
      <c r="B18770"/>
      <c r="C18770"/>
    </row>
    <row r="18771" spans="1:3">
      <c r="A18771"/>
      <c r="B18771"/>
      <c r="C18771"/>
    </row>
    <row r="18772" spans="1:3">
      <c r="A18772"/>
      <c r="B18772"/>
      <c r="C18772"/>
    </row>
    <row r="18773" spans="1:3">
      <c r="A18773"/>
      <c r="B18773"/>
      <c r="C18773"/>
    </row>
    <row r="18774" spans="1:3">
      <c r="A18774"/>
      <c r="B18774"/>
      <c r="C18774"/>
    </row>
    <row r="18775" spans="1:3">
      <c r="A18775"/>
      <c r="B18775"/>
      <c r="C18775"/>
    </row>
    <row r="18776" spans="1:3">
      <c r="A18776"/>
      <c r="B18776"/>
      <c r="C18776"/>
    </row>
    <row r="18777" spans="1:3">
      <c r="A18777"/>
      <c r="B18777"/>
      <c r="C18777"/>
    </row>
    <row r="18778" spans="1:3">
      <c r="A18778"/>
      <c r="B18778"/>
      <c r="C18778"/>
    </row>
    <row r="18779" spans="1:3">
      <c r="A18779"/>
      <c r="B18779"/>
      <c r="C18779"/>
    </row>
    <row r="18780" spans="1:3">
      <c r="A18780"/>
      <c r="B18780"/>
      <c r="C18780"/>
    </row>
    <row r="18781" spans="1:3">
      <c r="A18781"/>
      <c r="B18781"/>
      <c r="C18781"/>
    </row>
    <row r="18782" spans="1:3">
      <c r="A18782"/>
      <c r="B18782"/>
      <c r="C18782"/>
    </row>
    <row r="18783" spans="1:3">
      <c r="A18783"/>
      <c r="B18783"/>
      <c r="C18783"/>
    </row>
    <row r="18784" spans="1:3">
      <c r="A18784"/>
      <c r="B18784"/>
      <c r="C18784"/>
    </row>
    <row r="18785" spans="1:3">
      <c r="A18785"/>
      <c r="B18785"/>
      <c r="C18785"/>
    </row>
    <row r="18786" spans="1:3">
      <c r="A18786"/>
      <c r="B18786"/>
      <c r="C18786"/>
    </row>
    <row r="18787" spans="1:3">
      <c r="A18787"/>
      <c r="B18787"/>
      <c r="C18787"/>
    </row>
    <row r="18788" spans="1:3">
      <c r="A18788"/>
      <c r="B18788"/>
      <c r="C18788"/>
    </row>
    <row r="18789" spans="1:3">
      <c r="A18789"/>
      <c r="B18789"/>
      <c r="C18789"/>
    </row>
    <row r="18790" spans="1:3">
      <c r="A18790"/>
      <c r="B18790"/>
      <c r="C18790"/>
    </row>
    <row r="18791" spans="1:3">
      <c r="A18791"/>
      <c r="B18791"/>
      <c r="C18791"/>
    </row>
    <row r="18792" spans="1:3">
      <c r="A18792"/>
      <c r="B18792"/>
      <c r="C18792"/>
    </row>
    <row r="18793" spans="1:3">
      <c r="A18793"/>
      <c r="B18793"/>
      <c r="C18793"/>
    </row>
    <row r="18794" spans="1:3">
      <c r="A18794"/>
      <c r="B18794"/>
      <c r="C18794"/>
    </row>
    <row r="18795" spans="1:3">
      <c r="A18795"/>
      <c r="B18795"/>
      <c r="C18795"/>
    </row>
    <row r="18796" spans="1:3">
      <c r="A18796"/>
      <c r="B18796"/>
      <c r="C18796"/>
    </row>
    <row r="18797" spans="1:3">
      <c r="A18797"/>
      <c r="B18797"/>
      <c r="C18797"/>
    </row>
    <row r="18798" spans="1:3">
      <c r="A18798"/>
      <c r="B18798"/>
      <c r="C18798"/>
    </row>
    <row r="18799" spans="1:3">
      <c r="A18799"/>
      <c r="B18799"/>
      <c r="C18799"/>
    </row>
    <row r="18800" spans="1:3">
      <c r="A18800"/>
      <c r="B18800"/>
      <c r="C18800"/>
    </row>
    <row r="18801" spans="1:3">
      <c r="A18801"/>
      <c r="B18801"/>
      <c r="C18801"/>
    </row>
    <row r="18802" spans="1:3">
      <c r="A18802"/>
      <c r="B18802"/>
      <c r="C18802"/>
    </row>
    <row r="18803" spans="1:3">
      <c r="A18803"/>
      <c r="B18803"/>
      <c r="C18803"/>
    </row>
    <row r="18804" spans="1:3">
      <c r="A18804"/>
      <c r="B18804"/>
      <c r="C18804"/>
    </row>
    <row r="18805" spans="1:3">
      <c r="A18805"/>
      <c r="B18805"/>
      <c r="C18805"/>
    </row>
    <row r="18806" spans="1:3">
      <c r="A18806"/>
      <c r="B18806"/>
      <c r="C18806"/>
    </row>
    <row r="18807" spans="1:3">
      <c r="A18807"/>
      <c r="B18807"/>
      <c r="C18807"/>
    </row>
    <row r="18808" spans="1:3">
      <c r="A18808"/>
      <c r="B18808"/>
      <c r="C18808"/>
    </row>
    <row r="18809" spans="1:3">
      <c r="A18809"/>
      <c r="B18809"/>
      <c r="C18809"/>
    </row>
    <row r="18810" spans="1:3">
      <c r="A18810"/>
      <c r="B18810"/>
      <c r="C18810"/>
    </row>
    <row r="18811" spans="1:3">
      <c r="A18811"/>
      <c r="B18811"/>
      <c r="C18811"/>
    </row>
    <row r="18812" spans="1:3">
      <c r="A18812"/>
      <c r="B18812"/>
      <c r="C18812"/>
    </row>
    <row r="18813" spans="1:3">
      <c r="A18813"/>
      <c r="B18813"/>
      <c r="C18813"/>
    </row>
    <row r="18814" spans="1:3">
      <c r="A18814"/>
      <c r="B18814"/>
      <c r="C18814"/>
    </row>
    <row r="18815" spans="1:3">
      <c r="A18815"/>
      <c r="B18815"/>
      <c r="C18815"/>
    </row>
    <row r="18816" spans="1:3">
      <c r="A18816"/>
      <c r="B18816"/>
      <c r="C18816"/>
    </row>
    <row r="18817" spans="1:3">
      <c r="A18817"/>
      <c r="B18817"/>
      <c r="C18817"/>
    </row>
    <row r="18818" spans="1:3">
      <c r="A18818"/>
      <c r="B18818"/>
      <c r="C18818"/>
    </row>
    <row r="18819" spans="1:3">
      <c r="A18819"/>
      <c r="B18819"/>
      <c r="C18819"/>
    </row>
    <row r="18820" spans="1:3">
      <c r="A18820"/>
      <c r="B18820"/>
      <c r="C18820"/>
    </row>
    <row r="18821" spans="1:3">
      <c r="A18821"/>
      <c r="B18821"/>
      <c r="C18821"/>
    </row>
    <row r="18822" spans="1:3">
      <c r="A18822"/>
      <c r="B18822"/>
      <c r="C18822"/>
    </row>
    <row r="18823" spans="1:3">
      <c r="A18823"/>
      <c r="B18823"/>
      <c r="C18823"/>
    </row>
    <row r="18824" spans="1:3">
      <c r="A18824"/>
      <c r="B18824"/>
      <c r="C18824"/>
    </row>
    <row r="18825" spans="1:3">
      <c r="A18825"/>
      <c r="B18825"/>
      <c r="C18825"/>
    </row>
    <row r="18826" spans="1:3">
      <c r="A18826"/>
      <c r="B18826"/>
      <c r="C18826"/>
    </row>
    <row r="18827" spans="1:3">
      <c r="A18827"/>
      <c r="B18827"/>
      <c r="C18827"/>
    </row>
    <row r="18828" spans="1:3">
      <c r="A18828"/>
      <c r="B18828"/>
      <c r="C18828"/>
    </row>
    <row r="18829" spans="1:3">
      <c r="A18829"/>
      <c r="B18829"/>
      <c r="C18829"/>
    </row>
    <row r="18830" spans="1:3">
      <c r="A18830"/>
      <c r="B18830"/>
      <c r="C18830"/>
    </row>
    <row r="18831" spans="1:3">
      <c r="A18831"/>
      <c r="B18831"/>
      <c r="C18831"/>
    </row>
    <row r="18832" spans="1:3">
      <c r="A18832"/>
      <c r="B18832"/>
      <c r="C18832"/>
    </row>
    <row r="18833" spans="1:3">
      <c r="A18833"/>
      <c r="B18833"/>
      <c r="C18833"/>
    </row>
    <row r="18834" spans="1:3">
      <c r="A18834"/>
      <c r="B18834"/>
      <c r="C18834"/>
    </row>
    <row r="18835" spans="1:3">
      <c r="A18835"/>
      <c r="B18835"/>
      <c r="C18835"/>
    </row>
    <row r="18836" spans="1:3">
      <c r="A18836"/>
      <c r="B18836"/>
      <c r="C18836"/>
    </row>
    <row r="18837" spans="1:3">
      <c r="A18837"/>
      <c r="B18837"/>
      <c r="C18837"/>
    </row>
    <row r="18838" spans="1:3">
      <c r="A18838"/>
      <c r="B18838"/>
      <c r="C18838"/>
    </row>
    <row r="18839" spans="1:3">
      <c r="A18839"/>
      <c r="B18839"/>
      <c r="C18839"/>
    </row>
    <row r="18840" spans="1:3">
      <c r="A18840"/>
      <c r="B18840"/>
      <c r="C18840"/>
    </row>
    <row r="18841" spans="1:3">
      <c r="A18841"/>
      <c r="B18841"/>
      <c r="C18841"/>
    </row>
    <row r="18842" spans="1:3">
      <c r="A18842"/>
      <c r="B18842"/>
      <c r="C18842"/>
    </row>
    <row r="18843" spans="1:3">
      <c r="A18843"/>
      <c r="B18843"/>
      <c r="C18843"/>
    </row>
    <row r="18844" spans="1:3">
      <c r="A18844"/>
      <c r="B18844"/>
      <c r="C18844"/>
    </row>
    <row r="18845" spans="1:3">
      <c r="A18845"/>
      <c r="B18845"/>
      <c r="C18845"/>
    </row>
    <row r="18846" spans="1:3">
      <c r="A18846"/>
      <c r="B18846"/>
      <c r="C18846"/>
    </row>
    <row r="18847" spans="1:3">
      <c r="A18847"/>
      <c r="B18847"/>
      <c r="C18847"/>
    </row>
    <row r="18848" spans="1:3">
      <c r="A18848"/>
      <c r="B18848"/>
      <c r="C18848"/>
    </row>
    <row r="18849" spans="1:3">
      <c r="A18849"/>
      <c r="B18849"/>
      <c r="C18849"/>
    </row>
    <row r="18850" spans="1:3">
      <c r="A18850"/>
      <c r="B18850"/>
      <c r="C18850"/>
    </row>
    <row r="18851" spans="1:3">
      <c r="A18851"/>
      <c r="B18851"/>
      <c r="C18851"/>
    </row>
    <row r="18852" spans="1:3">
      <c r="A18852"/>
      <c r="B18852"/>
      <c r="C18852"/>
    </row>
    <row r="18853" spans="1:3">
      <c r="A18853"/>
      <c r="B18853"/>
      <c r="C18853"/>
    </row>
    <row r="18854" spans="1:3">
      <c r="A18854"/>
      <c r="B18854"/>
      <c r="C18854"/>
    </row>
    <row r="18855" spans="1:3">
      <c r="A18855"/>
      <c r="B18855"/>
      <c r="C18855"/>
    </row>
    <row r="18856" spans="1:3">
      <c r="A18856"/>
      <c r="B18856"/>
      <c r="C18856"/>
    </row>
    <row r="18857" spans="1:3">
      <c r="A18857"/>
      <c r="B18857"/>
      <c r="C18857"/>
    </row>
    <row r="18858" spans="1:3">
      <c r="A18858"/>
      <c r="B18858"/>
      <c r="C18858"/>
    </row>
    <row r="18859" spans="1:3">
      <c r="A18859"/>
      <c r="B18859"/>
      <c r="C18859"/>
    </row>
    <row r="18860" spans="1:3">
      <c r="A18860"/>
      <c r="B18860"/>
      <c r="C18860"/>
    </row>
    <row r="18861" spans="1:3">
      <c r="A18861"/>
      <c r="B18861"/>
      <c r="C18861"/>
    </row>
    <row r="18862" spans="1:3">
      <c r="A18862"/>
      <c r="B18862"/>
      <c r="C18862"/>
    </row>
    <row r="18863" spans="1:3">
      <c r="A18863"/>
      <c r="B18863"/>
      <c r="C18863"/>
    </row>
    <row r="18864" spans="1:3">
      <c r="A18864"/>
      <c r="B18864"/>
      <c r="C18864"/>
    </row>
    <row r="18865" spans="1:3">
      <c r="A18865"/>
      <c r="B18865"/>
      <c r="C18865"/>
    </row>
    <row r="18866" spans="1:3">
      <c r="A18866"/>
      <c r="B18866"/>
      <c r="C18866"/>
    </row>
    <row r="18867" spans="1:3">
      <c r="A18867"/>
      <c r="B18867"/>
      <c r="C18867"/>
    </row>
    <row r="18868" spans="1:3">
      <c r="A18868"/>
      <c r="B18868"/>
      <c r="C18868"/>
    </row>
    <row r="18869" spans="1:3">
      <c r="A18869"/>
      <c r="B18869"/>
      <c r="C18869"/>
    </row>
    <row r="18870" spans="1:3">
      <c r="A18870"/>
      <c r="B18870"/>
      <c r="C18870"/>
    </row>
    <row r="18871" spans="1:3">
      <c r="A18871"/>
      <c r="B18871"/>
      <c r="C18871"/>
    </row>
    <row r="18872" spans="1:3">
      <c r="A18872"/>
      <c r="B18872"/>
      <c r="C18872"/>
    </row>
    <row r="18873" spans="1:3">
      <c r="A18873"/>
      <c r="B18873"/>
      <c r="C18873"/>
    </row>
    <row r="18874" spans="1:3">
      <c r="A18874"/>
      <c r="B18874"/>
      <c r="C18874"/>
    </row>
    <row r="18875" spans="1:3">
      <c r="A18875"/>
      <c r="B18875"/>
      <c r="C18875"/>
    </row>
    <row r="18876" spans="1:3">
      <c r="A18876"/>
      <c r="B18876"/>
      <c r="C18876"/>
    </row>
    <row r="18877" spans="1:3">
      <c r="A18877"/>
      <c r="B18877"/>
      <c r="C18877"/>
    </row>
    <row r="18878" spans="1:3">
      <c r="A18878"/>
      <c r="B18878"/>
      <c r="C18878"/>
    </row>
    <row r="18879" spans="1:3">
      <c r="A18879"/>
      <c r="B18879"/>
      <c r="C18879"/>
    </row>
    <row r="18880" spans="1:3">
      <c r="A18880"/>
      <c r="B18880"/>
      <c r="C18880"/>
    </row>
    <row r="18881" spans="1:3">
      <c r="A18881"/>
      <c r="B18881"/>
      <c r="C18881"/>
    </row>
    <row r="18882" spans="1:3">
      <c r="A18882"/>
      <c r="B18882"/>
      <c r="C18882"/>
    </row>
    <row r="18883" spans="1:3">
      <c r="A18883"/>
      <c r="B18883"/>
      <c r="C18883"/>
    </row>
    <row r="18884" spans="1:3">
      <c r="A18884"/>
      <c r="B18884"/>
      <c r="C18884"/>
    </row>
    <row r="18885" spans="1:3">
      <c r="A18885"/>
      <c r="B18885"/>
      <c r="C18885"/>
    </row>
    <row r="18886" spans="1:3">
      <c r="A18886"/>
      <c r="B18886"/>
      <c r="C18886"/>
    </row>
    <row r="18887" spans="1:3">
      <c r="A18887"/>
      <c r="B18887"/>
      <c r="C18887"/>
    </row>
    <row r="18888" spans="1:3">
      <c r="A18888"/>
      <c r="B18888"/>
      <c r="C18888"/>
    </row>
    <row r="18889" spans="1:3">
      <c r="A18889"/>
      <c r="B18889"/>
      <c r="C18889"/>
    </row>
    <row r="18890" spans="1:3">
      <c r="A18890"/>
      <c r="B18890"/>
      <c r="C18890"/>
    </row>
    <row r="18891" spans="1:3">
      <c r="A18891"/>
      <c r="B18891"/>
      <c r="C18891"/>
    </row>
    <row r="18892" spans="1:3">
      <c r="A18892"/>
      <c r="B18892"/>
      <c r="C18892"/>
    </row>
    <row r="18893" spans="1:3">
      <c r="A18893"/>
      <c r="B18893"/>
      <c r="C18893"/>
    </row>
    <row r="18894" spans="1:3">
      <c r="A18894"/>
      <c r="B18894"/>
      <c r="C18894"/>
    </row>
    <row r="18895" spans="1:3">
      <c r="A18895"/>
      <c r="B18895"/>
      <c r="C18895"/>
    </row>
    <row r="18896" spans="1:3">
      <c r="A18896"/>
      <c r="B18896"/>
      <c r="C18896"/>
    </row>
    <row r="18897" spans="1:3">
      <c r="A18897"/>
      <c r="B18897"/>
      <c r="C18897"/>
    </row>
    <row r="18898" spans="1:3">
      <c r="A18898"/>
      <c r="B18898"/>
      <c r="C18898"/>
    </row>
    <row r="18899" spans="1:3">
      <c r="A18899"/>
      <c r="B18899"/>
      <c r="C18899"/>
    </row>
    <row r="18900" spans="1:3">
      <c r="A18900"/>
      <c r="B18900"/>
      <c r="C18900"/>
    </row>
    <row r="18901" spans="1:3">
      <c r="A18901"/>
      <c r="B18901"/>
      <c r="C18901"/>
    </row>
    <row r="18902" spans="1:3">
      <c r="A18902"/>
      <c r="B18902"/>
      <c r="C18902"/>
    </row>
    <row r="18903" spans="1:3">
      <c r="A18903"/>
      <c r="B18903"/>
      <c r="C18903"/>
    </row>
    <row r="18904" spans="1:3">
      <c r="A18904"/>
      <c r="B18904"/>
      <c r="C18904"/>
    </row>
    <row r="18905" spans="1:3">
      <c r="A18905"/>
      <c r="B18905"/>
      <c r="C18905"/>
    </row>
    <row r="18906" spans="1:3">
      <c r="A18906"/>
      <c r="B18906"/>
      <c r="C18906"/>
    </row>
    <row r="18907" spans="1:3">
      <c r="A18907"/>
      <c r="B18907"/>
      <c r="C18907"/>
    </row>
    <row r="18908" spans="1:3">
      <c r="A18908"/>
      <c r="B18908"/>
      <c r="C18908"/>
    </row>
    <row r="18909" spans="1:3">
      <c r="A18909"/>
      <c r="B18909"/>
      <c r="C18909"/>
    </row>
    <row r="18910" spans="1:3">
      <c r="A18910"/>
      <c r="B18910"/>
      <c r="C18910"/>
    </row>
    <row r="18911" spans="1:3">
      <c r="A18911"/>
      <c r="B18911"/>
      <c r="C18911"/>
    </row>
    <row r="18912" spans="1:3">
      <c r="A18912"/>
      <c r="B18912"/>
      <c r="C18912"/>
    </row>
    <row r="18913" spans="1:3">
      <c r="A18913"/>
      <c r="B18913"/>
      <c r="C18913"/>
    </row>
    <row r="18914" spans="1:3">
      <c r="A18914"/>
      <c r="B18914"/>
      <c r="C18914"/>
    </row>
    <row r="18915" spans="1:3">
      <c r="A18915"/>
      <c r="B18915"/>
      <c r="C18915"/>
    </row>
    <row r="18916" spans="1:3">
      <c r="A18916"/>
      <c r="B18916"/>
      <c r="C18916"/>
    </row>
    <row r="18917" spans="1:3">
      <c r="A18917"/>
      <c r="B18917"/>
      <c r="C18917"/>
    </row>
    <row r="18918" spans="1:3">
      <c r="A18918"/>
      <c r="B18918"/>
      <c r="C18918"/>
    </row>
    <row r="18919" spans="1:3">
      <c r="A18919"/>
      <c r="B18919"/>
      <c r="C18919"/>
    </row>
    <row r="18920" spans="1:3">
      <c r="A18920"/>
      <c r="B18920"/>
      <c r="C18920"/>
    </row>
    <row r="18921" spans="1:3">
      <c r="A18921"/>
      <c r="B18921"/>
      <c r="C18921"/>
    </row>
    <row r="18922" spans="1:3">
      <c r="A18922"/>
      <c r="B18922"/>
      <c r="C18922"/>
    </row>
    <row r="18923" spans="1:3">
      <c r="A18923"/>
      <c r="B18923"/>
      <c r="C18923"/>
    </row>
    <row r="18924" spans="1:3">
      <c r="A18924"/>
      <c r="B18924"/>
      <c r="C18924"/>
    </row>
    <row r="18925" spans="1:3">
      <c r="A18925"/>
      <c r="B18925"/>
      <c r="C18925"/>
    </row>
    <row r="18926" spans="1:3">
      <c r="A18926"/>
      <c r="B18926"/>
      <c r="C18926"/>
    </row>
    <row r="18927" spans="1:3">
      <c r="A18927"/>
      <c r="B18927"/>
      <c r="C18927"/>
    </row>
    <row r="18928" spans="1:3">
      <c r="A18928"/>
      <c r="B18928"/>
      <c r="C18928"/>
    </row>
    <row r="18929" spans="1:3">
      <c r="A18929"/>
      <c r="B18929"/>
      <c r="C18929"/>
    </row>
    <row r="18930" spans="1:3">
      <c r="A18930"/>
      <c r="B18930"/>
      <c r="C18930"/>
    </row>
    <row r="18931" spans="1:3">
      <c r="A18931"/>
      <c r="B18931"/>
      <c r="C18931"/>
    </row>
    <row r="18932" spans="1:3">
      <c r="A18932"/>
      <c r="B18932"/>
      <c r="C18932"/>
    </row>
    <row r="18933" spans="1:3">
      <c r="A18933"/>
      <c r="B18933"/>
      <c r="C18933"/>
    </row>
    <row r="18934" spans="1:3">
      <c r="A18934"/>
      <c r="B18934"/>
      <c r="C18934"/>
    </row>
    <row r="18935" spans="1:3">
      <c r="A18935"/>
      <c r="B18935"/>
      <c r="C18935"/>
    </row>
    <row r="18936" spans="1:3">
      <c r="A18936"/>
      <c r="B18936"/>
      <c r="C18936"/>
    </row>
    <row r="18937" spans="1:3">
      <c r="A18937"/>
      <c r="B18937"/>
      <c r="C18937"/>
    </row>
    <row r="18938" spans="1:3">
      <c r="A18938"/>
      <c r="B18938"/>
      <c r="C18938"/>
    </row>
    <row r="18939" spans="1:3">
      <c r="A18939"/>
      <c r="B18939"/>
      <c r="C18939"/>
    </row>
    <row r="18940" spans="1:3">
      <c r="A18940"/>
      <c r="B18940"/>
      <c r="C18940"/>
    </row>
    <row r="18941" spans="1:3">
      <c r="A18941"/>
      <c r="B18941"/>
      <c r="C18941"/>
    </row>
    <row r="18942" spans="1:3">
      <c r="A18942"/>
      <c r="B18942"/>
      <c r="C18942"/>
    </row>
    <row r="18943" spans="1:3">
      <c r="A18943"/>
      <c r="B18943"/>
      <c r="C18943"/>
    </row>
    <row r="18944" spans="1:3">
      <c r="A18944"/>
      <c r="B18944"/>
      <c r="C18944"/>
    </row>
    <row r="18945" spans="1:3">
      <c r="A18945"/>
      <c r="B18945"/>
      <c r="C18945"/>
    </row>
    <row r="18946" spans="1:3">
      <c r="A18946"/>
      <c r="B18946"/>
      <c r="C18946"/>
    </row>
    <row r="18947" spans="1:3">
      <c r="A18947"/>
      <c r="B18947"/>
      <c r="C18947"/>
    </row>
    <row r="18948" spans="1:3">
      <c r="A18948"/>
      <c r="B18948"/>
      <c r="C18948"/>
    </row>
    <row r="18949" spans="1:3">
      <c r="A18949"/>
      <c r="B18949"/>
      <c r="C18949"/>
    </row>
    <row r="18950" spans="1:3">
      <c r="A18950"/>
      <c r="B18950"/>
      <c r="C18950"/>
    </row>
    <row r="18951" spans="1:3">
      <c r="A18951"/>
      <c r="B18951"/>
      <c r="C18951"/>
    </row>
    <row r="18952" spans="1:3">
      <c r="A18952"/>
      <c r="B18952"/>
      <c r="C18952"/>
    </row>
    <row r="18953" spans="1:3">
      <c r="A18953"/>
      <c r="B18953"/>
      <c r="C18953"/>
    </row>
    <row r="18954" spans="1:3">
      <c r="A18954"/>
      <c r="B18954"/>
      <c r="C18954"/>
    </row>
    <row r="18955" spans="1:3">
      <c r="A18955"/>
      <c r="B18955"/>
      <c r="C18955"/>
    </row>
    <row r="18956" spans="1:3">
      <c r="A18956"/>
      <c r="B18956"/>
      <c r="C18956"/>
    </row>
    <row r="18957" spans="1:3">
      <c r="A18957"/>
      <c r="B18957"/>
      <c r="C18957"/>
    </row>
    <row r="18958" spans="1:3">
      <c r="A18958"/>
      <c r="B18958"/>
      <c r="C18958"/>
    </row>
    <row r="18959" spans="1:3">
      <c r="A18959"/>
      <c r="B18959"/>
      <c r="C18959"/>
    </row>
    <row r="18960" spans="1:3">
      <c r="A18960"/>
      <c r="B18960"/>
      <c r="C18960"/>
    </row>
    <row r="18961" spans="1:3">
      <c r="A18961"/>
      <c r="B18961"/>
      <c r="C18961"/>
    </row>
    <row r="18962" spans="1:3">
      <c r="A18962"/>
      <c r="B18962"/>
      <c r="C18962"/>
    </row>
    <row r="18963" spans="1:3">
      <c r="A18963"/>
      <c r="B18963"/>
      <c r="C18963"/>
    </row>
    <row r="18964" spans="1:3">
      <c r="A18964"/>
      <c r="B18964"/>
      <c r="C18964"/>
    </row>
    <row r="18965" spans="1:3">
      <c r="A18965"/>
      <c r="B18965"/>
      <c r="C18965"/>
    </row>
    <row r="18966" spans="1:3">
      <c r="A18966"/>
      <c r="B18966"/>
      <c r="C18966"/>
    </row>
    <row r="18967" spans="1:3">
      <c r="A18967"/>
      <c r="B18967"/>
      <c r="C18967"/>
    </row>
    <row r="18968" spans="1:3">
      <c r="A18968"/>
      <c r="B18968"/>
      <c r="C18968"/>
    </row>
    <row r="18969" spans="1:3">
      <c r="A18969"/>
      <c r="B18969"/>
      <c r="C18969"/>
    </row>
    <row r="18970" spans="1:3">
      <c r="A18970"/>
      <c r="B18970"/>
      <c r="C18970"/>
    </row>
    <row r="18971" spans="1:3">
      <c r="A18971"/>
      <c r="B18971"/>
      <c r="C18971"/>
    </row>
    <row r="18972" spans="1:3">
      <c r="A18972"/>
      <c r="B18972"/>
      <c r="C18972"/>
    </row>
    <row r="18973" spans="1:3">
      <c r="A18973"/>
      <c r="B18973"/>
      <c r="C18973"/>
    </row>
    <row r="18974" spans="1:3">
      <c r="A18974"/>
      <c r="B18974"/>
      <c r="C18974"/>
    </row>
    <row r="18975" spans="1:3">
      <c r="A18975"/>
      <c r="B18975"/>
      <c r="C18975"/>
    </row>
    <row r="18976" spans="1:3">
      <c r="A18976"/>
      <c r="B18976"/>
      <c r="C18976"/>
    </row>
    <row r="18977" spans="1:3">
      <c r="A18977"/>
      <c r="B18977"/>
      <c r="C18977"/>
    </row>
    <row r="18978" spans="1:3">
      <c r="A18978"/>
      <c r="B18978"/>
      <c r="C18978"/>
    </row>
    <row r="18979" spans="1:3">
      <c r="A18979"/>
      <c r="B18979"/>
      <c r="C18979"/>
    </row>
    <row r="18980" spans="1:3">
      <c r="A18980"/>
      <c r="B18980"/>
      <c r="C18980"/>
    </row>
    <row r="18981" spans="1:3">
      <c r="A18981"/>
      <c r="B18981"/>
      <c r="C18981"/>
    </row>
    <row r="18982" spans="1:3">
      <c r="A18982"/>
      <c r="B18982"/>
      <c r="C18982"/>
    </row>
    <row r="18983" spans="1:3">
      <c r="A18983"/>
      <c r="B18983"/>
      <c r="C18983"/>
    </row>
    <row r="18984" spans="1:3">
      <c r="A18984"/>
      <c r="B18984"/>
      <c r="C18984"/>
    </row>
    <row r="18985" spans="1:3">
      <c r="A18985"/>
      <c r="B18985"/>
      <c r="C18985"/>
    </row>
    <row r="18986" spans="1:3">
      <c r="A18986"/>
      <c r="B18986"/>
      <c r="C18986"/>
    </row>
    <row r="18987" spans="1:3">
      <c r="A18987"/>
      <c r="B18987"/>
      <c r="C18987"/>
    </row>
    <row r="18988" spans="1:3">
      <c r="A18988"/>
      <c r="B18988"/>
      <c r="C18988"/>
    </row>
    <row r="18989" spans="1:3">
      <c r="A18989"/>
      <c r="B18989"/>
      <c r="C18989"/>
    </row>
    <row r="18990" spans="1:3">
      <c r="A18990"/>
      <c r="B18990"/>
      <c r="C18990"/>
    </row>
    <row r="18991" spans="1:3">
      <c r="A18991"/>
      <c r="B18991"/>
      <c r="C18991"/>
    </row>
    <row r="18992" spans="1:3">
      <c r="A18992"/>
      <c r="B18992"/>
      <c r="C18992"/>
    </row>
    <row r="18993" spans="1:3">
      <c r="A18993"/>
      <c r="B18993"/>
      <c r="C18993"/>
    </row>
    <row r="18994" spans="1:3">
      <c r="A18994"/>
      <c r="B18994"/>
      <c r="C18994"/>
    </row>
    <row r="18995" spans="1:3">
      <c r="A18995"/>
      <c r="B18995"/>
      <c r="C18995"/>
    </row>
    <row r="18996" spans="1:3">
      <c r="A18996"/>
      <c r="B18996"/>
      <c r="C18996"/>
    </row>
    <row r="18997" spans="1:3">
      <c r="A18997"/>
      <c r="B18997"/>
      <c r="C18997"/>
    </row>
    <row r="18998" spans="1:3">
      <c r="A18998"/>
      <c r="B18998"/>
      <c r="C18998"/>
    </row>
    <row r="18999" spans="1:3">
      <c r="A18999"/>
      <c r="B18999"/>
      <c r="C18999"/>
    </row>
    <row r="19000" spans="1:3">
      <c r="A19000"/>
      <c r="B19000"/>
      <c r="C19000"/>
    </row>
    <row r="19001" spans="1:3">
      <c r="A19001"/>
      <c r="B19001"/>
      <c r="C19001"/>
    </row>
    <row r="19002" spans="1:3">
      <c r="A19002"/>
      <c r="B19002"/>
      <c r="C19002"/>
    </row>
    <row r="19003" spans="1:3">
      <c r="A19003"/>
      <c r="B19003"/>
      <c r="C19003"/>
    </row>
    <row r="19004" spans="1:3">
      <c r="A19004"/>
      <c r="B19004"/>
      <c r="C19004"/>
    </row>
    <row r="19005" spans="1:3">
      <c r="A19005"/>
      <c r="B19005"/>
      <c r="C19005"/>
    </row>
    <row r="19006" spans="1:3">
      <c r="A19006"/>
      <c r="B19006"/>
      <c r="C19006"/>
    </row>
    <row r="19007" spans="1:3">
      <c r="A19007"/>
      <c r="B19007"/>
      <c r="C19007"/>
    </row>
    <row r="19008" spans="1:3">
      <c r="A19008"/>
      <c r="B19008"/>
      <c r="C19008"/>
    </row>
    <row r="19009" spans="1:3">
      <c r="A19009"/>
      <c r="B19009"/>
      <c r="C19009"/>
    </row>
    <row r="19010" spans="1:3">
      <c r="A19010"/>
      <c r="B19010"/>
      <c r="C19010"/>
    </row>
    <row r="19011" spans="1:3">
      <c r="A19011"/>
      <c r="B19011"/>
      <c r="C19011"/>
    </row>
    <row r="19012" spans="1:3">
      <c r="A19012"/>
      <c r="B19012"/>
      <c r="C19012"/>
    </row>
    <row r="19013" spans="1:3">
      <c r="A19013"/>
      <c r="B19013"/>
      <c r="C19013"/>
    </row>
    <row r="19014" spans="1:3">
      <c r="A19014"/>
      <c r="B19014"/>
      <c r="C19014"/>
    </row>
    <row r="19015" spans="1:3">
      <c r="A19015"/>
      <c r="B19015"/>
      <c r="C19015"/>
    </row>
    <row r="19016" spans="1:3">
      <c r="A19016"/>
      <c r="B19016"/>
      <c r="C19016"/>
    </row>
    <row r="19017" spans="1:3">
      <c r="A19017"/>
      <c r="B19017"/>
      <c r="C19017"/>
    </row>
    <row r="19018" spans="1:3">
      <c r="A19018"/>
      <c r="B19018"/>
      <c r="C19018"/>
    </row>
    <row r="19019" spans="1:3">
      <c r="A19019"/>
      <c r="B19019"/>
      <c r="C19019"/>
    </row>
    <row r="19020" spans="1:3">
      <c r="A19020"/>
      <c r="B19020"/>
      <c r="C19020"/>
    </row>
    <row r="19021" spans="1:3">
      <c r="A19021"/>
      <c r="B19021"/>
      <c r="C19021"/>
    </row>
    <row r="19022" spans="1:3">
      <c r="A19022"/>
      <c r="B19022"/>
      <c r="C19022"/>
    </row>
    <row r="19023" spans="1:3">
      <c r="A19023"/>
      <c r="B19023"/>
      <c r="C19023"/>
    </row>
    <row r="19024" spans="1:3">
      <c r="A19024"/>
      <c r="B19024"/>
      <c r="C19024"/>
    </row>
    <row r="19025" spans="1:3">
      <c r="A19025"/>
      <c r="B19025"/>
      <c r="C19025"/>
    </row>
    <row r="19026" spans="1:3">
      <c r="A19026"/>
      <c r="B19026"/>
      <c r="C19026"/>
    </row>
    <row r="19027" spans="1:3">
      <c r="A19027"/>
      <c r="B19027"/>
      <c r="C19027"/>
    </row>
    <row r="19028" spans="1:3">
      <c r="A19028"/>
      <c r="B19028"/>
      <c r="C19028"/>
    </row>
    <row r="19029" spans="1:3">
      <c r="A19029"/>
      <c r="B19029"/>
      <c r="C19029"/>
    </row>
    <row r="19030" spans="1:3">
      <c r="A19030"/>
      <c r="B19030"/>
      <c r="C19030"/>
    </row>
    <row r="19031" spans="1:3">
      <c r="A19031"/>
      <c r="B19031"/>
      <c r="C19031"/>
    </row>
    <row r="19032" spans="1:3">
      <c r="A19032"/>
      <c r="B19032"/>
      <c r="C19032"/>
    </row>
    <row r="19033" spans="1:3">
      <c r="A19033"/>
      <c r="B19033"/>
      <c r="C19033"/>
    </row>
    <row r="19034" spans="1:3">
      <c r="A19034"/>
      <c r="B19034"/>
      <c r="C19034"/>
    </row>
    <row r="19035" spans="1:3">
      <c r="A19035"/>
      <c r="B19035"/>
      <c r="C19035"/>
    </row>
    <row r="19036" spans="1:3">
      <c r="A19036"/>
      <c r="B19036"/>
      <c r="C19036"/>
    </row>
    <row r="19037" spans="1:3">
      <c r="A19037"/>
      <c r="B19037"/>
      <c r="C19037"/>
    </row>
    <row r="19038" spans="1:3">
      <c r="A19038"/>
      <c r="B19038"/>
      <c r="C19038"/>
    </row>
    <row r="19039" spans="1:3">
      <c r="A19039"/>
      <c r="B19039"/>
      <c r="C19039"/>
    </row>
    <row r="19040" spans="1:3">
      <c r="A19040"/>
      <c r="B19040"/>
      <c r="C19040"/>
    </row>
    <row r="19041" spans="1:3">
      <c r="A19041"/>
      <c r="B19041"/>
      <c r="C19041"/>
    </row>
    <row r="19042" spans="1:3">
      <c r="A19042"/>
      <c r="B19042"/>
      <c r="C19042"/>
    </row>
    <row r="19043" spans="1:3">
      <c r="A19043"/>
      <c r="B19043"/>
      <c r="C19043"/>
    </row>
    <row r="19044" spans="1:3">
      <c r="A19044"/>
      <c r="B19044"/>
      <c r="C19044"/>
    </row>
    <row r="19045" spans="1:3">
      <c r="A19045"/>
      <c r="B19045"/>
      <c r="C19045"/>
    </row>
    <row r="19046" spans="1:3">
      <c r="A19046"/>
      <c r="B19046"/>
      <c r="C19046"/>
    </row>
    <row r="19047" spans="1:3">
      <c r="A19047"/>
      <c r="B19047"/>
      <c r="C19047"/>
    </row>
    <row r="19048" spans="1:3">
      <c r="A19048"/>
      <c r="B19048"/>
      <c r="C19048"/>
    </row>
    <row r="19049" spans="1:3">
      <c r="A19049"/>
      <c r="B19049"/>
      <c r="C19049"/>
    </row>
    <row r="19050" spans="1:3">
      <c r="A19050"/>
      <c r="B19050"/>
      <c r="C19050"/>
    </row>
    <row r="19051" spans="1:3">
      <c r="A19051"/>
      <c r="B19051"/>
      <c r="C19051"/>
    </row>
    <row r="19052" spans="1:3">
      <c r="A19052"/>
      <c r="B19052"/>
      <c r="C19052"/>
    </row>
    <row r="19053" spans="1:3">
      <c r="A19053"/>
      <c r="B19053"/>
      <c r="C19053"/>
    </row>
    <row r="19054" spans="1:3">
      <c r="A19054"/>
      <c r="B19054"/>
      <c r="C19054"/>
    </row>
    <row r="19055" spans="1:3">
      <c r="A19055"/>
      <c r="B19055"/>
      <c r="C19055"/>
    </row>
    <row r="19056" spans="1:3">
      <c r="A19056"/>
      <c r="B19056"/>
      <c r="C19056"/>
    </row>
    <row r="19057" spans="1:3">
      <c r="A19057"/>
      <c r="B19057"/>
      <c r="C19057"/>
    </row>
    <row r="19058" spans="1:3">
      <c r="A19058"/>
      <c r="B19058"/>
      <c r="C19058"/>
    </row>
    <row r="19059" spans="1:3">
      <c r="A19059"/>
      <c r="B19059"/>
      <c r="C19059"/>
    </row>
    <row r="19060" spans="1:3">
      <c r="A19060"/>
      <c r="B19060"/>
      <c r="C19060"/>
    </row>
    <row r="19061" spans="1:3">
      <c r="A19061"/>
      <c r="B19061"/>
      <c r="C19061"/>
    </row>
    <row r="19062" spans="1:3">
      <c r="A19062"/>
      <c r="B19062"/>
      <c r="C19062"/>
    </row>
    <row r="19063" spans="1:3">
      <c r="A19063"/>
      <c r="B19063"/>
      <c r="C19063"/>
    </row>
    <row r="19064" spans="1:3">
      <c r="A19064"/>
      <c r="B19064"/>
      <c r="C19064"/>
    </row>
    <row r="19065" spans="1:3">
      <c r="A19065"/>
      <c r="B19065"/>
      <c r="C19065"/>
    </row>
    <row r="19066" spans="1:3">
      <c r="A19066"/>
      <c r="B19066"/>
      <c r="C19066"/>
    </row>
    <row r="19067" spans="1:3">
      <c r="A19067"/>
      <c r="B19067"/>
      <c r="C19067"/>
    </row>
    <row r="19068" spans="1:3">
      <c r="A19068"/>
      <c r="B19068"/>
      <c r="C19068"/>
    </row>
    <row r="19069" spans="1:3">
      <c r="A19069"/>
      <c r="B19069"/>
      <c r="C19069"/>
    </row>
    <row r="19070" spans="1:3">
      <c r="A19070"/>
      <c r="B19070"/>
      <c r="C19070"/>
    </row>
    <row r="19071" spans="1:3">
      <c r="A19071"/>
      <c r="B19071"/>
      <c r="C19071"/>
    </row>
    <row r="19072" spans="1:3">
      <c r="A19072"/>
      <c r="B19072"/>
      <c r="C19072"/>
    </row>
    <row r="19073" spans="1:3">
      <c r="A19073"/>
      <c r="B19073"/>
      <c r="C19073"/>
    </row>
    <row r="19074" spans="1:3">
      <c r="A19074"/>
      <c r="B19074"/>
      <c r="C19074"/>
    </row>
    <row r="19075" spans="1:3">
      <c r="A19075"/>
      <c r="B19075"/>
      <c r="C19075"/>
    </row>
    <row r="19076" spans="1:3">
      <c r="A19076"/>
      <c r="B19076"/>
      <c r="C19076"/>
    </row>
    <row r="19077" spans="1:3">
      <c r="A19077"/>
      <c r="B19077"/>
      <c r="C19077"/>
    </row>
    <row r="19078" spans="1:3">
      <c r="A19078"/>
      <c r="B19078"/>
      <c r="C19078"/>
    </row>
    <row r="19079" spans="1:3">
      <c r="A19079"/>
      <c r="B19079"/>
      <c r="C19079"/>
    </row>
    <row r="19080" spans="1:3">
      <c r="A19080"/>
      <c r="B19080"/>
      <c r="C19080"/>
    </row>
    <row r="19081" spans="1:3">
      <c r="A19081"/>
      <c r="B19081"/>
      <c r="C19081"/>
    </row>
    <row r="19082" spans="1:3">
      <c r="A19082"/>
      <c r="B19082"/>
      <c r="C19082"/>
    </row>
    <row r="19083" spans="1:3">
      <c r="A19083"/>
      <c r="B19083"/>
      <c r="C19083"/>
    </row>
    <row r="19084" spans="1:3">
      <c r="A19084"/>
      <c r="B19084"/>
      <c r="C19084"/>
    </row>
    <row r="19085" spans="1:3">
      <c r="A19085"/>
      <c r="B19085"/>
      <c r="C19085"/>
    </row>
    <row r="19086" spans="1:3">
      <c r="A19086"/>
      <c r="B19086"/>
      <c r="C19086"/>
    </row>
    <row r="19087" spans="1:3">
      <c r="A19087"/>
      <c r="B19087"/>
      <c r="C19087"/>
    </row>
    <row r="19088" spans="1:3">
      <c r="A19088"/>
      <c r="B19088"/>
      <c r="C19088"/>
    </row>
    <row r="19089" spans="1:3">
      <c r="A19089"/>
      <c r="B19089"/>
      <c r="C19089"/>
    </row>
    <row r="19090" spans="1:3">
      <c r="A19090"/>
      <c r="B19090"/>
      <c r="C19090"/>
    </row>
    <row r="19091" spans="1:3">
      <c r="A19091"/>
      <c r="B19091"/>
      <c r="C19091"/>
    </row>
    <row r="19092" spans="1:3">
      <c r="A19092"/>
      <c r="B19092"/>
      <c r="C19092"/>
    </row>
    <row r="19093" spans="1:3">
      <c r="A19093"/>
      <c r="B19093"/>
      <c r="C19093"/>
    </row>
    <row r="19094" spans="1:3">
      <c r="A19094"/>
      <c r="B19094"/>
      <c r="C19094"/>
    </row>
    <row r="19095" spans="1:3">
      <c r="A19095"/>
      <c r="B19095"/>
      <c r="C19095"/>
    </row>
    <row r="19096" spans="1:3">
      <c r="A19096"/>
      <c r="B19096"/>
      <c r="C19096"/>
    </row>
    <row r="19097" spans="1:3">
      <c r="A19097"/>
      <c r="B19097"/>
      <c r="C19097"/>
    </row>
    <row r="19098" spans="1:3">
      <c r="A19098"/>
      <c r="B19098"/>
      <c r="C19098"/>
    </row>
    <row r="19099" spans="1:3">
      <c r="A19099"/>
      <c r="B19099"/>
      <c r="C19099"/>
    </row>
    <row r="19100" spans="1:3">
      <c r="A19100"/>
      <c r="B19100"/>
      <c r="C19100"/>
    </row>
    <row r="19101" spans="1:3">
      <c r="A19101"/>
      <c r="B19101"/>
      <c r="C19101"/>
    </row>
    <row r="19102" spans="1:3">
      <c r="A19102"/>
      <c r="B19102"/>
      <c r="C19102"/>
    </row>
    <row r="19103" spans="1:3">
      <c r="A19103"/>
      <c r="B19103"/>
      <c r="C19103"/>
    </row>
    <row r="19104" spans="1:3">
      <c r="A19104"/>
      <c r="B19104"/>
      <c r="C19104"/>
    </row>
    <row r="19105" spans="1:3">
      <c r="A19105"/>
      <c r="B19105"/>
      <c r="C19105"/>
    </row>
    <row r="19106" spans="1:3">
      <c r="A19106"/>
      <c r="B19106"/>
      <c r="C19106"/>
    </row>
    <row r="19107" spans="1:3">
      <c r="A19107"/>
      <c r="B19107"/>
      <c r="C19107"/>
    </row>
    <row r="19108" spans="1:3">
      <c r="A19108"/>
      <c r="B19108"/>
      <c r="C19108"/>
    </row>
    <row r="19109" spans="1:3">
      <c r="A19109"/>
      <c r="B19109"/>
      <c r="C19109"/>
    </row>
    <row r="19110" spans="1:3">
      <c r="A19110"/>
      <c r="B19110"/>
      <c r="C19110"/>
    </row>
    <row r="19111" spans="1:3">
      <c r="A19111"/>
      <c r="B19111"/>
      <c r="C19111"/>
    </row>
    <row r="19112" spans="1:3">
      <c r="A19112"/>
      <c r="B19112"/>
      <c r="C19112"/>
    </row>
    <row r="19113" spans="1:3">
      <c r="A19113"/>
      <c r="B19113"/>
      <c r="C19113"/>
    </row>
    <row r="19114" spans="1:3">
      <c r="A19114"/>
      <c r="B19114"/>
      <c r="C19114"/>
    </row>
    <row r="19115" spans="1:3">
      <c r="A19115"/>
      <c r="B19115"/>
      <c r="C19115"/>
    </row>
    <row r="19116" spans="1:3">
      <c r="A19116"/>
      <c r="B19116"/>
      <c r="C19116"/>
    </row>
    <row r="19117" spans="1:3">
      <c r="A19117"/>
      <c r="B19117"/>
      <c r="C19117"/>
    </row>
    <row r="19118" spans="1:3">
      <c r="A19118"/>
      <c r="B19118"/>
      <c r="C19118"/>
    </row>
    <row r="19119" spans="1:3">
      <c r="A19119"/>
      <c r="B19119"/>
      <c r="C19119"/>
    </row>
    <row r="19120" spans="1:3">
      <c r="A19120"/>
      <c r="B19120"/>
      <c r="C19120"/>
    </row>
    <row r="19121" spans="1:3">
      <c r="A19121"/>
      <c r="B19121"/>
      <c r="C19121"/>
    </row>
    <row r="19122" spans="1:3">
      <c r="A19122"/>
      <c r="B19122"/>
      <c r="C19122"/>
    </row>
    <row r="19123" spans="1:3">
      <c r="A19123"/>
      <c r="B19123"/>
      <c r="C19123"/>
    </row>
    <row r="19124" spans="1:3">
      <c r="A19124"/>
      <c r="B19124"/>
      <c r="C19124"/>
    </row>
    <row r="19125" spans="1:3">
      <c r="A19125"/>
      <c r="B19125"/>
      <c r="C19125"/>
    </row>
    <row r="19126" spans="1:3">
      <c r="A19126"/>
      <c r="B19126"/>
      <c r="C19126"/>
    </row>
    <row r="19127" spans="1:3">
      <c r="A19127"/>
      <c r="B19127"/>
      <c r="C19127"/>
    </row>
    <row r="19128" spans="1:3">
      <c r="A19128"/>
      <c r="B19128"/>
      <c r="C19128"/>
    </row>
    <row r="19129" spans="1:3">
      <c r="A19129"/>
      <c r="B19129"/>
      <c r="C19129"/>
    </row>
    <row r="19130" spans="1:3">
      <c r="A19130"/>
      <c r="B19130"/>
      <c r="C19130"/>
    </row>
    <row r="19131" spans="1:3">
      <c r="A19131"/>
      <c r="B19131"/>
      <c r="C19131"/>
    </row>
    <row r="19132" spans="1:3">
      <c r="A19132"/>
      <c r="B19132"/>
      <c r="C19132"/>
    </row>
    <row r="19133" spans="1:3">
      <c r="A19133"/>
      <c r="B19133"/>
      <c r="C19133"/>
    </row>
    <row r="19134" spans="1:3">
      <c r="A19134"/>
      <c r="B19134"/>
      <c r="C19134"/>
    </row>
    <row r="19135" spans="1:3">
      <c r="A19135"/>
      <c r="B19135"/>
      <c r="C19135"/>
    </row>
    <row r="19136" spans="1:3">
      <c r="A19136"/>
      <c r="B19136"/>
      <c r="C19136"/>
    </row>
    <row r="19137" spans="1:3">
      <c r="A19137"/>
      <c r="B19137"/>
      <c r="C19137"/>
    </row>
    <row r="19138" spans="1:3">
      <c r="A19138"/>
      <c r="B19138"/>
      <c r="C19138"/>
    </row>
    <row r="19139" spans="1:3">
      <c r="A19139"/>
      <c r="B19139"/>
      <c r="C19139"/>
    </row>
    <row r="19140" spans="1:3">
      <c r="A19140"/>
      <c r="B19140"/>
      <c r="C19140"/>
    </row>
    <row r="19141" spans="1:3">
      <c r="A19141"/>
      <c r="B19141"/>
      <c r="C19141"/>
    </row>
    <row r="19142" spans="1:3">
      <c r="A19142"/>
      <c r="B19142"/>
      <c r="C19142"/>
    </row>
    <row r="19143" spans="1:3">
      <c r="A19143"/>
      <c r="B19143"/>
      <c r="C19143"/>
    </row>
    <row r="19144" spans="1:3">
      <c r="A19144"/>
      <c r="B19144"/>
      <c r="C19144"/>
    </row>
    <row r="19145" spans="1:3">
      <c r="A19145"/>
      <c r="B19145"/>
      <c r="C19145"/>
    </row>
    <row r="19146" spans="1:3">
      <c r="A19146"/>
      <c r="B19146"/>
      <c r="C19146"/>
    </row>
    <row r="19147" spans="1:3">
      <c r="A19147"/>
      <c r="B19147"/>
      <c r="C19147"/>
    </row>
    <row r="19148" spans="1:3">
      <c r="A19148"/>
      <c r="B19148"/>
      <c r="C19148"/>
    </row>
    <row r="19149" spans="1:3">
      <c r="A19149"/>
      <c r="B19149"/>
      <c r="C19149"/>
    </row>
    <row r="19150" spans="1:3">
      <c r="A19150"/>
      <c r="B19150"/>
      <c r="C19150"/>
    </row>
    <row r="19151" spans="1:3">
      <c r="A19151"/>
      <c r="B19151"/>
      <c r="C19151"/>
    </row>
    <row r="19152" spans="1:3">
      <c r="A19152"/>
      <c r="B19152"/>
      <c r="C19152"/>
    </row>
    <row r="19153" spans="1:3">
      <c r="A19153"/>
      <c r="B19153"/>
      <c r="C19153"/>
    </row>
    <row r="19154" spans="1:3">
      <c r="A19154"/>
      <c r="B19154"/>
      <c r="C19154"/>
    </row>
    <row r="19155" spans="1:3">
      <c r="A19155"/>
      <c r="B19155"/>
      <c r="C19155"/>
    </row>
    <row r="19156" spans="1:3">
      <c r="A19156"/>
      <c r="B19156"/>
      <c r="C19156"/>
    </row>
    <row r="19157" spans="1:3">
      <c r="A19157"/>
      <c r="B19157"/>
      <c r="C19157"/>
    </row>
    <row r="19158" spans="1:3">
      <c r="A19158"/>
      <c r="B19158"/>
      <c r="C19158"/>
    </row>
    <row r="19159" spans="1:3">
      <c r="A19159"/>
      <c r="B19159"/>
      <c r="C19159"/>
    </row>
    <row r="19160" spans="1:3">
      <c r="A19160"/>
      <c r="B19160"/>
      <c r="C19160"/>
    </row>
    <row r="19161" spans="1:3">
      <c r="A19161"/>
      <c r="B19161"/>
      <c r="C19161"/>
    </row>
    <row r="19162" spans="1:3">
      <c r="A19162"/>
      <c r="B19162"/>
      <c r="C19162"/>
    </row>
    <row r="19163" spans="1:3">
      <c r="A19163"/>
      <c r="B19163"/>
      <c r="C19163"/>
    </row>
    <row r="19164" spans="1:3">
      <c r="A19164"/>
      <c r="B19164"/>
      <c r="C19164"/>
    </row>
    <row r="19165" spans="1:3">
      <c r="A19165"/>
      <c r="B19165"/>
      <c r="C19165"/>
    </row>
    <row r="19166" spans="1:3">
      <c r="A19166"/>
      <c r="B19166"/>
      <c r="C19166"/>
    </row>
    <row r="19167" spans="1:3">
      <c r="A19167"/>
      <c r="B19167"/>
      <c r="C19167"/>
    </row>
    <row r="19168" spans="1:3">
      <c r="A19168"/>
      <c r="B19168"/>
      <c r="C19168"/>
    </row>
    <row r="19169" spans="1:3">
      <c r="A19169"/>
      <c r="B19169"/>
      <c r="C19169"/>
    </row>
    <row r="19170" spans="1:3">
      <c r="A19170"/>
      <c r="B19170"/>
      <c r="C19170"/>
    </row>
    <row r="19171" spans="1:3">
      <c r="A19171"/>
      <c r="B19171"/>
      <c r="C19171"/>
    </row>
    <row r="19172" spans="1:3">
      <c r="A19172"/>
      <c r="B19172"/>
      <c r="C19172"/>
    </row>
    <row r="19173" spans="1:3">
      <c r="A19173"/>
      <c r="B19173"/>
      <c r="C19173"/>
    </row>
    <row r="19174" spans="1:3">
      <c r="A19174"/>
      <c r="B19174"/>
      <c r="C19174"/>
    </row>
    <row r="19175" spans="1:3">
      <c r="A19175"/>
      <c r="B19175"/>
      <c r="C19175"/>
    </row>
    <row r="19176" spans="1:3">
      <c r="A19176"/>
      <c r="B19176"/>
      <c r="C19176"/>
    </row>
    <row r="19177" spans="1:3">
      <c r="A19177"/>
      <c r="B19177"/>
      <c r="C19177"/>
    </row>
    <row r="19178" spans="1:3">
      <c r="A19178"/>
      <c r="B19178"/>
      <c r="C19178"/>
    </row>
    <row r="19179" spans="1:3">
      <c r="A19179"/>
      <c r="B19179"/>
      <c r="C19179"/>
    </row>
    <row r="19180" spans="1:3">
      <c r="A19180"/>
      <c r="B19180"/>
      <c r="C19180"/>
    </row>
    <row r="19181" spans="1:3">
      <c r="A19181"/>
      <c r="B19181"/>
      <c r="C19181"/>
    </row>
    <row r="19182" spans="1:3">
      <c r="A19182"/>
      <c r="B19182"/>
      <c r="C19182"/>
    </row>
    <row r="19183" spans="1:3">
      <c r="A19183"/>
      <c r="B19183"/>
      <c r="C19183"/>
    </row>
    <row r="19184" spans="1:3">
      <c r="A19184"/>
      <c r="B19184"/>
      <c r="C19184"/>
    </row>
    <row r="19185" spans="1:3">
      <c r="A19185"/>
      <c r="B19185"/>
      <c r="C19185"/>
    </row>
    <row r="19186" spans="1:3">
      <c r="A19186"/>
      <c r="B19186"/>
      <c r="C19186"/>
    </row>
    <row r="19187" spans="1:3">
      <c r="A19187"/>
      <c r="B19187"/>
      <c r="C19187"/>
    </row>
    <row r="19188" spans="1:3">
      <c r="A19188"/>
      <c r="B19188"/>
      <c r="C19188"/>
    </row>
    <row r="19189" spans="1:3">
      <c r="A19189"/>
      <c r="B19189"/>
      <c r="C19189"/>
    </row>
    <row r="19190" spans="1:3">
      <c r="A19190"/>
      <c r="B19190"/>
      <c r="C19190"/>
    </row>
    <row r="19191" spans="1:3">
      <c r="A19191"/>
      <c r="B19191"/>
      <c r="C19191"/>
    </row>
    <row r="19192" spans="1:3">
      <c r="A19192"/>
      <c r="B19192"/>
      <c r="C19192"/>
    </row>
    <row r="19193" spans="1:3">
      <c r="A19193"/>
      <c r="B19193"/>
      <c r="C19193"/>
    </row>
    <row r="19194" spans="1:3">
      <c r="A19194"/>
      <c r="B19194"/>
      <c r="C19194"/>
    </row>
    <row r="19195" spans="1:3">
      <c r="A19195"/>
      <c r="B19195"/>
      <c r="C19195"/>
    </row>
    <row r="19196" spans="1:3">
      <c r="A19196"/>
      <c r="B19196"/>
      <c r="C19196"/>
    </row>
    <row r="19197" spans="1:3">
      <c r="A19197"/>
      <c r="B19197"/>
      <c r="C19197"/>
    </row>
    <row r="19198" spans="1:3">
      <c r="A19198"/>
      <c r="B19198"/>
      <c r="C19198"/>
    </row>
    <row r="19199" spans="1:3">
      <c r="A19199"/>
      <c r="B19199"/>
      <c r="C19199"/>
    </row>
    <row r="19200" spans="1:3">
      <c r="A19200"/>
      <c r="B19200"/>
      <c r="C19200"/>
    </row>
    <row r="19201" spans="1:3">
      <c r="A19201"/>
      <c r="B19201"/>
      <c r="C19201"/>
    </row>
    <row r="19202" spans="1:3">
      <c r="A19202"/>
      <c r="B19202"/>
      <c r="C19202"/>
    </row>
    <row r="19203" spans="1:3">
      <c r="A19203"/>
      <c r="B19203"/>
      <c r="C19203"/>
    </row>
    <row r="19204" spans="1:3">
      <c r="A19204"/>
      <c r="B19204"/>
      <c r="C19204"/>
    </row>
    <row r="19205" spans="1:3">
      <c r="A19205"/>
      <c r="B19205"/>
      <c r="C19205"/>
    </row>
    <row r="19206" spans="1:3">
      <c r="A19206"/>
      <c r="B19206"/>
      <c r="C19206"/>
    </row>
    <row r="19207" spans="1:3">
      <c r="A19207"/>
      <c r="B19207"/>
      <c r="C19207"/>
    </row>
    <row r="19208" spans="1:3">
      <c r="A19208"/>
      <c r="B19208"/>
      <c r="C19208"/>
    </row>
    <row r="19209" spans="1:3">
      <c r="A19209"/>
      <c r="B19209"/>
      <c r="C19209"/>
    </row>
    <row r="19210" spans="1:3">
      <c r="A19210"/>
      <c r="B19210"/>
      <c r="C19210"/>
    </row>
    <row r="19211" spans="1:3">
      <c r="A19211"/>
      <c r="B19211"/>
      <c r="C19211"/>
    </row>
    <row r="19212" spans="1:3">
      <c r="A19212"/>
      <c r="B19212"/>
      <c r="C19212"/>
    </row>
    <row r="19213" spans="1:3">
      <c r="A19213"/>
      <c r="B19213"/>
      <c r="C19213"/>
    </row>
    <row r="19214" spans="1:3">
      <c r="A19214"/>
      <c r="B19214"/>
      <c r="C19214"/>
    </row>
    <row r="19215" spans="1:3">
      <c r="A19215"/>
      <c r="B19215"/>
      <c r="C19215"/>
    </row>
    <row r="19216" spans="1:3">
      <c r="A19216"/>
      <c r="B19216"/>
      <c r="C19216"/>
    </row>
    <row r="19217" spans="1:3">
      <c r="A19217"/>
      <c r="B19217"/>
      <c r="C19217"/>
    </row>
    <row r="19218" spans="1:3">
      <c r="A19218"/>
      <c r="B19218"/>
      <c r="C19218"/>
    </row>
    <row r="19219" spans="1:3">
      <c r="A19219"/>
      <c r="B19219"/>
      <c r="C19219"/>
    </row>
    <row r="19220" spans="1:3">
      <c r="A19220"/>
      <c r="B19220"/>
      <c r="C19220"/>
    </row>
    <row r="19221" spans="1:3">
      <c r="A19221"/>
      <c r="B19221"/>
      <c r="C19221"/>
    </row>
    <row r="19222" spans="1:3">
      <c r="A19222"/>
      <c r="B19222"/>
      <c r="C19222"/>
    </row>
    <row r="19223" spans="1:3">
      <c r="A19223"/>
      <c r="B19223"/>
      <c r="C19223"/>
    </row>
    <row r="19224" spans="1:3">
      <c r="A19224"/>
      <c r="B19224"/>
      <c r="C19224"/>
    </row>
    <row r="19225" spans="1:3">
      <c r="A19225"/>
      <c r="B19225"/>
      <c r="C19225"/>
    </row>
    <row r="19226" spans="1:3">
      <c r="A19226"/>
      <c r="B19226"/>
      <c r="C19226"/>
    </row>
    <row r="19227" spans="1:3">
      <c r="A19227"/>
      <c r="B19227"/>
      <c r="C19227"/>
    </row>
    <row r="19228" spans="1:3">
      <c r="A19228"/>
      <c r="B19228"/>
      <c r="C19228"/>
    </row>
    <row r="19229" spans="1:3">
      <c r="A19229"/>
      <c r="B19229"/>
      <c r="C19229"/>
    </row>
    <row r="19230" spans="1:3">
      <c r="A19230"/>
      <c r="B19230"/>
      <c r="C19230"/>
    </row>
    <row r="19231" spans="1:3">
      <c r="A19231"/>
      <c r="B19231"/>
      <c r="C19231"/>
    </row>
    <row r="19232" spans="1:3">
      <c r="A19232"/>
      <c r="B19232"/>
      <c r="C19232"/>
    </row>
    <row r="19233" spans="1:3">
      <c r="A19233"/>
      <c r="B19233"/>
      <c r="C19233"/>
    </row>
    <row r="19234" spans="1:3">
      <c r="A19234"/>
      <c r="B19234"/>
      <c r="C19234"/>
    </row>
    <row r="19235" spans="1:3">
      <c r="A19235"/>
      <c r="B19235"/>
      <c r="C19235"/>
    </row>
    <row r="19236" spans="1:3">
      <c r="A19236"/>
      <c r="B19236"/>
      <c r="C19236"/>
    </row>
    <row r="19237" spans="1:3">
      <c r="A19237"/>
      <c r="B19237"/>
      <c r="C19237"/>
    </row>
    <row r="19238" spans="1:3">
      <c r="A19238"/>
      <c r="B19238"/>
      <c r="C19238"/>
    </row>
    <row r="19239" spans="1:3">
      <c r="A19239"/>
      <c r="B19239"/>
      <c r="C19239"/>
    </row>
    <row r="19240" spans="1:3">
      <c r="A19240"/>
      <c r="B19240"/>
      <c r="C19240"/>
    </row>
    <row r="19241" spans="1:3">
      <c r="A19241"/>
      <c r="B19241"/>
      <c r="C19241"/>
    </row>
    <row r="19242" spans="1:3">
      <c r="A19242"/>
      <c r="B19242"/>
      <c r="C19242"/>
    </row>
    <row r="19243" spans="1:3">
      <c r="A19243"/>
      <c r="B19243"/>
      <c r="C19243"/>
    </row>
    <row r="19244" spans="1:3">
      <c r="A19244"/>
      <c r="B19244"/>
      <c r="C19244"/>
    </row>
    <row r="19245" spans="1:3">
      <c r="A19245"/>
      <c r="B19245"/>
      <c r="C19245"/>
    </row>
    <row r="19246" spans="1:3">
      <c r="A19246"/>
      <c r="B19246"/>
      <c r="C19246"/>
    </row>
    <row r="19247" spans="1:3">
      <c r="A19247"/>
      <c r="B19247"/>
      <c r="C19247"/>
    </row>
    <row r="19248" spans="1:3">
      <c r="A19248"/>
      <c r="B19248"/>
      <c r="C19248"/>
    </row>
    <row r="19249" spans="1:3">
      <c r="A19249"/>
      <c r="B19249"/>
      <c r="C19249"/>
    </row>
    <row r="19250" spans="1:3">
      <c r="A19250"/>
      <c r="B19250"/>
      <c r="C19250"/>
    </row>
    <row r="19251" spans="1:3">
      <c r="A19251"/>
      <c r="B19251"/>
      <c r="C19251"/>
    </row>
    <row r="19252" spans="1:3">
      <c r="A19252"/>
      <c r="B19252"/>
      <c r="C19252"/>
    </row>
    <row r="19253" spans="1:3">
      <c r="A19253"/>
      <c r="B19253"/>
      <c r="C19253"/>
    </row>
    <row r="19254" spans="1:3">
      <c r="A19254"/>
      <c r="B19254"/>
      <c r="C19254"/>
    </row>
    <row r="19255" spans="1:3">
      <c r="A19255"/>
      <c r="B19255"/>
      <c r="C19255"/>
    </row>
    <row r="19256" spans="1:3">
      <c r="A19256"/>
      <c r="B19256"/>
      <c r="C19256"/>
    </row>
    <row r="19257" spans="1:3">
      <c r="A19257"/>
      <c r="B19257"/>
      <c r="C19257"/>
    </row>
    <row r="19258" spans="1:3">
      <c r="A19258"/>
      <c r="B19258"/>
      <c r="C19258"/>
    </row>
    <row r="19259" spans="1:3">
      <c r="A19259"/>
      <c r="B19259"/>
      <c r="C19259"/>
    </row>
    <row r="19260" spans="1:3">
      <c r="A19260"/>
      <c r="B19260"/>
      <c r="C19260"/>
    </row>
    <row r="19261" spans="1:3">
      <c r="A19261"/>
      <c r="B19261"/>
      <c r="C19261"/>
    </row>
    <row r="19262" spans="1:3">
      <c r="A19262"/>
      <c r="B19262"/>
      <c r="C19262"/>
    </row>
    <row r="19263" spans="1:3">
      <c r="A19263"/>
      <c r="B19263"/>
      <c r="C19263"/>
    </row>
    <row r="19264" spans="1:3">
      <c r="A19264"/>
      <c r="B19264"/>
      <c r="C19264"/>
    </row>
    <row r="19265" spans="1:3">
      <c r="A19265"/>
      <c r="B19265"/>
      <c r="C19265"/>
    </row>
    <row r="19266" spans="1:3">
      <c r="A19266"/>
      <c r="B19266"/>
      <c r="C19266"/>
    </row>
    <row r="19267" spans="1:3">
      <c r="A19267"/>
      <c r="B19267"/>
      <c r="C19267"/>
    </row>
    <row r="19268" spans="1:3">
      <c r="A19268"/>
      <c r="B19268"/>
      <c r="C19268"/>
    </row>
    <row r="19269" spans="1:3">
      <c r="A19269"/>
      <c r="B19269"/>
      <c r="C19269"/>
    </row>
    <row r="19270" spans="1:3">
      <c r="A19270"/>
      <c r="B19270"/>
      <c r="C19270"/>
    </row>
    <row r="19271" spans="1:3">
      <c r="A19271"/>
      <c r="B19271"/>
      <c r="C19271"/>
    </row>
    <row r="19272" spans="1:3">
      <c r="A19272"/>
      <c r="B19272"/>
      <c r="C19272"/>
    </row>
    <row r="19273" spans="1:3">
      <c r="A19273"/>
      <c r="B19273"/>
      <c r="C19273"/>
    </row>
    <row r="19274" spans="1:3">
      <c r="A19274"/>
      <c r="B19274"/>
      <c r="C19274"/>
    </row>
    <row r="19275" spans="1:3">
      <c r="A19275"/>
      <c r="B19275"/>
      <c r="C19275"/>
    </row>
    <row r="19276" spans="1:3">
      <c r="A19276"/>
      <c r="B19276"/>
      <c r="C19276"/>
    </row>
    <row r="19277" spans="1:3">
      <c r="A19277"/>
      <c r="B19277"/>
      <c r="C19277"/>
    </row>
    <row r="19278" spans="1:3">
      <c r="A19278"/>
      <c r="B19278"/>
      <c r="C19278"/>
    </row>
    <row r="19279" spans="1:3">
      <c r="A19279"/>
      <c r="B19279"/>
      <c r="C19279"/>
    </row>
    <row r="19280" spans="1:3">
      <c r="A19280"/>
      <c r="B19280"/>
      <c r="C19280"/>
    </row>
    <row r="19281" spans="1:3">
      <c r="A19281"/>
      <c r="B19281"/>
      <c r="C19281"/>
    </row>
    <row r="19282" spans="1:3">
      <c r="A19282"/>
      <c r="B19282"/>
      <c r="C19282"/>
    </row>
    <row r="19283" spans="1:3">
      <c r="A19283"/>
      <c r="B19283"/>
      <c r="C19283"/>
    </row>
    <row r="19284" spans="1:3">
      <c r="A19284"/>
      <c r="B19284"/>
      <c r="C19284"/>
    </row>
    <row r="19285" spans="1:3">
      <c r="A19285"/>
      <c r="B19285"/>
      <c r="C19285"/>
    </row>
    <row r="19286" spans="1:3">
      <c r="A19286"/>
      <c r="B19286"/>
      <c r="C19286"/>
    </row>
    <row r="19287" spans="1:3">
      <c r="A19287"/>
      <c r="B19287"/>
      <c r="C19287"/>
    </row>
    <row r="19288" spans="1:3">
      <c r="A19288"/>
      <c r="B19288"/>
      <c r="C19288"/>
    </row>
    <row r="19289" spans="1:3">
      <c r="A19289"/>
      <c r="B19289"/>
      <c r="C19289"/>
    </row>
    <row r="19290" spans="1:3">
      <c r="A19290"/>
      <c r="B19290"/>
      <c r="C19290"/>
    </row>
    <row r="19291" spans="1:3">
      <c r="A19291"/>
      <c r="B19291"/>
      <c r="C19291"/>
    </row>
    <row r="19292" spans="1:3">
      <c r="A19292"/>
      <c r="B19292"/>
      <c r="C19292"/>
    </row>
    <row r="19293" spans="1:3">
      <c r="A19293"/>
      <c r="B19293"/>
      <c r="C19293"/>
    </row>
    <row r="19294" spans="1:3">
      <c r="A19294"/>
      <c r="B19294"/>
      <c r="C19294"/>
    </row>
    <row r="19295" spans="1:3">
      <c r="A19295"/>
      <c r="B19295"/>
      <c r="C19295"/>
    </row>
    <row r="19296" spans="1:3">
      <c r="A19296"/>
      <c r="B19296"/>
      <c r="C19296"/>
    </row>
    <row r="19297" spans="1:3">
      <c r="A19297"/>
      <c r="B19297"/>
      <c r="C19297"/>
    </row>
    <row r="19298" spans="1:3">
      <c r="A19298"/>
      <c r="B19298"/>
      <c r="C19298"/>
    </row>
    <row r="19299" spans="1:3">
      <c r="A19299"/>
      <c r="B19299"/>
      <c r="C19299"/>
    </row>
    <row r="19300" spans="1:3">
      <c r="A19300"/>
      <c r="B19300"/>
      <c r="C19300"/>
    </row>
    <row r="19301" spans="1:3">
      <c r="A19301"/>
      <c r="B19301"/>
      <c r="C19301"/>
    </row>
    <row r="19302" spans="1:3">
      <c r="A19302"/>
      <c r="B19302"/>
      <c r="C19302"/>
    </row>
    <row r="19303" spans="1:3">
      <c r="A19303"/>
      <c r="B19303"/>
      <c r="C19303"/>
    </row>
    <row r="19304" spans="1:3">
      <c r="A19304"/>
      <c r="B19304"/>
      <c r="C19304"/>
    </row>
    <row r="19305" spans="1:3">
      <c r="A19305"/>
      <c r="B19305"/>
      <c r="C19305"/>
    </row>
    <row r="19306" spans="1:3">
      <c r="A19306"/>
      <c r="B19306"/>
      <c r="C19306"/>
    </row>
    <row r="19307" spans="1:3">
      <c r="A19307"/>
      <c r="B19307"/>
      <c r="C19307"/>
    </row>
    <row r="19308" spans="1:3">
      <c r="A19308"/>
      <c r="B19308"/>
      <c r="C19308"/>
    </row>
    <row r="19309" spans="1:3">
      <c r="A19309"/>
      <c r="B19309"/>
      <c r="C19309"/>
    </row>
    <row r="19310" spans="1:3">
      <c r="A19310"/>
      <c r="B19310"/>
      <c r="C19310"/>
    </row>
    <row r="19311" spans="1:3">
      <c r="A19311"/>
      <c r="B19311"/>
      <c r="C19311"/>
    </row>
    <row r="19312" spans="1:3">
      <c r="A19312"/>
      <c r="B19312"/>
      <c r="C19312"/>
    </row>
    <row r="19313" spans="1:3">
      <c r="A19313"/>
      <c r="B19313"/>
      <c r="C19313"/>
    </row>
    <row r="19314" spans="1:3">
      <c r="A19314"/>
      <c r="B19314"/>
      <c r="C19314"/>
    </row>
    <row r="19315" spans="1:3">
      <c r="A19315"/>
      <c r="B19315"/>
      <c r="C19315"/>
    </row>
    <row r="19316" spans="1:3">
      <c r="A19316"/>
      <c r="B19316"/>
      <c r="C19316"/>
    </row>
    <row r="19317" spans="1:3">
      <c r="A19317"/>
      <c r="B19317"/>
      <c r="C19317"/>
    </row>
    <row r="19318" spans="1:3">
      <c r="A19318"/>
      <c r="B19318"/>
      <c r="C19318"/>
    </row>
    <row r="19319" spans="1:3">
      <c r="A19319"/>
      <c r="B19319"/>
      <c r="C19319"/>
    </row>
    <row r="19320" spans="1:3">
      <c r="A19320"/>
      <c r="B19320"/>
      <c r="C19320"/>
    </row>
    <row r="19321" spans="1:3">
      <c r="A19321"/>
      <c r="B19321"/>
      <c r="C19321"/>
    </row>
    <row r="19322" spans="1:3">
      <c r="A19322"/>
      <c r="B19322"/>
      <c r="C19322"/>
    </row>
    <row r="19323" spans="1:3">
      <c r="A19323"/>
      <c r="B19323"/>
      <c r="C19323"/>
    </row>
    <row r="19324" spans="1:3">
      <c r="A19324"/>
      <c r="B19324"/>
      <c r="C19324"/>
    </row>
    <row r="19325" spans="1:3">
      <c r="A19325"/>
      <c r="B19325"/>
      <c r="C19325"/>
    </row>
    <row r="19326" spans="1:3">
      <c r="A19326"/>
      <c r="B19326"/>
      <c r="C19326"/>
    </row>
    <row r="19327" spans="1:3">
      <c r="A19327"/>
      <c r="B19327"/>
      <c r="C19327"/>
    </row>
    <row r="19328" spans="1:3">
      <c r="A19328"/>
      <c r="B19328"/>
      <c r="C19328"/>
    </row>
    <row r="19329" spans="1:3">
      <c r="A19329"/>
      <c r="B19329"/>
      <c r="C19329"/>
    </row>
    <row r="19330" spans="1:3">
      <c r="A19330"/>
      <c r="B19330"/>
      <c r="C19330"/>
    </row>
    <row r="19331" spans="1:3">
      <c r="A19331"/>
      <c r="B19331"/>
      <c r="C19331"/>
    </row>
    <row r="19332" spans="1:3">
      <c r="A19332"/>
      <c r="B19332"/>
      <c r="C19332"/>
    </row>
    <row r="19333" spans="1:3">
      <c r="A19333"/>
      <c r="B19333"/>
      <c r="C19333"/>
    </row>
    <row r="19334" spans="1:3">
      <c r="A19334"/>
      <c r="B19334"/>
      <c r="C19334"/>
    </row>
    <row r="19335" spans="1:3">
      <c r="A19335"/>
      <c r="B19335"/>
      <c r="C19335"/>
    </row>
    <row r="19336" spans="1:3">
      <c r="A19336"/>
      <c r="B19336"/>
      <c r="C19336"/>
    </row>
    <row r="19337" spans="1:3">
      <c r="A19337"/>
      <c r="B19337"/>
      <c r="C19337"/>
    </row>
    <row r="19338" spans="1:3">
      <c r="A19338"/>
      <c r="B19338"/>
      <c r="C19338"/>
    </row>
    <row r="19339" spans="1:3">
      <c r="A19339"/>
      <c r="B19339"/>
      <c r="C19339"/>
    </row>
    <row r="19340" spans="1:3">
      <c r="A19340"/>
      <c r="B19340"/>
      <c r="C19340"/>
    </row>
    <row r="19341" spans="1:3">
      <c r="A19341"/>
      <c r="B19341"/>
      <c r="C19341"/>
    </row>
    <row r="19342" spans="1:3">
      <c r="A19342"/>
      <c r="B19342"/>
      <c r="C19342"/>
    </row>
    <row r="19343" spans="1:3">
      <c r="A19343"/>
      <c r="B19343"/>
      <c r="C19343"/>
    </row>
    <row r="19344" spans="1:3">
      <c r="A19344"/>
      <c r="B19344"/>
      <c r="C19344"/>
    </row>
    <row r="19345" spans="1:3">
      <c r="A19345"/>
      <c r="B19345"/>
      <c r="C19345"/>
    </row>
    <row r="19346" spans="1:3">
      <c r="A19346"/>
      <c r="B19346"/>
      <c r="C19346"/>
    </row>
    <row r="19347" spans="1:3">
      <c r="A19347"/>
      <c r="B19347"/>
      <c r="C19347"/>
    </row>
    <row r="19348" spans="1:3">
      <c r="A19348"/>
      <c r="B19348"/>
      <c r="C19348"/>
    </row>
    <row r="19349" spans="1:3">
      <c r="A19349"/>
      <c r="B19349"/>
      <c r="C19349"/>
    </row>
    <row r="19350" spans="1:3">
      <c r="A19350"/>
      <c r="B19350"/>
      <c r="C19350"/>
    </row>
    <row r="19351" spans="1:3">
      <c r="A19351"/>
      <c r="B19351"/>
      <c r="C19351"/>
    </row>
    <row r="19352" spans="1:3">
      <c r="A19352"/>
      <c r="B19352"/>
      <c r="C19352"/>
    </row>
    <row r="19353" spans="1:3">
      <c r="A19353"/>
      <c r="B19353"/>
      <c r="C19353"/>
    </row>
    <row r="19354" spans="1:3">
      <c r="A19354"/>
      <c r="B19354"/>
      <c r="C19354"/>
    </row>
    <row r="19355" spans="1:3">
      <c r="A19355"/>
      <c r="B19355"/>
      <c r="C19355"/>
    </row>
    <row r="19356" spans="1:3">
      <c r="A19356"/>
      <c r="B19356"/>
      <c r="C19356"/>
    </row>
    <row r="19357" spans="1:3">
      <c r="A19357"/>
      <c r="B19357"/>
      <c r="C19357"/>
    </row>
    <row r="19358" spans="1:3">
      <c r="A19358"/>
      <c r="B19358"/>
      <c r="C19358"/>
    </row>
    <row r="19359" spans="1:3">
      <c r="A19359"/>
      <c r="B19359"/>
      <c r="C19359"/>
    </row>
    <row r="19360" spans="1:3">
      <c r="A19360"/>
      <c r="B19360"/>
      <c r="C19360"/>
    </row>
    <row r="19361" spans="1:3">
      <c r="A19361"/>
      <c r="B19361"/>
      <c r="C19361"/>
    </row>
    <row r="19362" spans="1:3">
      <c r="A19362"/>
      <c r="B19362"/>
      <c r="C19362"/>
    </row>
    <row r="19363" spans="1:3">
      <c r="A19363"/>
      <c r="B19363"/>
      <c r="C19363"/>
    </row>
    <row r="19364" spans="1:3">
      <c r="A19364"/>
      <c r="B19364"/>
      <c r="C19364"/>
    </row>
    <row r="19365" spans="1:3">
      <c r="A19365"/>
      <c r="B19365"/>
      <c r="C19365"/>
    </row>
    <row r="19366" spans="1:3">
      <c r="A19366"/>
      <c r="B19366"/>
      <c r="C19366"/>
    </row>
    <row r="19367" spans="1:3">
      <c r="A19367"/>
      <c r="B19367"/>
      <c r="C19367"/>
    </row>
    <row r="19368" spans="1:3">
      <c r="A19368"/>
      <c r="B19368"/>
      <c r="C19368"/>
    </row>
    <row r="19369" spans="1:3">
      <c r="A19369"/>
      <c r="B19369"/>
      <c r="C19369"/>
    </row>
    <row r="19370" spans="1:3">
      <c r="A19370"/>
      <c r="B19370"/>
      <c r="C19370"/>
    </row>
    <row r="19371" spans="1:3">
      <c r="A19371"/>
      <c r="B19371"/>
      <c r="C19371"/>
    </row>
    <row r="19372" spans="1:3">
      <c r="A19372"/>
      <c r="B19372"/>
      <c r="C19372"/>
    </row>
    <row r="19373" spans="1:3">
      <c r="A19373"/>
      <c r="B19373"/>
      <c r="C19373"/>
    </row>
    <row r="19374" spans="1:3">
      <c r="A19374"/>
      <c r="B19374"/>
      <c r="C19374"/>
    </row>
    <row r="19375" spans="1:3">
      <c r="A19375"/>
      <c r="B19375"/>
      <c r="C19375"/>
    </row>
    <row r="19376" spans="1:3">
      <c r="A19376"/>
      <c r="B19376"/>
      <c r="C19376"/>
    </row>
    <row r="19377" spans="1:3">
      <c r="A19377"/>
      <c r="B19377"/>
      <c r="C19377"/>
    </row>
    <row r="19378" spans="1:3">
      <c r="A19378"/>
      <c r="B19378"/>
      <c r="C19378"/>
    </row>
    <row r="19379" spans="1:3">
      <c r="A19379"/>
      <c r="B19379"/>
      <c r="C19379"/>
    </row>
    <row r="19380" spans="1:3">
      <c r="A19380"/>
      <c r="B19380"/>
      <c r="C19380"/>
    </row>
    <row r="19381" spans="1:3">
      <c r="A19381"/>
      <c r="B19381"/>
      <c r="C19381"/>
    </row>
    <row r="19382" spans="1:3">
      <c r="A19382"/>
      <c r="B19382"/>
      <c r="C19382"/>
    </row>
    <row r="19383" spans="1:3">
      <c r="A19383"/>
      <c r="B19383"/>
      <c r="C19383"/>
    </row>
    <row r="19384" spans="1:3">
      <c r="A19384"/>
      <c r="B19384"/>
      <c r="C19384"/>
    </row>
    <row r="19385" spans="1:3">
      <c r="A19385"/>
      <c r="B19385"/>
      <c r="C19385"/>
    </row>
    <row r="19386" spans="1:3">
      <c r="A19386"/>
      <c r="B19386"/>
      <c r="C19386"/>
    </row>
    <row r="19387" spans="1:3">
      <c r="A19387"/>
      <c r="B19387"/>
      <c r="C19387"/>
    </row>
    <row r="19388" spans="1:3">
      <c r="A19388"/>
      <c r="B19388"/>
      <c r="C19388"/>
    </row>
    <row r="19389" spans="1:3">
      <c r="A19389"/>
      <c r="B19389"/>
      <c r="C19389"/>
    </row>
    <row r="19390" spans="1:3">
      <c r="A19390"/>
      <c r="B19390"/>
      <c r="C19390"/>
    </row>
    <row r="19391" spans="1:3">
      <c r="A19391"/>
      <c r="B19391"/>
      <c r="C19391"/>
    </row>
    <row r="19392" spans="1:3">
      <c r="A19392"/>
      <c r="B19392"/>
      <c r="C19392"/>
    </row>
    <row r="19393" spans="1:3">
      <c r="A19393"/>
      <c r="B19393"/>
      <c r="C19393"/>
    </row>
    <row r="19394" spans="1:3">
      <c r="A19394"/>
      <c r="B19394"/>
      <c r="C19394"/>
    </row>
    <row r="19395" spans="1:3">
      <c r="A19395"/>
      <c r="B19395"/>
      <c r="C19395"/>
    </row>
    <row r="19396" spans="1:3">
      <c r="A19396"/>
      <c r="B19396"/>
      <c r="C19396"/>
    </row>
    <row r="19397" spans="1:3">
      <c r="A19397"/>
      <c r="B19397"/>
      <c r="C19397"/>
    </row>
    <row r="19398" spans="1:3">
      <c r="A19398"/>
      <c r="B19398"/>
      <c r="C19398"/>
    </row>
    <row r="19399" spans="1:3">
      <c r="A19399"/>
      <c r="B19399"/>
      <c r="C19399"/>
    </row>
    <row r="19400" spans="1:3">
      <c r="A19400"/>
      <c r="B19400"/>
      <c r="C19400"/>
    </row>
    <row r="19401" spans="1:3">
      <c r="A19401"/>
      <c r="B19401"/>
      <c r="C19401"/>
    </row>
    <row r="19402" spans="1:3">
      <c r="A19402"/>
      <c r="B19402"/>
      <c r="C19402"/>
    </row>
    <row r="19403" spans="1:3">
      <c r="A19403"/>
      <c r="B19403"/>
      <c r="C19403"/>
    </row>
    <row r="19404" spans="1:3">
      <c r="A19404"/>
      <c r="B19404"/>
      <c r="C19404"/>
    </row>
    <row r="19405" spans="1:3">
      <c r="A19405"/>
      <c r="B19405"/>
      <c r="C19405"/>
    </row>
    <row r="19406" spans="1:3">
      <c r="A19406"/>
      <c r="B19406"/>
      <c r="C19406"/>
    </row>
    <row r="19407" spans="1:3">
      <c r="A19407"/>
      <c r="B19407"/>
      <c r="C19407"/>
    </row>
    <row r="19408" spans="1:3">
      <c r="A19408"/>
      <c r="B19408"/>
      <c r="C19408"/>
    </row>
    <row r="19409" spans="1:3">
      <c r="A19409"/>
      <c r="B19409"/>
      <c r="C19409"/>
    </row>
    <row r="19410" spans="1:3">
      <c r="A19410"/>
      <c r="B19410"/>
      <c r="C19410"/>
    </row>
    <row r="19411" spans="1:3">
      <c r="A19411"/>
      <c r="B19411"/>
      <c r="C19411"/>
    </row>
    <row r="19412" spans="1:3">
      <c r="A19412"/>
      <c r="B19412"/>
      <c r="C19412"/>
    </row>
    <row r="19413" spans="1:3">
      <c r="A19413"/>
      <c r="B19413"/>
      <c r="C19413"/>
    </row>
    <row r="19414" spans="1:3">
      <c r="A19414"/>
      <c r="B19414"/>
      <c r="C19414"/>
    </row>
    <row r="19415" spans="1:3">
      <c r="A19415"/>
      <c r="B19415"/>
      <c r="C19415"/>
    </row>
    <row r="19416" spans="1:3">
      <c r="A19416"/>
      <c r="B19416"/>
      <c r="C19416"/>
    </row>
    <row r="19417" spans="1:3">
      <c r="A19417"/>
      <c r="B19417"/>
      <c r="C19417"/>
    </row>
    <row r="19418" spans="1:3">
      <c r="A19418"/>
      <c r="B19418"/>
      <c r="C19418"/>
    </row>
    <row r="19419" spans="1:3">
      <c r="A19419"/>
      <c r="B19419"/>
      <c r="C19419"/>
    </row>
    <row r="19420" spans="1:3">
      <c r="A19420"/>
      <c r="B19420"/>
      <c r="C19420"/>
    </row>
    <row r="19421" spans="1:3">
      <c r="A19421"/>
      <c r="B19421"/>
      <c r="C19421"/>
    </row>
    <row r="19422" spans="1:3">
      <c r="A19422"/>
      <c r="B19422"/>
      <c r="C19422"/>
    </row>
    <row r="19423" spans="1:3">
      <c r="A19423"/>
      <c r="B19423"/>
      <c r="C19423"/>
    </row>
    <row r="19424" spans="1:3">
      <c r="A19424"/>
      <c r="B19424"/>
      <c r="C19424"/>
    </row>
    <row r="19425" spans="1:3">
      <c r="A19425"/>
      <c r="B19425"/>
      <c r="C19425"/>
    </row>
    <row r="19426" spans="1:3">
      <c r="A19426"/>
      <c r="B19426"/>
      <c r="C19426"/>
    </row>
    <row r="19427" spans="1:3">
      <c r="A19427"/>
      <c r="B19427"/>
      <c r="C19427"/>
    </row>
    <row r="19428" spans="1:3">
      <c r="A19428"/>
      <c r="B19428"/>
      <c r="C19428"/>
    </row>
    <row r="19429" spans="1:3">
      <c r="A19429"/>
      <c r="B19429"/>
      <c r="C19429"/>
    </row>
    <row r="19430" spans="1:3">
      <c r="A19430"/>
      <c r="B19430"/>
      <c r="C19430"/>
    </row>
    <row r="19431" spans="1:3">
      <c r="A19431"/>
      <c r="B19431"/>
      <c r="C19431"/>
    </row>
    <row r="19432" spans="1:3">
      <c r="A19432"/>
      <c r="B19432"/>
      <c r="C19432"/>
    </row>
    <row r="19433" spans="1:3">
      <c r="A19433"/>
      <c r="B19433"/>
      <c r="C19433"/>
    </row>
    <row r="19434" spans="1:3">
      <c r="A19434"/>
      <c r="B19434"/>
      <c r="C19434"/>
    </row>
    <row r="19435" spans="1:3">
      <c r="A19435"/>
      <c r="B19435"/>
      <c r="C19435"/>
    </row>
    <row r="19436" spans="1:3">
      <c r="A19436"/>
      <c r="B19436"/>
      <c r="C19436"/>
    </row>
    <row r="19437" spans="1:3">
      <c r="A19437"/>
      <c r="B19437"/>
      <c r="C19437"/>
    </row>
    <row r="19438" spans="1:3">
      <c r="A19438"/>
      <c r="B19438"/>
      <c r="C19438"/>
    </row>
    <row r="19439" spans="1:3">
      <c r="A19439"/>
      <c r="B19439"/>
      <c r="C19439"/>
    </row>
    <row r="19440" spans="1:3">
      <c r="A19440"/>
      <c r="B19440"/>
      <c r="C19440"/>
    </row>
    <row r="19441" spans="1:3">
      <c r="A19441"/>
      <c r="B19441"/>
      <c r="C19441"/>
    </row>
    <row r="19442" spans="1:3">
      <c r="A19442"/>
      <c r="B19442"/>
      <c r="C19442"/>
    </row>
    <row r="19443" spans="1:3">
      <c r="A19443"/>
      <c r="B19443"/>
      <c r="C19443"/>
    </row>
    <row r="19444" spans="1:3">
      <c r="A19444"/>
      <c r="B19444"/>
      <c r="C19444"/>
    </row>
    <row r="19445" spans="1:3">
      <c r="A19445"/>
      <c r="B19445"/>
      <c r="C19445"/>
    </row>
    <row r="19446" spans="1:3">
      <c r="A19446"/>
      <c r="B19446"/>
      <c r="C19446"/>
    </row>
    <row r="19447" spans="1:3">
      <c r="A19447"/>
      <c r="B19447"/>
      <c r="C19447"/>
    </row>
    <row r="19448" spans="1:3">
      <c r="A19448"/>
      <c r="B19448"/>
      <c r="C19448"/>
    </row>
    <row r="19449" spans="1:3">
      <c r="A19449"/>
      <c r="B19449"/>
      <c r="C19449"/>
    </row>
    <row r="19450" spans="1:3">
      <c r="A19450"/>
      <c r="B19450"/>
      <c r="C19450"/>
    </row>
    <row r="19451" spans="1:3">
      <c r="A19451"/>
      <c r="B19451"/>
      <c r="C19451"/>
    </row>
    <row r="19452" spans="1:3">
      <c r="A19452"/>
      <c r="B19452"/>
      <c r="C19452"/>
    </row>
    <row r="19453" spans="1:3">
      <c r="A19453"/>
      <c r="B19453"/>
      <c r="C19453"/>
    </row>
    <row r="19454" spans="1:3">
      <c r="A19454"/>
      <c r="B19454"/>
      <c r="C19454"/>
    </row>
    <row r="19455" spans="1:3">
      <c r="A19455"/>
      <c r="B19455"/>
      <c r="C19455"/>
    </row>
    <row r="19456" spans="1:3">
      <c r="A19456"/>
      <c r="B19456"/>
      <c r="C19456"/>
    </row>
    <row r="19457" spans="1:3">
      <c r="A19457"/>
      <c r="B19457"/>
      <c r="C19457"/>
    </row>
    <row r="19458" spans="1:3">
      <c r="A19458"/>
      <c r="B19458"/>
      <c r="C19458"/>
    </row>
    <row r="19459" spans="1:3">
      <c r="A19459"/>
      <c r="B19459"/>
      <c r="C19459"/>
    </row>
    <row r="19460" spans="1:3">
      <c r="A19460"/>
      <c r="B19460"/>
      <c r="C19460"/>
    </row>
    <row r="19461" spans="1:3">
      <c r="A19461"/>
      <c r="B19461"/>
      <c r="C19461"/>
    </row>
    <row r="19462" spans="1:3">
      <c r="A19462"/>
      <c r="B19462"/>
      <c r="C19462"/>
    </row>
    <row r="19463" spans="1:3">
      <c r="A19463"/>
      <c r="B19463"/>
      <c r="C19463"/>
    </row>
    <row r="19464" spans="1:3">
      <c r="A19464"/>
      <c r="B19464"/>
      <c r="C19464"/>
    </row>
    <row r="19465" spans="1:3">
      <c r="A19465"/>
      <c r="B19465"/>
      <c r="C19465"/>
    </row>
    <row r="19466" spans="1:3">
      <c r="A19466"/>
      <c r="B19466"/>
      <c r="C19466"/>
    </row>
    <row r="19467" spans="1:3">
      <c r="A19467"/>
      <c r="B19467"/>
      <c r="C19467"/>
    </row>
    <row r="19468" spans="1:3">
      <c r="A19468"/>
      <c r="B19468"/>
      <c r="C19468"/>
    </row>
    <row r="19469" spans="1:3">
      <c r="A19469"/>
      <c r="B19469"/>
      <c r="C19469"/>
    </row>
    <row r="19470" spans="1:3">
      <c r="A19470"/>
      <c r="B19470"/>
      <c r="C19470"/>
    </row>
    <row r="19471" spans="1:3">
      <c r="A19471"/>
      <c r="B19471"/>
      <c r="C19471"/>
    </row>
    <row r="19472" spans="1:3">
      <c r="A19472"/>
      <c r="B19472"/>
      <c r="C19472"/>
    </row>
    <row r="19473" spans="1:3">
      <c r="A19473"/>
      <c r="B19473"/>
      <c r="C19473"/>
    </row>
    <row r="19474" spans="1:3">
      <c r="A19474"/>
      <c r="B19474"/>
      <c r="C19474"/>
    </row>
    <row r="19475" spans="1:3">
      <c r="A19475"/>
      <c r="B19475"/>
      <c r="C19475"/>
    </row>
    <row r="19476" spans="1:3">
      <c r="A19476"/>
      <c r="B19476"/>
      <c r="C19476"/>
    </row>
    <row r="19477" spans="1:3">
      <c r="A19477"/>
      <c r="B19477"/>
      <c r="C19477"/>
    </row>
    <row r="19478" spans="1:3">
      <c r="A19478"/>
      <c r="B19478"/>
      <c r="C19478"/>
    </row>
    <row r="19479" spans="1:3">
      <c r="A19479"/>
      <c r="B19479"/>
      <c r="C19479"/>
    </row>
    <row r="19480" spans="1:3">
      <c r="A19480"/>
      <c r="B19480"/>
      <c r="C19480"/>
    </row>
    <row r="19481" spans="1:3">
      <c r="A19481"/>
      <c r="B19481"/>
      <c r="C19481"/>
    </row>
    <row r="19482" spans="1:3">
      <c r="A19482"/>
      <c r="B19482"/>
      <c r="C19482"/>
    </row>
    <row r="19483" spans="1:3">
      <c r="A19483"/>
      <c r="B19483"/>
      <c r="C19483"/>
    </row>
    <row r="19484" spans="1:3">
      <c r="A19484"/>
      <c r="B19484"/>
      <c r="C19484"/>
    </row>
    <row r="19485" spans="1:3">
      <c r="A19485"/>
      <c r="B19485"/>
      <c r="C19485"/>
    </row>
    <row r="19486" spans="1:3">
      <c r="A19486"/>
      <c r="B19486"/>
      <c r="C19486"/>
    </row>
    <row r="19487" spans="1:3">
      <c r="A19487"/>
      <c r="B19487"/>
      <c r="C19487"/>
    </row>
    <row r="19488" spans="1:3">
      <c r="A19488"/>
      <c r="B19488"/>
      <c r="C19488"/>
    </row>
    <row r="19489" spans="1:3">
      <c r="A19489"/>
      <c r="B19489"/>
      <c r="C19489"/>
    </row>
    <row r="19490" spans="1:3">
      <c r="A19490"/>
      <c r="B19490"/>
      <c r="C19490"/>
    </row>
    <row r="19491" spans="1:3">
      <c r="A19491"/>
      <c r="B19491"/>
      <c r="C19491"/>
    </row>
    <row r="19492" spans="1:3">
      <c r="A19492"/>
      <c r="B19492"/>
      <c r="C19492"/>
    </row>
    <row r="19493" spans="1:3">
      <c r="A19493"/>
      <c r="B19493"/>
      <c r="C19493"/>
    </row>
    <row r="19494" spans="1:3">
      <c r="A19494"/>
      <c r="B19494"/>
      <c r="C19494"/>
    </row>
    <row r="19495" spans="1:3">
      <c r="A19495"/>
      <c r="B19495"/>
      <c r="C19495"/>
    </row>
    <row r="19496" spans="1:3">
      <c r="A19496"/>
      <c r="B19496"/>
      <c r="C19496"/>
    </row>
    <row r="19497" spans="1:3">
      <c r="A19497"/>
      <c r="B19497"/>
      <c r="C19497"/>
    </row>
    <row r="19498" spans="1:3">
      <c r="A19498"/>
      <c r="B19498"/>
      <c r="C19498"/>
    </row>
    <row r="19499" spans="1:3">
      <c r="A19499"/>
      <c r="B19499"/>
      <c r="C19499"/>
    </row>
    <row r="19500" spans="1:3">
      <c r="A19500"/>
      <c r="B19500"/>
      <c r="C19500"/>
    </row>
    <row r="19501" spans="1:3">
      <c r="A19501"/>
      <c r="B19501"/>
      <c r="C19501"/>
    </row>
    <row r="19502" spans="1:3">
      <c r="A19502"/>
      <c r="B19502"/>
      <c r="C19502"/>
    </row>
    <row r="19503" spans="1:3">
      <c r="A19503"/>
      <c r="B19503"/>
      <c r="C19503"/>
    </row>
    <row r="19504" spans="1:3">
      <c r="A19504"/>
      <c r="B19504"/>
      <c r="C19504"/>
    </row>
    <row r="19505" spans="1:3">
      <c r="A19505"/>
      <c r="B19505"/>
      <c r="C19505"/>
    </row>
    <row r="19506" spans="1:3">
      <c r="A19506"/>
      <c r="B19506"/>
      <c r="C19506"/>
    </row>
    <row r="19507" spans="1:3">
      <c r="A19507"/>
      <c r="B19507"/>
      <c r="C19507"/>
    </row>
    <row r="19508" spans="1:3">
      <c r="A19508"/>
      <c r="B19508"/>
      <c r="C19508"/>
    </row>
    <row r="19509" spans="1:3">
      <c r="A19509"/>
      <c r="B19509"/>
      <c r="C19509"/>
    </row>
    <row r="19510" spans="1:3">
      <c r="A19510"/>
      <c r="B19510"/>
      <c r="C19510"/>
    </row>
    <row r="19511" spans="1:3">
      <c r="A19511"/>
      <c r="B19511"/>
      <c r="C19511"/>
    </row>
    <row r="19512" spans="1:3">
      <c r="A19512"/>
      <c r="B19512"/>
      <c r="C19512"/>
    </row>
    <row r="19513" spans="1:3">
      <c r="A19513"/>
      <c r="B19513"/>
      <c r="C19513"/>
    </row>
    <row r="19514" spans="1:3">
      <c r="A19514"/>
      <c r="B19514"/>
      <c r="C19514"/>
    </row>
    <row r="19515" spans="1:3">
      <c r="A19515"/>
      <c r="B19515"/>
      <c r="C19515"/>
    </row>
    <row r="19516" spans="1:3">
      <c r="A19516"/>
      <c r="B19516"/>
      <c r="C19516"/>
    </row>
    <row r="19517" spans="1:3">
      <c r="A19517"/>
      <c r="B19517"/>
      <c r="C19517"/>
    </row>
    <row r="19518" spans="1:3">
      <c r="A19518"/>
      <c r="B19518"/>
      <c r="C19518"/>
    </row>
    <row r="19519" spans="1:3">
      <c r="A19519"/>
      <c r="B19519"/>
      <c r="C19519"/>
    </row>
    <row r="19520" spans="1:3">
      <c r="A19520"/>
      <c r="B19520"/>
      <c r="C19520"/>
    </row>
    <row r="19521" spans="1:3">
      <c r="A19521"/>
      <c r="B19521"/>
      <c r="C19521"/>
    </row>
    <row r="19522" spans="1:3">
      <c r="A19522"/>
      <c r="B19522"/>
      <c r="C19522"/>
    </row>
    <row r="19523" spans="1:3">
      <c r="A19523"/>
      <c r="B19523"/>
      <c r="C19523"/>
    </row>
    <row r="19524" spans="1:3">
      <c r="A19524"/>
      <c r="B19524"/>
      <c r="C19524"/>
    </row>
    <row r="19525" spans="1:3">
      <c r="A19525"/>
      <c r="B19525"/>
      <c r="C19525"/>
    </row>
    <row r="19526" spans="1:3">
      <c r="A19526"/>
      <c r="B19526"/>
      <c r="C19526"/>
    </row>
    <row r="19527" spans="1:3">
      <c r="A19527"/>
      <c r="B19527"/>
      <c r="C19527"/>
    </row>
    <row r="19528" spans="1:3">
      <c r="A19528"/>
      <c r="B19528"/>
      <c r="C19528"/>
    </row>
    <row r="19529" spans="1:3">
      <c r="A19529"/>
      <c r="B19529"/>
      <c r="C19529"/>
    </row>
    <row r="19530" spans="1:3">
      <c r="A19530"/>
      <c r="B19530"/>
      <c r="C19530"/>
    </row>
    <row r="19531" spans="1:3">
      <c r="A19531"/>
      <c r="B19531"/>
      <c r="C19531"/>
    </row>
    <row r="19532" spans="1:3">
      <c r="A19532"/>
      <c r="B19532"/>
      <c r="C19532"/>
    </row>
    <row r="19533" spans="1:3">
      <c r="A19533"/>
      <c r="B19533"/>
      <c r="C19533"/>
    </row>
    <row r="19534" spans="1:3">
      <c r="A19534"/>
      <c r="B19534"/>
      <c r="C19534"/>
    </row>
    <row r="19535" spans="1:3">
      <c r="A19535"/>
      <c r="B19535"/>
      <c r="C19535"/>
    </row>
    <row r="19536" spans="1:3">
      <c r="A19536"/>
      <c r="B19536"/>
      <c r="C19536"/>
    </row>
    <row r="19537" spans="1:3">
      <c r="A19537"/>
      <c r="B19537"/>
      <c r="C19537"/>
    </row>
    <row r="19538" spans="1:3">
      <c r="A19538"/>
      <c r="B19538"/>
      <c r="C19538"/>
    </row>
    <row r="19539" spans="1:3">
      <c r="A19539"/>
      <c r="B19539"/>
      <c r="C19539"/>
    </row>
    <row r="19540" spans="1:3">
      <c r="A19540"/>
      <c r="B19540"/>
      <c r="C19540"/>
    </row>
    <row r="19541" spans="1:3">
      <c r="A19541"/>
      <c r="B19541"/>
      <c r="C19541"/>
    </row>
    <row r="19542" spans="1:3">
      <c r="A19542"/>
      <c r="B19542"/>
      <c r="C19542"/>
    </row>
    <row r="19543" spans="1:3">
      <c r="A19543"/>
      <c r="B19543"/>
      <c r="C19543"/>
    </row>
    <row r="19544" spans="1:3">
      <c r="A19544"/>
      <c r="B19544"/>
      <c r="C19544"/>
    </row>
    <row r="19545" spans="1:3">
      <c r="A19545"/>
      <c r="B19545"/>
      <c r="C19545"/>
    </row>
    <row r="19546" spans="1:3">
      <c r="A19546"/>
      <c r="B19546"/>
      <c r="C19546"/>
    </row>
    <row r="19547" spans="1:3">
      <c r="A19547"/>
      <c r="B19547"/>
      <c r="C19547"/>
    </row>
    <row r="19548" spans="1:3">
      <c r="A19548"/>
      <c r="B19548"/>
      <c r="C19548"/>
    </row>
    <row r="19549" spans="1:3">
      <c r="A19549"/>
      <c r="B19549"/>
      <c r="C19549"/>
    </row>
    <row r="19550" spans="1:3">
      <c r="A19550"/>
      <c r="B19550"/>
      <c r="C19550"/>
    </row>
    <row r="19551" spans="1:3">
      <c r="A19551"/>
      <c r="B19551"/>
      <c r="C19551"/>
    </row>
    <row r="19552" spans="1:3">
      <c r="A19552"/>
      <c r="B19552"/>
      <c r="C19552"/>
    </row>
    <row r="19553" spans="1:3">
      <c r="A19553"/>
      <c r="B19553"/>
      <c r="C19553"/>
    </row>
    <row r="19554" spans="1:3">
      <c r="A19554"/>
      <c r="B19554"/>
      <c r="C19554"/>
    </row>
    <row r="19555" spans="1:3">
      <c r="A19555"/>
      <c r="B19555"/>
      <c r="C19555"/>
    </row>
    <row r="19556" spans="1:3">
      <c r="A19556"/>
      <c r="B19556"/>
      <c r="C19556"/>
    </row>
    <row r="19557" spans="1:3">
      <c r="A19557"/>
      <c r="B19557"/>
      <c r="C19557"/>
    </row>
    <row r="19558" spans="1:3">
      <c r="A19558"/>
      <c r="B19558"/>
      <c r="C19558"/>
    </row>
    <row r="19559" spans="1:3">
      <c r="A19559"/>
      <c r="B19559"/>
      <c r="C19559"/>
    </row>
    <row r="19560" spans="1:3">
      <c r="A19560"/>
      <c r="B19560"/>
      <c r="C19560"/>
    </row>
    <row r="19561" spans="1:3">
      <c r="A19561"/>
      <c r="B19561"/>
      <c r="C19561"/>
    </row>
    <row r="19562" spans="1:3">
      <c r="A19562"/>
      <c r="B19562"/>
      <c r="C19562"/>
    </row>
    <row r="19563" spans="1:3">
      <c r="A19563"/>
      <c r="B19563"/>
      <c r="C19563"/>
    </row>
    <row r="19564" spans="1:3">
      <c r="A19564"/>
      <c r="B19564"/>
      <c r="C19564"/>
    </row>
    <row r="19565" spans="1:3">
      <c r="A19565"/>
      <c r="B19565"/>
      <c r="C19565"/>
    </row>
    <row r="19566" spans="1:3">
      <c r="A19566"/>
      <c r="B19566"/>
      <c r="C19566"/>
    </row>
    <row r="19567" spans="1:3">
      <c r="A19567"/>
      <c r="B19567"/>
      <c r="C19567"/>
    </row>
    <row r="19568" spans="1:3">
      <c r="A19568"/>
      <c r="B19568"/>
      <c r="C19568"/>
    </row>
    <row r="19569" spans="1:3">
      <c r="A19569"/>
      <c r="B19569"/>
      <c r="C19569"/>
    </row>
    <row r="19570" spans="1:3">
      <c r="A19570"/>
      <c r="B19570"/>
      <c r="C19570"/>
    </row>
    <row r="19571" spans="1:3">
      <c r="A19571"/>
      <c r="B19571"/>
      <c r="C19571"/>
    </row>
    <row r="19572" spans="1:3">
      <c r="A19572"/>
      <c r="B19572"/>
      <c r="C19572"/>
    </row>
    <row r="19573" spans="1:3">
      <c r="A19573"/>
      <c r="B19573"/>
      <c r="C19573"/>
    </row>
    <row r="19574" spans="1:3">
      <c r="A19574"/>
      <c r="B19574"/>
      <c r="C19574"/>
    </row>
    <row r="19575" spans="1:3">
      <c r="A19575"/>
      <c r="B19575"/>
      <c r="C19575"/>
    </row>
    <row r="19576" spans="1:3">
      <c r="A19576"/>
      <c r="B19576"/>
      <c r="C19576"/>
    </row>
    <row r="19577" spans="1:3">
      <c r="A19577"/>
      <c r="B19577"/>
      <c r="C19577"/>
    </row>
    <row r="19578" spans="1:3">
      <c r="A19578"/>
      <c r="B19578"/>
      <c r="C19578"/>
    </row>
    <row r="19579" spans="1:3">
      <c r="A19579"/>
      <c r="B19579"/>
      <c r="C19579"/>
    </row>
    <row r="19580" spans="1:3">
      <c r="A19580"/>
      <c r="B19580"/>
      <c r="C19580"/>
    </row>
    <row r="19581" spans="1:3">
      <c r="A19581"/>
      <c r="B19581"/>
      <c r="C19581"/>
    </row>
    <row r="19582" spans="1:3">
      <c r="A19582"/>
      <c r="B19582"/>
      <c r="C19582"/>
    </row>
    <row r="19583" spans="1:3">
      <c r="A19583"/>
      <c r="B19583"/>
      <c r="C19583"/>
    </row>
    <row r="19584" spans="1:3">
      <c r="A19584"/>
      <c r="B19584"/>
      <c r="C19584"/>
    </row>
    <row r="19585" spans="1:3">
      <c r="A19585"/>
      <c r="B19585"/>
      <c r="C19585"/>
    </row>
    <row r="19586" spans="1:3">
      <c r="A19586"/>
      <c r="B19586"/>
      <c r="C19586"/>
    </row>
    <row r="19587" spans="1:3">
      <c r="A19587"/>
      <c r="B19587"/>
      <c r="C19587"/>
    </row>
    <row r="19588" spans="1:3">
      <c r="A19588"/>
      <c r="B19588"/>
      <c r="C19588"/>
    </row>
    <row r="19589" spans="1:3">
      <c r="A19589"/>
      <c r="B19589"/>
      <c r="C19589"/>
    </row>
    <row r="19590" spans="1:3">
      <c r="A19590"/>
      <c r="B19590"/>
      <c r="C19590"/>
    </row>
    <row r="19591" spans="1:3">
      <c r="A19591"/>
      <c r="B19591"/>
      <c r="C19591"/>
    </row>
    <row r="19592" spans="1:3">
      <c r="A19592"/>
      <c r="B19592"/>
      <c r="C19592"/>
    </row>
    <row r="19593" spans="1:3">
      <c r="A19593"/>
      <c r="B19593"/>
      <c r="C19593"/>
    </row>
    <row r="19594" spans="1:3">
      <c r="A19594"/>
      <c r="B19594"/>
      <c r="C19594"/>
    </row>
    <row r="19595" spans="1:3">
      <c r="A19595"/>
      <c r="B19595"/>
      <c r="C19595"/>
    </row>
    <row r="19596" spans="1:3">
      <c r="A19596"/>
      <c r="B19596"/>
      <c r="C19596"/>
    </row>
    <row r="19597" spans="1:3">
      <c r="A19597"/>
      <c r="B19597"/>
      <c r="C19597"/>
    </row>
    <row r="19598" spans="1:3">
      <c r="A19598"/>
      <c r="B19598"/>
      <c r="C19598"/>
    </row>
    <row r="19599" spans="1:3">
      <c r="A19599"/>
      <c r="B19599"/>
      <c r="C19599"/>
    </row>
    <row r="19600" spans="1:3">
      <c r="A19600"/>
      <c r="B19600"/>
      <c r="C19600"/>
    </row>
    <row r="19601" spans="1:3">
      <c r="A19601"/>
      <c r="B19601"/>
      <c r="C19601"/>
    </row>
    <row r="19602" spans="1:3">
      <c r="A19602"/>
      <c r="B19602"/>
      <c r="C19602"/>
    </row>
    <row r="19603" spans="1:3">
      <c r="A19603"/>
      <c r="B19603"/>
      <c r="C19603"/>
    </row>
    <row r="19604" spans="1:3">
      <c r="A19604"/>
      <c r="B19604"/>
      <c r="C19604"/>
    </row>
    <row r="19605" spans="1:3">
      <c r="A19605"/>
      <c r="B19605"/>
      <c r="C19605"/>
    </row>
    <row r="19606" spans="1:3">
      <c r="A19606"/>
      <c r="B19606"/>
      <c r="C19606"/>
    </row>
    <row r="19607" spans="1:3">
      <c r="A19607"/>
      <c r="B19607"/>
      <c r="C19607"/>
    </row>
    <row r="19608" spans="1:3">
      <c r="A19608"/>
      <c r="B19608"/>
      <c r="C19608"/>
    </row>
    <row r="19609" spans="1:3">
      <c r="A19609"/>
      <c r="B19609"/>
      <c r="C19609"/>
    </row>
    <row r="19610" spans="1:3">
      <c r="A19610"/>
      <c r="B19610"/>
      <c r="C19610"/>
    </row>
    <row r="19611" spans="1:3">
      <c r="A19611"/>
      <c r="B19611"/>
      <c r="C19611"/>
    </row>
    <row r="19612" spans="1:3">
      <c r="A19612"/>
      <c r="B19612"/>
      <c r="C19612"/>
    </row>
    <row r="19613" spans="1:3">
      <c r="A19613"/>
      <c r="B19613"/>
      <c r="C19613"/>
    </row>
    <row r="19614" spans="1:3">
      <c r="A19614"/>
      <c r="B19614"/>
      <c r="C19614"/>
    </row>
    <row r="19615" spans="1:3">
      <c r="A19615"/>
      <c r="B19615"/>
      <c r="C19615"/>
    </row>
    <row r="19616" spans="1:3">
      <c r="A19616"/>
      <c r="B19616"/>
      <c r="C19616"/>
    </row>
    <row r="19617" spans="1:3">
      <c r="A19617"/>
      <c r="B19617"/>
      <c r="C19617"/>
    </row>
    <row r="19618" spans="1:3">
      <c r="A19618"/>
      <c r="B19618"/>
      <c r="C19618"/>
    </row>
    <row r="19619" spans="1:3">
      <c r="A19619"/>
      <c r="B19619"/>
      <c r="C19619"/>
    </row>
    <row r="19620" spans="1:3">
      <c r="A19620"/>
      <c r="B19620"/>
      <c r="C19620"/>
    </row>
    <row r="19621" spans="1:3">
      <c r="A19621"/>
      <c r="B19621"/>
      <c r="C19621"/>
    </row>
    <row r="19622" spans="1:3">
      <c r="A19622"/>
      <c r="B19622"/>
      <c r="C19622"/>
    </row>
    <row r="19623" spans="1:3">
      <c r="A19623"/>
      <c r="B19623"/>
      <c r="C19623"/>
    </row>
    <row r="19624" spans="1:3">
      <c r="A19624"/>
      <c r="B19624"/>
      <c r="C19624"/>
    </row>
    <row r="19625" spans="1:3">
      <c r="A19625"/>
      <c r="B19625"/>
      <c r="C19625"/>
    </row>
    <row r="19626" spans="1:3">
      <c r="A19626"/>
      <c r="B19626"/>
      <c r="C19626"/>
    </row>
    <row r="19627" spans="1:3">
      <c r="A19627"/>
      <c r="B19627"/>
      <c r="C19627"/>
    </row>
    <row r="19628" spans="1:3">
      <c r="A19628"/>
      <c r="B19628"/>
      <c r="C19628"/>
    </row>
    <row r="19629" spans="1:3">
      <c r="A19629"/>
      <c r="B19629"/>
      <c r="C19629"/>
    </row>
    <row r="19630" spans="1:3">
      <c r="A19630"/>
      <c r="B19630"/>
      <c r="C19630"/>
    </row>
    <row r="19631" spans="1:3">
      <c r="A19631"/>
      <c r="B19631"/>
      <c r="C19631"/>
    </row>
    <row r="19632" spans="1:3">
      <c r="A19632"/>
      <c r="B19632"/>
      <c r="C19632"/>
    </row>
    <row r="19633" spans="1:3">
      <c r="A19633"/>
      <c r="B19633"/>
      <c r="C19633"/>
    </row>
    <row r="19634" spans="1:3">
      <c r="A19634"/>
      <c r="B19634"/>
      <c r="C19634"/>
    </row>
    <row r="19635" spans="1:3">
      <c r="A19635"/>
      <c r="B19635"/>
      <c r="C19635"/>
    </row>
    <row r="19636" spans="1:3">
      <c r="A19636"/>
      <c r="B19636"/>
      <c r="C19636"/>
    </row>
    <row r="19637" spans="1:3">
      <c r="A19637"/>
      <c r="B19637"/>
      <c r="C19637"/>
    </row>
    <row r="19638" spans="1:3">
      <c r="A19638"/>
      <c r="B19638"/>
      <c r="C19638"/>
    </row>
    <row r="19639" spans="1:3">
      <c r="A19639"/>
      <c r="B19639"/>
      <c r="C19639"/>
    </row>
    <row r="19640" spans="1:3">
      <c r="A19640"/>
      <c r="B19640"/>
      <c r="C19640"/>
    </row>
    <row r="19641" spans="1:3">
      <c r="A19641"/>
      <c r="B19641"/>
      <c r="C19641"/>
    </row>
    <row r="19642" spans="1:3">
      <c r="A19642"/>
      <c r="B19642"/>
      <c r="C19642"/>
    </row>
    <row r="19643" spans="1:3">
      <c r="A19643"/>
      <c r="B19643"/>
      <c r="C19643"/>
    </row>
    <row r="19644" spans="1:3">
      <c r="A19644"/>
      <c r="B19644"/>
      <c r="C19644"/>
    </row>
    <row r="19645" spans="1:3">
      <c r="A19645"/>
      <c r="B19645"/>
      <c r="C19645"/>
    </row>
    <row r="19646" spans="1:3">
      <c r="A19646"/>
      <c r="B19646"/>
      <c r="C19646"/>
    </row>
    <row r="19647" spans="1:3">
      <c r="A19647"/>
      <c r="B19647"/>
      <c r="C19647"/>
    </row>
    <row r="19648" spans="1:3">
      <c r="A19648"/>
      <c r="B19648"/>
      <c r="C19648"/>
    </row>
    <row r="19649" spans="1:3">
      <c r="A19649"/>
      <c r="B19649"/>
      <c r="C19649"/>
    </row>
    <row r="19650" spans="1:3">
      <c r="A19650"/>
      <c r="B19650"/>
      <c r="C19650"/>
    </row>
    <row r="19651" spans="1:3">
      <c r="A19651"/>
      <c r="B19651"/>
      <c r="C19651"/>
    </row>
    <row r="19652" spans="1:3">
      <c r="A19652"/>
      <c r="B19652"/>
      <c r="C19652"/>
    </row>
    <row r="19653" spans="1:3">
      <c r="A19653"/>
      <c r="B19653"/>
      <c r="C19653"/>
    </row>
    <row r="19654" spans="1:3">
      <c r="A19654"/>
      <c r="B19654"/>
      <c r="C19654"/>
    </row>
    <row r="19655" spans="1:3">
      <c r="A19655"/>
      <c r="B19655"/>
      <c r="C19655"/>
    </row>
    <row r="19656" spans="1:3">
      <c r="A19656"/>
      <c r="B19656"/>
      <c r="C19656"/>
    </row>
    <row r="19657" spans="1:3">
      <c r="A19657"/>
      <c r="B19657"/>
      <c r="C19657"/>
    </row>
    <row r="19658" spans="1:3">
      <c r="A19658"/>
      <c r="B19658"/>
      <c r="C19658"/>
    </row>
    <row r="19659" spans="1:3">
      <c r="A19659"/>
      <c r="B19659"/>
      <c r="C19659"/>
    </row>
    <row r="19660" spans="1:3">
      <c r="A19660"/>
      <c r="B19660"/>
      <c r="C19660"/>
    </row>
    <row r="19661" spans="1:3">
      <c r="A19661"/>
      <c r="B19661"/>
      <c r="C19661"/>
    </row>
    <row r="19662" spans="1:3">
      <c r="A19662"/>
      <c r="B19662"/>
      <c r="C19662"/>
    </row>
    <row r="19663" spans="1:3">
      <c r="A19663"/>
      <c r="B19663"/>
      <c r="C19663"/>
    </row>
    <row r="19664" spans="1:3">
      <c r="A19664"/>
      <c r="B19664"/>
      <c r="C19664"/>
    </row>
    <row r="19665" spans="1:3">
      <c r="A19665"/>
      <c r="B19665"/>
      <c r="C19665"/>
    </row>
    <row r="19666" spans="1:3">
      <c r="A19666"/>
      <c r="B19666"/>
      <c r="C19666"/>
    </row>
    <row r="19667" spans="1:3">
      <c r="A19667"/>
      <c r="B19667"/>
      <c r="C19667"/>
    </row>
    <row r="19668" spans="1:3">
      <c r="A19668"/>
      <c r="B19668"/>
      <c r="C19668"/>
    </row>
    <row r="19669" spans="1:3">
      <c r="A19669"/>
      <c r="B19669"/>
      <c r="C19669"/>
    </row>
    <row r="19670" spans="1:3">
      <c r="A19670"/>
      <c r="B19670"/>
      <c r="C19670"/>
    </row>
    <row r="19671" spans="1:3">
      <c r="A19671"/>
      <c r="B19671"/>
      <c r="C19671"/>
    </row>
    <row r="19672" spans="1:3">
      <c r="A19672"/>
      <c r="B19672"/>
      <c r="C19672"/>
    </row>
    <row r="19673" spans="1:3">
      <c r="A19673"/>
      <c r="B19673"/>
      <c r="C19673"/>
    </row>
    <row r="19674" spans="1:3">
      <c r="A19674"/>
      <c r="B19674"/>
      <c r="C19674"/>
    </row>
    <row r="19675" spans="1:3">
      <c r="A19675"/>
      <c r="B19675"/>
      <c r="C19675"/>
    </row>
    <row r="19676" spans="1:3">
      <c r="A19676"/>
      <c r="B19676"/>
      <c r="C19676"/>
    </row>
    <row r="19677" spans="1:3">
      <c r="A19677"/>
      <c r="B19677"/>
      <c r="C19677"/>
    </row>
    <row r="19678" spans="1:3">
      <c r="A19678"/>
      <c r="B19678"/>
      <c r="C19678"/>
    </row>
    <row r="19679" spans="1:3">
      <c r="A19679"/>
      <c r="B19679"/>
      <c r="C19679"/>
    </row>
    <row r="19680" spans="1:3">
      <c r="A19680"/>
      <c r="B19680"/>
      <c r="C19680"/>
    </row>
    <row r="19681" spans="1:3">
      <c r="A19681"/>
      <c r="B19681"/>
      <c r="C19681"/>
    </row>
    <row r="19682" spans="1:3">
      <c r="A19682"/>
      <c r="B19682"/>
      <c r="C19682"/>
    </row>
    <row r="19683" spans="1:3">
      <c r="A19683"/>
      <c r="B19683"/>
      <c r="C19683"/>
    </row>
    <row r="19684" spans="1:3">
      <c r="A19684"/>
      <c r="B19684"/>
      <c r="C19684"/>
    </row>
    <row r="19685" spans="1:3">
      <c r="A19685"/>
      <c r="B19685"/>
      <c r="C19685"/>
    </row>
    <row r="19686" spans="1:3">
      <c r="A19686"/>
      <c r="B19686"/>
      <c r="C19686"/>
    </row>
    <row r="19687" spans="1:3">
      <c r="A19687"/>
      <c r="B19687"/>
      <c r="C19687"/>
    </row>
    <row r="19688" spans="1:3">
      <c r="A19688"/>
      <c r="B19688"/>
      <c r="C19688"/>
    </row>
    <row r="19689" spans="1:3">
      <c r="A19689"/>
      <c r="B19689"/>
      <c r="C19689"/>
    </row>
    <row r="19690" spans="1:3">
      <c r="A19690"/>
      <c r="B19690"/>
      <c r="C19690"/>
    </row>
    <row r="19691" spans="1:3">
      <c r="A19691"/>
      <c r="B19691"/>
      <c r="C19691"/>
    </row>
    <row r="19692" spans="1:3">
      <c r="A19692"/>
      <c r="B19692"/>
      <c r="C19692"/>
    </row>
    <row r="19693" spans="1:3">
      <c r="A19693"/>
      <c r="B19693"/>
      <c r="C19693"/>
    </row>
    <row r="19694" spans="1:3">
      <c r="A19694"/>
      <c r="B19694"/>
      <c r="C19694"/>
    </row>
    <row r="19695" spans="1:3">
      <c r="A19695"/>
      <c r="B19695"/>
      <c r="C19695"/>
    </row>
    <row r="19696" spans="1:3">
      <c r="A19696"/>
      <c r="B19696"/>
      <c r="C19696"/>
    </row>
    <row r="19697" spans="1:3">
      <c r="A19697"/>
      <c r="B19697"/>
      <c r="C19697"/>
    </row>
    <row r="19698" spans="1:3">
      <c r="A19698"/>
      <c r="B19698"/>
      <c r="C19698"/>
    </row>
    <row r="19699" spans="1:3">
      <c r="A19699"/>
      <c r="B19699"/>
      <c r="C19699"/>
    </row>
    <row r="19700" spans="1:3">
      <c r="A19700"/>
      <c r="B19700"/>
      <c r="C19700"/>
    </row>
    <row r="19701" spans="1:3">
      <c r="A19701"/>
      <c r="B19701"/>
      <c r="C19701"/>
    </row>
    <row r="19702" spans="1:3">
      <c r="A19702"/>
      <c r="B19702"/>
      <c r="C19702"/>
    </row>
    <row r="19703" spans="1:3">
      <c r="A19703"/>
      <c r="B19703"/>
      <c r="C19703"/>
    </row>
    <row r="19704" spans="1:3">
      <c r="A19704"/>
      <c r="B19704"/>
      <c r="C19704"/>
    </row>
    <row r="19705" spans="1:3">
      <c r="A19705"/>
      <c r="B19705"/>
      <c r="C19705"/>
    </row>
    <row r="19706" spans="1:3">
      <c r="A19706"/>
      <c r="B19706"/>
      <c r="C19706"/>
    </row>
    <row r="19707" spans="1:3">
      <c r="A19707"/>
      <c r="B19707"/>
      <c r="C19707"/>
    </row>
    <row r="19708" spans="1:3">
      <c r="A19708"/>
      <c r="B19708"/>
      <c r="C19708"/>
    </row>
    <row r="19709" spans="1:3">
      <c r="A19709"/>
      <c r="B19709"/>
      <c r="C19709"/>
    </row>
    <row r="19710" spans="1:3">
      <c r="A19710"/>
      <c r="B19710"/>
      <c r="C19710"/>
    </row>
    <row r="19711" spans="1:3">
      <c r="A19711"/>
      <c r="B19711"/>
      <c r="C19711"/>
    </row>
    <row r="19712" spans="1:3">
      <c r="A19712"/>
      <c r="B19712"/>
      <c r="C19712"/>
    </row>
    <row r="19713" spans="1:3">
      <c r="A19713"/>
      <c r="B19713"/>
      <c r="C19713"/>
    </row>
    <row r="19714" spans="1:3">
      <c r="A19714"/>
      <c r="B19714"/>
      <c r="C19714"/>
    </row>
    <row r="19715" spans="1:3">
      <c r="A19715"/>
      <c r="B19715"/>
      <c r="C19715"/>
    </row>
    <row r="19716" spans="1:3">
      <c r="A19716"/>
      <c r="B19716"/>
      <c r="C19716"/>
    </row>
    <row r="19717" spans="1:3">
      <c r="A19717"/>
      <c r="B19717"/>
      <c r="C19717"/>
    </row>
    <row r="19718" spans="1:3">
      <c r="A19718"/>
      <c r="B19718"/>
      <c r="C19718"/>
    </row>
    <row r="19719" spans="1:3">
      <c r="A19719"/>
      <c r="B19719"/>
      <c r="C19719"/>
    </row>
    <row r="19720" spans="1:3">
      <c r="A19720"/>
      <c r="B19720"/>
      <c r="C19720"/>
    </row>
    <row r="19721" spans="1:3">
      <c r="A19721"/>
      <c r="B19721"/>
      <c r="C19721"/>
    </row>
    <row r="19722" spans="1:3">
      <c r="A19722"/>
      <c r="B19722"/>
      <c r="C19722"/>
    </row>
    <row r="19723" spans="1:3">
      <c r="A19723"/>
      <c r="B19723"/>
      <c r="C19723"/>
    </row>
    <row r="19724" spans="1:3">
      <c r="A19724"/>
      <c r="B19724"/>
      <c r="C19724"/>
    </row>
    <row r="19725" spans="1:3">
      <c r="A19725"/>
      <c r="B19725"/>
      <c r="C19725"/>
    </row>
    <row r="19726" spans="1:3">
      <c r="A19726"/>
      <c r="B19726"/>
      <c r="C19726"/>
    </row>
    <row r="19727" spans="1:3">
      <c r="A19727"/>
      <c r="B19727"/>
      <c r="C19727"/>
    </row>
    <row r="19728" spans="1:3">
      <c r="A19728"/>
      <c r="B19728"/>
      <c r="C19728"/>
    </row>
    <row r="19729" spans="1:3">
      <c r="A19729"/>
      <c r="B19729"/>
      <c r="C19729"/>
    </row>
    <row r="19730" spans="1:3">
      <c r="A19730"/>
      <c r="B19730"/>
      <c r="C19730"/>
    </row>
    <row r="19731" spans="1:3">
      <c r="A19731"/>
      <c r="B19731"/>
      <c r="C19731"/>
    </row>
    <row r="19732" spans="1:3">
      <c r="A19732"/>
      <c r="B19732"/>
      <c r="C19732"/>
    </row>
    <row r="19733" spans="1:3">
      <c r="A19733"/>
      <c r="B19733"/>
      <c r="C19733"/>
    </row>
    <row r="19734" spans="1:3">
      <c r="A19734"/>
      <c r="B19734"/>
      <c r="C19734"/>
    </row>
    <row r="19735" spans="1:3">
      <c r="A19735"/>
      <c r="B19735"/>
      <c r="C19735"/>
    </row>
    <row r="19736" spans="1:3">
      <c r="A19736"/>
      <c r="B19736"/>
      <c r="C19736"/>
    </row>
    <row r="19737" spans="1:3">
      <c r="A19737"/>
      <c r="B19737"/>
      <c r="C19737"/>
    </row>
    <row r="19738" spans="1:3">
      <c r="A19738"/>
      <c r="B19738"/>
      <c r="C19738"/>
    </row>
    <row r="19739" spans="1:3">
      <c r="A19739"/>
      <c r="B19739"/>
      <c r="C19739"/>
    </row>
    <row r="19740" spans="1:3">
      <c r="A19740"/>
      <c r="B19740"/>
      <c r="C19740"/>
    </row>
    <row r="19741" spans="1:3">
      <c r="A19741"/>
      <c r="B19741"/>
      <c r="C19741"/>
    </row>
    <row r="19742" spans="1:3">
      <c r="A19742"/>
      <c r="B19742"/>
      <c r="C19742"/>
    </row>
    <row r="19743" spans="1:3">
      <c r="A19743"/>
      <c r="B19743"/>
      <c r="C19743"/>
    </row>
    <row r="19744" spans="1:3">
      <c r="A19744"/>
      <c r="B19744"/>
      <c r="C19744"/>
    </row>
    <row r="19745" spans="1:3">
      <c r="A19745"/>
      <c r="B19745"/>
      <c r="C19745"/>
    </row>
    <row r="19746" spans="1:3">
      <c r="A19746"/>
      <c r="B19746"/>
      <c r="C19746"/>
    </row>
    <row r="19747" spans="1:3">
      <c r="A19747"/>
      <c r="B19747"/>
      <c r="C19747"/>
    </row>
    <row r="19748" spans="1:3">
      <c r="A19748"/>
      <c r="B19748"/>
      <c r="C19748"/>
    </row>
    <row r="19749" spans="1:3">
      <c r="A19749"/>
      <c r="B19749"/>
      <c r="C19749"/>
    </row>
    <row r="19750" spans="1:3">
      <c r="A19750"/>
      <c r="B19750"/>
      <c r="C19750"/>
    </row>
    <row r="19751" spans="1:3">
      <c r="A19751"/>
      <c r="B19751"/>
      <c r="C19751"/>
    </row>
    <row r="19752" spans="1:3">
      <c r="A19752"/>
      <c r="B19752"/>
      <c r="C19752"/>
    </row>
    <row r="19753" spans="1:3">
      <c r="A19753"/>
      <c r="B19753"/>
      <c r="C19753"/>
    </row>
    <row r="19754" spans="1:3">
      <c r="A19754"/>
      <c r="B19754"/>
      <c r="C19754"/>
    </row>
    <row r="19755" spans="1:3">
      <c r="A19755"/>
      <c r="B19755"/>
      <c r="C19755"/>
    </row>
    <row r="19756" spans="1:3">
      <c r="A19756"/>
      <c r="B19756"/>
      <c r="C19756"/>
    </row>
    <row r="19757" spans="1:3">
      <c r="A19757"/>
      <c r="B19757"/>
      <c r="C19757"/>
    </row>
    <row r="19758" spans="1:3">
      <c r="A19758"/>
      <c r="B19758"/>
      <c r="C19758"/>
    </row>
    <row r="19759" spans="1:3">
      <c r="A19759"/>
      <c r="B19759"/>
      <c r="C19759"/>
    </row>
    <row r="19760" spans="1:3">
      <c r="A19760"/>
      <c r="B19760"/>
      <c r="C19760"/>
    </row>
    <row r="19761" spans="1:3">
      <c r="A19761"/>
      <c r="B19761"/>
      <c r="C19761"/>
    </row>
    <row r="19762" spans="1:3">
      <c r="A19762"/>
      <c r="B19762"/>
      <c r="C19762"/>
    </row>
    <row r="19763" spans="1:3">
      <c r="A19763"/>
      <c r="B19763"/>
      <c r="C19763"/>
    </row>
    <row r="19764" spans="1:3">
      <c r="A19764"/>
      <c r="B19764"/>
      <c r="C19764"/>
    </row>
    <row r="19765" spans="1:3">
      <c r="A19765"/>
      <c r="B19765"/>
      <c r="C19765"/>
    </row>
    <row r="19766" spans="1:3">
      <c r="A19766"/>
      <c r="B19766"/>
      <c r="C19766"/>
    </row>
    <row r="19767" spans="1:3">
      <c r="A19767"/>
      <c r="B19767"/>
      <c r="C19767"/>
    </row>
    <row r="19768" spans="1:3">
      <c r="A19768"/>
      <c r="B19768"/>
      <c r="C19768"/>
    </row>
    <row r="19769" spans="1:3">
      <c r="A19769"/>
      <c r="B19769"/>
      <c r="C19769"/>
    </row>
    <row r="19770" spans="1:3">
      <c r="A19770"/>
      <c r="B19770"/>
      <c r="C19770"/>
    </row>
    <row r="19771" spans="1:3">
      <c r="A19771"/>
      <c r="B19771"/>
      <c r="C19771"/>
    </row>
    <row r="19772" spans="1:3">
      <c r="A19772"/>
      <c r="B19772"/>
      <c r="C19772"/>
    </row>
    <row r="19773" spans="1:3">
      <c r="A19773"/>
      <c r="B19773"/>
      <c r="C19773"/>
    </row>
    <row r="19774" spans="1:3">
      <c r="A19774"/>
      <c r="B19774"/>
      <c r="C19774"/>
    </row>
    <row r="19775" spans="1:3">
      <c r="A19775"/>
      <c r="B19775"/>
      <c r="C19775"/>
    </row>
    <row r="19776" spans="1:3">
      <c r="A19776"/>
      <c r="B19776"/>
      <c r="C19776"/>
    </row>
    <row r="19777" spans="1:3">
      <c r="A19777"/>
      <c r="B19777"/>
      <c r="C19777"/>
    </row>
    <row r="19778" spans="1:3">
      <c r="A19778"/>
      <c r="B19778"/>
      <c r="C19778"/>
    </row>
    <row r="19779" spans="1:3">
      <c r="A19779"/>
      <c r="B19779"/>
      <c r="C19779"/>
    </row>
    <row r="19780" spans="1:3">
      <c r="A19780"/>
      <c r="B19780"/>
      <c r="C19780"/>
    </row>
    <row r="19781" spans="1:3">
      <c r="A19781"/>
      <c r="B19781"/>
      <c r="C19781"/>
    </row>
    <row r="19782" spans="1:3">
      <c r="A19782"/>
      <c r="B19782"/>
      <c r="C19782"/>
    </row>
    <row r="19783" spans="1:3">
      <c r="A19783"/>
      <c r="B19783"/>
      <c r="C19783"/>
    </row>
    <row r="19784" spans="1:3">
      <c r="A19784"/>
      <c r="B19784"/>
      <c r="C19784"/>
    </row>
    <row r="19785" spans="1:3">
      <c r="A19785"/>
      <c r="B19785"/>
      <c r="C19785"/>
    </row>
    <row r="19786" spans="1:3">
      <c r="A19786"/>
      <c r="B19786"/>
      <c r="C19786"/>
    </row>
    <row r="19787" spans="1:3">
      <c r="A19787"/>
      <c r="B19787"/>
      <c r="C19787"/>
    </row>
    <row r="19788" spans="1:3">
      <c r="A19788"/>
      <c r="B19788"/>
      <c r="C19788"/>
    </row>
    <row r="19789" spans="1:3">
      <c r="A19789"/>
      <c r="B19789"/>
      <c r="C19789"/>
    </row>
    <row r="19790" spans="1:3">
      <c r="A19790"/>
      <c r="B19790"/>
      <c r="C19790"/>
    </row>
    <row r="19791" spans="1:3">
      <c r="A19791"/>
      <c r="B19791"/>
      <c r="C19791"/>
    </row>
    <row r="19792" spans="1:3">
      <c r="A19792"/>
      <c r="B19792"/>
      <c r="C19792"/>
    </row>
    <row r="19793" spans="1:3">
      <c r="A19793"/>
      <c r="B19793"/>
      <c r="C19793"/>
    </row>
    <row r="19794" spans="1:3">
      <c r="A19794"/>
      <c r="B19794"/>
      <c r="C19794"/>
    </row>
    <row r="19795" spans="1:3">
      <c r="A19795"/>
      <c r="B19795"/>
      <c r="C19795"/>
    </row>
    <row r="19796" spans="1:3">
      <c r="A19796"/>
      <c r="B19796"/>
      <c r="C19796"/>
    </row>
    <row r="19797" spans="1:3">
      <c r="A19797"/>
      <c r="B19797"/>
      <c r="C19797"/>
    </row>
    <row r="19798" spans="1:3">
      <c r="A19798"/>
      <c r="B19798"/>
      <c r="C19798"/>
    </row>
    <row r="19799" spans="1:3">
      <c r="A19799"/>
      <c r="B19799"/>
      <c r="C19799"/>
    </row>
    <row r="19800" spans="1:3">
      <c r="A19800"/>
      <c r="B19800"/>
      <c r="C19800"/>
    </row>
    <row r="19801" spans="1:3">
      <c r="A19801"/>
      <c r="B19801"/>
      <c r="C19801"/>
    </row>
    <row r="19802" spans="1:3">
      <c r="A19802"/>
      <c r="B19802"/>
      <c r="C19802"/>
    </row>
    <row r="19803" spans="1:3">
      <c r="A19803"/>
      <c r="B19803"/>
      <c r="C19803"/>
    </row>
    <row r="19804" spans="1:3">
      <c r="A19804"/>
      <c r="B19804"/>
      <c r="C19804"/>
    </row>
    <row r="19805" spans="1:3">
      <c r="A19805"/>
      <c r="B19805"/>
      <c r="C19805"/>
    </row>
    <row r="19806" spans="1:3">
      <c r="A19806"/>
      <c r="B19806"/>
      <c r="C19806"/>
    </row>
    <row r="19807" spans="1:3">
      <c r="A19807"/>
      <c r="B19807"/>
      <c r="C19807"/>
    </row>
    <row r="19808" spans="1:3">
      <c r="A19808"/>
      <c r="B19808"/>
      <c r="C19808"/>
    </row>
    <row r="19809" spans="1:3">
      <c r="A19809"/>
      <c r="B19809"/>
      <c r="C19809"/>
    </row>
    <row r="19810" spans="1:3">
      <c r="A19810"/>
      <c r="B19810"/>
      <c r="C19810"/>
    </row>
    <row r="19811" spans="1:3">
      <c r="A19811"/>
      <c r="B19811"/>
      <c r="C19811"/>
    </row>
    <row r="19812" spans="1:3">
      <c r="A19812"/>
      <c r="B19812"/>
      <c r="C19812"/>
    </row>
    <row r="19813" spans="1:3">
      <c r="A19813"/>
      <c r="B19813"/>
      <c r="C19813"/>
    </row>
    <row r="19814" spans="1:3">
      <c r="A19814"/>
      <c r="B19814"/>
      <c r="C19814"/>
    </row>
    <row r="19815" spans="1:3">
      <c r="A19815"/>
      <c r="B19815"/>
      <c r="C19815"/>
    </row>
    <row r="19816" spans="1:3">
      <c r="A19816"/>
      <c r="B19816"/>
      <c r="C19816"/>
    </row>
    <row r="19817" spans="1:3">
      <c r="A19817"/>
      <c r="B19817"/>
      <c r="C19817"/>
    </row>
    <row r="19818" spans="1:3">
      <c r="A19818"/>
      <c r="B19818"/>
      <c r="C19818"/>
    </row>
    <row r="19819" spans="1:3">
      <c r="A19819"/>
      <c r="B19819"/>
      <c r="C19819"/>
    </row>
    <row r="19820" spans="1:3">
      <c r="A19820"/>
      <c r="B19820"/>
      <c r="C19820"/>
    </row>
    <row r="19821" spans="1:3">
      <c r="A19821"/>
      <c r="B19821"/>
      <c r="C19821"/>
    </row>
    <row r="19822" spans="1:3">
      <c r="A19822"/>
      <c r="B19822"/>
      <c r="C19822"/>
    </row>
    <row r="19823" spans="1:3">
      <c r="A19823"/>
      <c r="B19823"/>
      <c r="C19823"/>
    </row>
    <row r="19824" spans="1:3">
      <c r="A19824"/>
      <c r="B19824"/>
      <c r="C19824"/>
    </row>
    <row r="19825" spans="1:3">
      <c r="A19825"/>
      <c r="B19825"/>
      <c r="C19825"/>
    </row>
    <row r="19826" spans="1:3">
      <c r="A19826"/>
      <c r="B19826"/>
      <c r="C19826"/>
    </row>
    <row r="19827" spans="1:3">
      <c r="A19827"/>
      <c r="B19827"/>
      <c r="C19827"/>
    </row>
    <row r="19828" spans="1:3">
      <c r="A19828"/>
      <c r="B19828"/>
      <c r="C19828"/>
    </row>
    <row r="19829" spans="1:3">
      <c r="A19829"/>
      <c r="B19829"/>
      <c r="C19829"/>
    </row>
    <row r="19830" spans="1:3">
      <c r="A19830"/>
      <c r="B19830"/>
      <c r="C19830"/>
    </row>
    <row r="19831" spans="1:3">
      <c r="A19831"/>
      <c r="B19831"/>
      <c r="C19831"/>
    </row>
    <row r="19832" spans="1:3">
      <c r="A19832"/>
      <c r="B19832"/>
      <c r="C19832"/>
    </row>
    <row r="19833" spans="1:3">
      <c r="A19833"/>
      <c r="B19833"/>
      <c r="C19833"/>
    </row>
    <row r="19834" spans="1:3">
      <c r="A19834"/>
      <c r="B19834"/>
      <c r="C19834"/>
    </row>
    <row r="19835" spans="1:3">
      <c r="A19835"/>
      <c r="B19835"/>
      <c r="C19835"/>
    </row>
    <row r="19836" spans="1:3">
      <c r="A19836"/>
      <c r="B19836"/>
      <c r="C19836"/>
    </row>
    <row r="19837" spans="1:3">
      <c r="A19837"/>
      <c r="B19837"/>
      <c r="C19837"/>
    </row>
    <row r="19838" spans="1:3">
      <c r="A19838"/>
      <c r="B19838"/>
      <c r="C19838"/>
    </row>
    <row r="19839" spans="1:3">
      <c r="A19839"/>
      <c r="B19839"/>
      <c r="C19839"/>
    </row>
    <row r="19840" spans="1:3">
      <c r="A19840"/>
      <c r="B19840"/>
      <c r="C19840"/>
    </row>
    <row r="19841" spans="1:3">
      <c r="A19841"/>
      <c r="B19841"/>
      <c r="C19841"/>
    </row>
    <row r="19842" spans="1:3">
      <c r="A19842"/>
      <c r="B19842"/>
      <c r="C19842"/>
    </row>
    <row r="19843" spans="1:3">
      <c r="A19843"/>
      <c r="B19843"/>
      <c r="C19843"/>
    </row>
    <row r="19844" spans="1:3">
      <c r="A19844"/>
      <c r="B19844"/>
      <c r="C19844"/>
    </row>
    <row r="19845" spans="1:3">
      <c r="A19845"/>
      <c r="B19845"/>
      <c r="C19845"/>
    </row>
    <row r="19846" spans="1:3">
      <c r="A19846"/>
      <c r="B19846"/>
      <c r="C19846"/>
    </row>
    <row r="19847" spans="1:3">
      <c r="A19847"/>
      <c r="B19847"/>
      <c r="C19847"/>
    </row>
    <row r="19848" spans="1:3">
      <c r="A19848"/>
      <c r="B19848"/>
      <c r="C19848"/>
    </row>
    <row r="19849" spans="1:3">
      <c r="A19849"/>
      <c r="B19849"/>
      <c r="C19849"/>
    </row>
    <row r="19850" spans="1:3">
      <c r="A19850"/>
      <c r="B19850"/>
      <c r="C19850"/>
    </row>
    <row r="19851" spans="1:3">
      <c r="A19851"/>
      <c r="B19851"/>
      <c r="C19851"/>
    </row>
    <row r="19852" spans="1:3">
      <c r="A19852"/>
      <c r="B19852"/>
      <c r="C19852"/>
    </row>
    <row r="19853" spans="1:3">
      <c r="A19853"/>
      <c r="B19853"/>
      <c r="C19853"/>
    </row>
    <row r="19854" spans="1:3">
      <c r="A19854"/>
      <c r="B19854"/>
      <c r="C19854"/>
    </row>
    <row r="19855" spans="1:3">
      <c r="A19855"/>
      <c r="B19855"/>
      <c r="C19855"/>
    </row>
    <row r="19856" spans="1:3">
      <c r="A19856"/>
      <c r="B19856"/>
      <c r="C19856"/>
    </row>
    <row r="19857" spans="1:3">
      <c r="A19857"/>
      <c r="B19857"/>
      <c r="C19857"/>
    </row>
    <row r="19858" spans="1:3">
      <c r="A19858"/>
      <c r="B19858"/>
      <c r="C19858"/>
    </row>
    <row r="19859" spans="1:3">
      <c r="A19859"/>
      <c r="B19859"/>
      <c r="C19859"/>
    </row>
    <row r="19860" spans="1:3">
      <c r="A19860"/>
      <c r="B19860"/>
      <c r="C19860"/>
    </row>
    <row r="19861" spans="1:3">
      <c r="A19861"/>
      <c r="B19861"/>
      <c r="C19861"/>
    </row>
    <row r="19862" spans="1:3">
      <c r="A19862"/>
      <c r="B19862"/>
      <c r="C19862"/>
    </row>
    <row r="19863" spans="1:3">
      <c r="A19863"/>
      <c r="B19863"/>
      <c r="C19863"/>
    </row>
    <row r="19864" spans="1:3">
      <c r="A19864"/>
      <c r="B19864"/>
      <c r="C19864"/>
    </row>
    <row r="19865" spans="1:3">
      <c r="A19865"/>
      <c r="B19865"/>
      <c r="C19865"/>
    </row>
    <row r="19866" spans="1:3">
      <c r="A19866"/>
      <c r="B19866"/>
      <c r="C19866"/>
    </row>
    <row r="19867" spans="1:3">
      <c r="A19867"/>
      <c r="B19867"/>
      <c r="C19867"/>
    </row>
    <row r="19868" spans="1:3">
      <c r="A19868"/>
      <c r="B19868"/>
      <c r="C19868"/>
    </row>
    <row r="19869" spans="1:3">
      <c r="A19869"/>
      <c r="B19869"/>
      <c r="C19869"/>
    </row>
    <row r="19870" spans="1:3">
      <c r="A19870"/>
      <c r="B19870"/>
      <c r="C19870"/>
    </row>
    <row r="19871" spans="1:3">
      <c r="A19871"/>
      <c r="B19871"/>
      <c r="C19871"/>
    </row>
    <row r="19872" spans="1:3">
      <c r="A19872"/>
      <c r="B19872"/>
      <c r="C19872"/>
    </row>
    <row r="19873" spans="1:3">
      <c r="A19873"/>
      <c r="B19873"/>
      <c r="C19873"/>
    </row>
    <row r="19874" spans="1:3">
      <c r="A19874"/>
      <c r="B19874"/>
      <c r="C19874"/>
    </row>
    <row r="19875" spans="1:3">
      <c r="A19875"/>
      <c r="B19875"/>
      <c r="C19875"/>
    </row>
    <row r="19876" spans="1:3">
      <c r="A19876"/>
      <c r="B19876"/>
      <c r="C19876"/>
    </row>
    <row r="19877" spans="1:3">
      <c r="A19877"/>
      <c r="B19877"/>
      <c r="C19877"/>
    </row>
    <row r="19878" spans="1:3">
      <c r="A19878"/>
      <c r="B19878"/>
      <c r="C19878"/>
    </row>
    <row r="19879" spans="1:3">
      <c r="A19879"/>
      <c r="B19879"/>
      <c r="C19879"/>
    </row>
    <row r="19880" spans="1:3">
      <c r="A19880"/>
      <c r="B19880"/>
      <c r="C19880"/>
    </row>
    <row r="19881" spans="1:3">
      <c r="A19881"/>
      <c r="B19881"/>
      <c r="C19881"/>
    </row>
    <row r="19882" spans="1:3">
      <c r="A19882"/>
      <c r="B19882"/>
      <c r="C19882"/>
    </row>
    <row r="19883" spans="1:3">
      <c r="A19883"/>
      <c r="B19883"/>
      <c r="C19883"/>
    </row>
    <row r="19884" spans="1:3">
      <c r="A19884"/>
      <c r="B19884"/>
      <c r="C19884"/>
    </row>
    <row r="19885" spans="1:3">
      <c r="A19885"/>
      <c r="B19885"/>
      <c r="C19885"/>
    </row>
    <row r="19886" spans="1:3">
      <c r="A19886"/>
      <c r="B19886"/>
      <c r="C19886"/>
    </row>
    <row r="19887" spans="1:3">
      <c r="A19887"/>
      <c r="B19887"/>
      <c r="C19887"/>
    </row>
    <row r="19888" spans="1:3">
      <c r="A19888"/>
      <c r="B19888"/>
      <c r="C19888"/>
    </row>
    <row r="19889" spans="1:3">
      <c r="A19889"/>
      <c r="B19889"/>
      <c r="C19889"/>
    </row>
    <row r="19890" spans="1:3">
      <c r="A19890"/>
      <c r="B19890"/>
      <c r="C19890"/>
    </row>
    <row r="19891" spans="1:3">
      <c r="A19891"/>
      <c r="B19891"/>
      <c r="C19891"/>
    </row>
    <row r="19892" spans="1:3">
      <c r="A19892"/>
      <c r="B19892"/>
      <c r="C19892"/>
    </row>
    <row r="19893" spans="1:3">
      <c r="A19893"/>
      <c r="B19893"/>
      <c r="C19893"/>
    </row>
    <row r="19894" spans="1:3">
      <c r="A19894"/>
      <c r="B19894"/>
      <c r="C19894"/>
    </row>
    <row r="19895" spans="1:3">
      <c r="A19895"/>
      <c r="B19895"/>
      <c r="C19895"/>
    </row>
    <row r="19896" spans="1:3">
      <c r="A19896"/>
      <c r="B19896"/>
      <c r="C19896"/>
    </row>
    <row r="19897" spans="1:3">
      <c r="A19897"/>
      <c r="B19897"/>
      <c r="C19897"/>
    </row>
    <row r="19898" spans="1:3">
      <c r="A19898"/>
      <c r="B19898"/>
      <c r="C19898"/>
    </row>
    <row r="19899" spans="1:3">
      <c r="A19899"/>
      <c r="B19899"/>
      <c r="C19899"/>
    </row>
    <row r="19900" spans="1:3">
      <c r="A19900"/>
      <c r="B19900"/>
      <c r="C19900"/>
    </row>
    <row r="19901" spans="1:3">
      <c r="A19901"/>
      <c r="B19901"/>
      <c r="C19901"/>
    </row>
    <row r="19902" spans="1:3">
      <c r="A19902"/>
      <c r="B19902"/>
      <c r="C19902"/>
    </row>
    <row r="19903" spans="1:3">
      <c r="A19903"/>
      <c r="B19903"/>
      <c r="C19903"/>
    </row>
    <row r="19904" spans="1:3">
      <c r="A19904"/>
      <c r="B19904"/>
      <c r="C19904"/>
    </row>
    <row r="19905" spans="1:3">
      <c r="A19905"/>
      <c r="B19905"/>
      <c r="C19905"/>
    </row>
    <row r="19906" spans="1:3">
      <c r="A19906"/>
      <c r="B19906"/>
      <c r="C19906"/>
    </row>
    <row r="19907" spans="1:3">
      <c r="A19907"/>
      <c r="B19907"/>
      <c r="C19907"/>
    </row>
    <row r="19908" spans="1:3">
      <c r="A19908"/>
      <c r="B19908"/>
      <c r="C19908"/>
    </row>
    <row r="19909" spans="1:3">
      <c r="A19909"/>
      <c r="B19909"/>
      <c r="C19909"/>
    </row>
    <row r="19910" spans="1:3">
      <c r="A19910"/>
      <c r="B19910"/>
      <c r="C19910"/>
    </row>
    <row r="19911" spans="1:3">
      <c r="A19911"/>
      <c r="B19911"/>
      <c r="C19911"/>
    </row>
    <row r="19912" spans="1:3">
      <c r="A19912"/>
      <c r="B19912"/>
      <c r="C19912"/>
    </row>
    <row r="19913" spans="1:3">
      <c r="A19913"/>
      <c r="B19913"/>
      <c r="C19913"/>
    </row>
    <row r="19914" spans="1:3">
      <c r="A19914"/>
      <c r="B19914"/>
      <c r="C19914"/>
    </row>
    <row r="19915" spans="1:3">
      <c r="A19915"/>
      <c r="B19915"/>
      <c r="C19915"/>
    </row>
    <row r="19916" spans="1:3">
      <c r="A19916"/>
      <c r="B19916"/>
      <c r="C19916"/>
    </row>
    <row r="19917" spans="1:3">
      <c r="A19917"/>
      <c r="B19917"/>
      <c r="C19917"/>
    </row>
    <row r="19918" spans="1:3">
      <c r="A19918"/>
      <c r="B19918"/>
      <c r="C19918"/>
    </row>
    <row r="19919" spans="1:3">
      <c r="A19919"/>
      <c r="B19919"/>
      <c r="C19919"/>
    </row>
    <row r="19920" spans="1:3">
      <c r="A19920"/>
      <c r="B19920"/>
      <c r="C19920"/>
    </row>
    <row r="19921" spans="1:3">
      <c r="A19921"/>
      <c r="B19921"/>
      <c r="C19921"/>
    </row>
    <row r="19922" spans="1:3">
      <c r="A19922"/>
      <c r="B19922"/>
      <c r="C19922"/>
    </row>
    <row r="19923" spans="1:3">
      <c r="A19923"/>
      <c r="B19923"/>
      <c r="C19923"/>
    </row>
    <row r="19924" spans="1:3">
      <c r="A19924"/>
      <c r="B19924"/>
      <c r="C19924"/>
    </row>
    <row r="19925" spans="1:3">
      <c r="A19925"/>
      <c r="B19925"/>
      <c r="C19925"/>
    </row>
    <row r="19926" spans="1:3">
      <c r="A19926"/>
      <c r="B19926"/>
      <c r="C19926"/>
    </row>
    <row r="19927" spans="1:3">
      <c r="A19927"/>
      <c r="B19927"/>
      <c r="C19927"/>
    </row>
    <row r="19928" spans="1:3">
      <c r="A19928"/>
      <c r="B19928"/>
      <c r="C19928"/>
    </row>
    <row r="19929" spans="1:3">
      <c r="A19929"/>
      <c r="B19929"/>
      <c r="C19929"/>
    </row>
    <row r="19930" spans="1:3">
      <c r="A19930"/>
      <c r="B19930"/>
      <c r="C19930"/>
    </row>
    <row r="19931" spans="1:3">
      <c r="A19931"/>
      <c r="B19931"/>
      <c r="C19931"/>
    </row>
    <row r="19932" spans="1:3">
      <c r="A19932"/>
      <c r="B19932"/>
      <c r="C19932"/>
    </row>
    <row r="19933" spans="1:3">
      <c r="A19933"/>
      <c r="B19933"/>
      <c r="C19933"/>
    </row>
    <row r="19934" spans="1:3">
      <c r="A19934"/>
      <c r="B19934"/>
      <c r="C19934"/>
    </row>
    <row r="19935" spans="1:3">
      <c r="A19935"/>
      <c r="B19935"/>
      <c r="C19935"/>
    </row>
    <row r="19936" spans="1:3">
      <c r="A19936"/>
      <c r="B19936"/>
      <c r="C19936"/>
    </row>
    <row r="19937" spans="1:3">
      <c r="A19937"/>
      <c r="B19937"/>
      <c r="C19937"/>
    </row>
    <row r="19938" spans="1:3">
      <c r="A19938"/>
      <c r="B19938"/>
      <c r="C19938"/>
    </row>
    <row r="19939" spans="1:3">
      <c r="A19939"/>
      <c r="B19939"/>
      <c r="C19939"/>
    </row>
    <row r="19940" spans="1:3">
      <c r="A19940"/>
      <c r="B19940"/>
      <c r="C19940"/>
    </row>
    <row r="19941" spans="1:3">
      <c r="A19941"/>
      <c r="B19941"/>
      <c r="C19941"/>
    </row>
    <row r="19942" spans="1:3">
      <c r="A19942"/>
      <c r="B19942"/>
      <c r="C19942"/>
    </row>
    <row r="19943" spans="1:3">
      <c r="A19943"/>
      <c r="B19943"/>
      <c r="C19943"/>
    </row>
    <row r="19944" spans="1:3">
      <c r="A19944"/>
      <c r="B19944"/>
      <c r="C19944"/>
    </row>
    <row r="19945" spans="1:3">
      <c r="A19945"/>
      <c r="B19945"/>
      <c r="C19945"/>
    </row>
    <row r="19946" spans="1:3">
      <c r="A19946"/>
      <c r="B19946"/>
      <c r="C19946"/>
    </row>
    <row r="19947" spans="1:3">
      <c r="A19947"/>
      <c r="B19947"/>
      <c r="C19947"/>
    </row>
    <row r="19948" spans="1:3">
      <c r="A19948"/>
      <c r="B19948"/>
      <c r="C19948"/>
    </row>
    <row r="19949" spans="1:3">
      <c r="A19949"/>
      <c r="B19949"/>
      <c r="C19949"/>
    </row>
    <row r="19950" spans="1:3">
      <c r="A19950"/>
      <c r="B19950"/>
      <c r="C19950"/>
    </row>
    <row r="19951" spans="1:3">
      <c r="A19951"/>
      <c r="B19951"/>
      <c r="C19951"/>
    </row>
    <row r="19952" spans="1:3">
      <c r="A19952"/>
      <c r="B19952"/>
      <c r="C19952"/>
    </row>
    <row r="19953" spans="1:3">
      <c r="A19953"/>
      <c r="B19953"/>
      <c r="C19953"/>
    </row>
    <row r="19954" spans="1:3">
      <c r="A19954"/>
      <c r="B19954"/>
      <c r="C19954"/>
    </row>
    <row r="19955" spans="1:3">
      <c r="A19955"/>
      <c r="B19955"/>
      <c r="C19955"/>
    </row>
    <row r="19956" spans="1:3">
      <c r="A19956"/>
      <c r="B19956"/>
      <c r="C19956"/>
    </row>
    <row r="19957" spans="1:3">
      <c r="A19957"/>
      <c r="B19957"/>
      <c r="C19957"/>
    </row>
    <row r="19958" spans="1:3">
      <c r="A19958"/>
      <c r="B19958"/>
      <c r="C19958"/>
    </row>
    <row r="19959" spans="1:3">
      <c r="A19959"/>
      <c r="B19959"/>
      <c r="C19959"/>
    </row>
    <row r="19960" spans="1:3">
      <c r="A19960"/>
      <c r="B19960"/>
      <c r="C19960"/>
    </row>
    <row r="19961" spans="1:3">
      <c r="A19961"/>
      <c r="B19961"/>
      <c r="C19961"/>
    </row>
    <row r="19962" spans="1:3">
      <c r="A19962"/>
      <c r="B19962"/>
      <c r="C19962"/>
    </row>
    <row r="19963" spans="1:3">
      <c r="A19963"/>
      <c r="B19963"/>
      <c r="C19963"/>
    </row>
    <row r="19964" spans="1:3">
      <c r="A19964"/>
      <c r="B19964"/>
      <c r="C19964"/>
    </row>
    <row r="19965" spans="1:3">
      <c r="A19965"/>
      <c r="B19965"/>
      <c r="C19965"/>
    </row>
    <row r="19966" spans="1:3">
      <c r="A19966"/>
      <c r="B19966"/>
      <c r="C19966"/>
    </row>
    <row r="19967" spans="1:3">
      <c r="A19967"/>
      <c r="B19967"/>
      <c r="C19967"/>
    </row>
    <row r="19968" spans="1:3">
      <c r="A19968"/>
      <c r="B19968"/>
      <c r="C19968"/>
    </row>
    <row r="19969" spans="1:3">
      <c r="A19969"/>
      <c r="B19969"/>
      <c r="C19969"/>
    </row>
    <row r="19970" spans="1:3">
      <c r="A19970"/>
      <c r="B19970"/>
      <c r="C19970"/>
    </row>
    <row r="19971" spans="1:3">
      <c r="A19971"/>
      <c r="B19971"/>
      <c r="C19971"/>
    </row>
    <row r="19972" spans="1:3">
      <c r="A19972"/>
      <c r="B19972"/>
      <c r="C19972"/>
    </row>
    <row r="19973" spans="1:3">
      <c r="A19973"/>
      <c r="B19973"/>
      <c r="C19973"/>
    </row>
    <row r="19974" spans="1:3">
      <c r="A19974"/>
      <c r="B19974"/>
      <c r="C19974"/>
    </row>
    <row r="19975" spans="1:3">
      <c r="A19975"/>
      <c r="B19975"/>
      <c r="C19975"/>
    </row>
    <row r="19976" spans="1:3">
      <c r="A19976"/>
      <c r="B19976"/>
      <c r="C19976"/>
    </row>
    <row r="19977" spans="1:3">
      <c r="A19977"/>
      <c r="B19977"/>
      <c r="C19977"/>
    </row>
    <row r="19978" spans="1:3">
      <c r="A19978"/>
      <c r="B19978"/>
      <c r="C19978"/>
    </row>
    <row r="19979" spans="1:3">
      <c r="A19979"/>
      <c r="B19979"/>
      <c r="C19979"/>
    </row>
    <row r="19980" spans="1:3">
      <c r="A19980"/>
      <c r="B19980"/>
      <c r="C19980"/>
    </row>
    <row r="19981" spans="1:3">
      <c r="A19981"/>
      <c r="B19981"/>
      <c r="C19981"/>
    </row>
    <row r="19982" spans="1:3">
      <c r="A19982"/>
      <c r="B19982"/>
      <c r="C19982"/>
    </row>
    <row r="19983" spans="1:3">
      <c r="A19983"/>
      <c r="B19983"/>
      <c r="C19983"/>
    </row>
    <row r="19984" spans="1:3">
      <c r="A19984"/>
      <c r="B19984"/>
      <c r="C19984"/>
    </row>
    <row r="19985" spans="1:3">
      <c r="A19985"/>
      <c r="B19985"/>
      <c r="C19985"/>
    </row>
    <row r="19986" spans="1:3">
      <c r="A19986"/>
      <c r="B19986"/>
      <c r="C19986"/>
    </row>
    <row r="19987" spans="1:3">
      <c r="A19987"/>
      <c r="B19987"/>
      <c r="C19987"/>
    </row>
    <row r="19988" spans="1:3">
      <c r="A19988"/>
      <c r="B19988"/>
      <c r="C19988"/>
    </row>
    <row r="19989" spans="1:3">
      <c r="A19989"/>
      <c r="B19989"/>
      <c r="C19989"/>
    </row>
    <row r="19990" spans="1:3">
      <c r="A19990"/>
      <c r="B19990"/>
      <c r="C19990"/>
    </row>
    <row r="19991" spans="1:3">
      <c r="A19991"/>
      <c r="B19991"/>
      <c r="C19991"/>
    </row>
    <row r="19992" spans="1:3">
      <c r="A19992"/>
      <c r="B19992"/>
      <c r="C19992"/>
    </row>
    <row r="19993" spans="1:3">
      <c r="A19993"/>
      <c r="B19993"/>
      <c r="C19993"/>
    </row>
    <row r="19994" spans="1:3">
      <c r="A19994"/>
      <c r="B19994"/>
      <c r="C19994"/>
    </row>
    <row r="19995" spans="1:3">
      <c r="A19995"/>
      <c r="B19995"/>
      <c r="C19995"/>
    </row>
    <row r="19996" spans="1:3">
      <c r="A19996"/>
      <c r="B19996"/>
      <c r="C19996"/>
    </row>
    <row r="19997" spans="1:3">
      <c r="A19997"/>
      <c r="B19997"/>
      <c r="C19997"/>
    </row>
    <row r="19998" spans="1:3">
      <c r="A19998"/>
      <c r="B19998"/>
      <c r="C19998"/>
    </row>
    <row r="19999" spans="1:3">
      <c r="A19999"/>
      <c r="B19999"/>
      <c r="C19999"/>
    </row>
    <row r="20000" spans="1:3">
      <c r="A20000"/>
      <c r="B20000"/>
      <c r="C20000"/>
    </row>
    <row r="20001" spans="1:3">
      <c r="A20001"/>
      <c r="B20001"/>
      <c r="C20001"/>
    </row>
    <row r="20002" spans="1:3">
      <c r="A20002"/>
      <c r="B20002"/>
      <c r="C20002"/>
    </row>
    <row r="20003" spans="1:3">
      <c r="A20003"/>
      <c r="B20003"/>
      <c r="C20003"/>
    </row>
    <row r="20004" spans="1:3">
      <c r="A20004"/>
      <c r="B20004"/>
      <c r="C20004"/>
    </row>
    <row r="20005" spans="1:3">
      <c r="A20005"/>
      <c r="B20005"/>
      <c r="C20005"/>
    </row>
    <row r="20006" spans="1:3">
      <c r="A20006"/>
      <c r="B20006"/>
      <c r="C20006"/>
    </row>
    <row r="20007" spans="1:3">
      <c r="A20007"/>
      <c r="B20007"/>
      <c r="C20007"/>
    </row>
    <row r="20008" spans="1:3">
      <c r="A20008"/>
      <c r="B20008"/>
      <c r="C20008"/>
    </row>
    <row r="20009" spans="1:3">
      <c r="A20009"/>
      <c r="B20009"/>
      <c r="C20009"/>
    </row>
    <row r="20010" spans="1:3">
      <c r="A20010"/>
      <c r="B20010"/>
      <c r="C20010"/>
    </row>
    <row r="20011" spans="1:3">
      <c r="A20011"/>
      <c r="B20011"/>
      <c r="C20011"/>
    </row>
    <row r="20012" spans="1:3">
      <c r="A20012"/>
      <c r="B20012"/>
      <c r="C20012"/>
    </row>
    <row r="20013" spans="1:3">
      <c r="A20013"/>
      <c r="B20013"/>
      <c r="C20013"/>
    </row>
    <row r="20014" spans="1:3">
      <c r="A20014"/>
      <c r="B20014"/>
      <c r="C20014"/>
    </row>
    <row r="20015" spans="1:3">
      <c r="A20015"/>
      <c r="B20015"/>
      <c r="C20015"/>
    </row>
    <row r="20016" spans="1:3">
      <c r="A20016"/>
      <c r="B20016"/>
      <c r="C20016"/>
    </row>
    <row r="20017" spans="1:3">
      <c r="A20017"/>
      <c r="B20017"/>
      <c r="C20017"/>
    </row>
    <row r="20018" spans="1:3">
      <c r="A20018"/>
      <c r="B20018"/>
      <c r="C20018"/>
    </row>
    <row r="20019" spans="1:3">
      <c r="A20019"/>
      <c r="B20019"/>
      <c r="C20019"/>
    </row>
    <row r="20020" spans="1:3">
      <c r="A20020"/>
      <c r="B20020"/>
      <c r="C20020"/>
    </row>
    <row r="20021" spans="1:3">
      <c r="A20021"/>
      <c r="B20021"/>
      <c r="C20021"/>
    </row>
    <row r="20022" spans="1:3">
      <c r="A20022"/>
      <c r="B20022"/>
      <c r="C20022"/>
    </row>
    <row r="20023" spans="1:3">
      <c r="A20023"/>
      <c r="B20023"/>
      <c r="C20023"/>
    </row>
    <row r="20024" spans="1:3">
      <c r="A20024"/>
      <c r="B20024"/>
      <c r="C20024"/>
    </row>
    <row r="20025" spans="1:3">
      <c r="A20025"/>
      <c r="B20025"/>
      <c r="C20025"/>
    </row>
    <row r="20026" spans="1:3">
      <c r="A20026"/>
      <c r="B20026"/>
      <c r="C20026"/>
    </row>
    <row r="20027" spans="1:3">
      <c r="A20027"/>
      <c r="B20027"/>
      <c r="C20027"/>
    </row>
    <row r="20028" spans="1:3">
      <c r="A20028"/>
      <c r="B20028"/>
      <c r="C20028"/>
    </row>
    <row r="20029" spans="1:3">
      <c r="A20029"/>
      <c r="B20029"/>
      <c r="C20029"/>
    </row>
    <row r="20030" spans="1:3">
      <c r="A20030"/>
      <c r="B20030"/>
      <c r="C20030"/>
    </row>
    <row r="20031" spans="1:3">
      <c r="A20031"/>
      <c r="B20031"/>
      <c r="C20031"/>
    </row>
    <row r="20032" spans="1:3">
      <c r="A20032"/>
      <c r="B20032"/>
      <c r="C20032"/>
    </row>
    <row r="20033" spans="1:3">
      <c r="A20033"/>
      <c r="B20033"/>
      <c r="C20033"/>
    </row>
    <row r="20034" spans="1:3">
      <c r="A20034"/>
      <c r="B20034"/>
      <c r="C20034"/>
    </row>
    <row r="20035" spans="1:3">
      <c r="A20035"/>
      <c r="B20035"/>
      <c r="C20035"/>
    </row>
    <row r="20036" spans="1:3">
      <c r="A20036"/>
      <c r="B20036"/>
      <c r="C20036"/>
    </row>
    <row r="20037" spans="1:3">
      <c r="A20037"/>
      <c r="B20037"/>
      <c r="C20037"/>
    </row>
    <row r="20038" spans="1:3">
      <c r="A20038"/>
      <c r="B20038"/>
      <c r="C20038"/>
    </row>
    <row r="20039" spans="1:3">
      <c r="A20039"/>
      <c r="B20039"/>
      <c r="C20039"/>
    </row>
    <row r="20040" spans="1:3">
      <c r="A20040"/>
      <c r="B20040"/>
      <c r="C20040"/>
    </row>
    <row r="20041" spans="1:3">
      <c r="A20041"/>
      <c r="B20041"/>
      <c r="C20041"/>
    </row>
    <row r="20042" spans="1:3">
      <c r="A20042"/>
      <c r="B20042"/>
      <c r="C20042"/>
    </row>
    <row r="20043" spans="1:3">
      <c r="A20043"/>
      <c r="B20043"/>
      <c r="C20043"/>
    </row>
    <row r="20044" spans="1:3">
      <c r="A20044"/>
      <c r="B20044"/>
      <c r="C20044"/>
    </row>
    <row r="20045" spans="1:3">
      <c r="A20045"/>
      <c r="B20045"/>
      <c r="C20045"/>
    </row>
    <row r="20046" spans="1:3">
      <c r="A20046"/>
      <c r="B20046"/>
      <c r="C20046"/>
    </row>
    <row r="20047" spans="1:3">
      <c r="A20047"/>
      <c r="B20047"/>
      <c r="C20047"/>
    </row>
    <row r="20048" spans="1:3">
      <c r="A20048"/>
      <c r="B20048"/>
      <c r="C20048"/>
    </row>
    <row r="20049" spans="1:3">
      <c r="A20049"/>
      <c r="B20049"/>
      <c r="C20049"/>
    </row>
    <row r="20050" spans="1:3">
      <c r="A20050"/>
      <c r="B20050"/>
      <c r="C20050"/>
    </row>
    <row r="20051" spans="1:3">
      <c r="A20051"/>
      <c r="B20051"/>
      <c r="C20051"/>
    </row>
    <row r="20052" spans="1:3">
      <c r="A20052"/>
      <c r="B20052"/>
      <c r="C20052"/>
    </row>
    <row r="20053" spans="1:3">
      <c r="A20053"/>
      <c r="B20053"/>
      <c r="C20053"/>
    </row>
    <row r="20054" spans="1:3">
      <c r="A20054"/>
      <c r="B20054"/>
      <c r="C20054"/>
    </row>
    <row r="20055" spans="1:3">
      <c r="A20055"/>
      <c r="B20055"/>
      <c r="C20055"/>
    </row>
    <row r="20056" spans="1:3">
      <c r="A20056"/>
      <c r="B20056"/>
      <c r="C20056"/>
    </row>
    <row r="20057" spans="1:3">
      <c r="A20057"/>
      <c r="B20057"/>
      <c r="C20057"/>
    </row>
    <row r="20058" spans="1:3">
      <c r="A20058"/>
      <c r="B20058"/>
      <c r="C20058"/>
    </row>
    <row r="20059" spans="1:3">
      <c r="A20059"/>
      <c r="B20059"/>
      <c r="C20059"/>
    </row>
    <row r="20060" spans="1:3">
      <c r="A20060"/>
      <c r="B20060"/>
      <c r="C20060"/>
    </row>
    <row r="20061" spans="1:3">
      <c r="A20061"/>
      <c r="B20061"/>
      <c r="C20061"/>
    </row>
    <row r="20062" spans="1:3">
      <c r="A20062"/>
      <c r="B20062"/>
      <c r="C20062"/>
    </row>
    <row r="20063" spans="1:3">
      <c r="A20063"/>
      <c r="B20063"/>
      <c r="C20063"/>
    </row>
    <row r="20064" spans="1:3">
      <c r="A20064"/>
      <c r="B20064"/>
      <c r="C20064"/>
    </row>
    <row r="20065" spans="1:3">
      <c r="A20065"/>
      <c r="B20065"/>
      <c r="C20065"/>
    </row>
    <row r="20066" spans="1:3">
      <c r="A20066"/>
      <c r="B20066"/>
      <c r="C20066"/>
    </row>
    <row r="20067" spans="1:3">
      <c r="A20067"/>
      <c r="B20067"/>
      <c r="C20067"/>
    </row>
    <row r="20068" spans="1:3">
      <c r="A20068"/>
      <c r="B20068"/>
      <c r="C20068"/>
    </row>
    <row r="20069" spans="1:3">
      <c r="A20069"/>
      <c r="B20069"/>
      <c r="C20069"/>
    </row>
    <row r="20070" spans="1:3">
      <c r="A20070"/>
      <c r="B20070"/>
      <c r="C20070"/>
    </row>
    <row r="20071" spans="1:3">
      <c r="A20071"/>
      <c r="B20071"/>
      <c r="C20071"/>
    </row>
    <row r="20072" spans="1:3">
      <c r="A20072"/>
      <c r="B20072"/>
      <c r="C20072"/>
    </row>
    <row r="20073" spans="1:3">
      <c r="A20073"/>
      <c r="B20073"/>
      <c r="C20073"/>
    </row>
    <row r="20074" spans="1:3">
      <c r="A20074"/>
      <c r="B20074"/>
      <c r="C20074"/>
    </row>
    <row r="20075" spans="1:3">
      <c r="A20075"/>
      <c r="B20075"/>
      <c r="C20075"/>
    </row>
    <row r="20076" spans="1:3">
      <c r="A20076"/>
      <c r="B20076"/>
      <c r="C20076"/>
    </row>
    <row r="20077" spans="1:3">
      <c r="A20077"/>
      <c r="B20077"/>
      <c r="C20077"/>
    </row>
    <row r="20078" spans="1:3">
      <c r="A20078"/>
      <c r="B20078"/>
      <c r="C20078"/>
    </row>
    <row r="20079" spans="1:3">
      <c r="A20079"/>
      <c r="B20079"/>
      <c r="C20079"/>
    </row>
    <row r="20080" spans="1:3">
      <c r="A20080"/>
      <c r="B20080"/>
      <c r="C20080"/>
    </row>
    <row r="20081" spans="1:3">
      <c r="A20081"/>
      <c r="B20081"/>
      <c r="C20081"/>
    </row>
    <row r="20082" spans="1:3">
      <c r="A20082"/>
      <c r="B20082"/>
      <c r="C20082"/>
    </row>
    <row r="20083" spans="1:3">
      <c r="A20083"/>
      <c r="B20083"/>
      <c r="C20083"/>
    </row>
    <row r="20084" spans="1:3">
      <c r="A20084"/>
      <c r="B20084"/>
      <c r="C20084"/>
    </row>
    <row r="20085" spans="1:3">
      <c r="A20085"/>
      <c r="B20085"/>
      <c r="C20085"/>
    </row>
    <row r="20086" spans="1:3">
      <c r="A20086"/>
      <c r="B20086"/>
      <c r="C20086"/>
    </row>
    <row r="20087" spans="1:3">
      <c r="A20087"/>
      <c r="B20087"/>
      <c r="C20087"/>
    </row>
    <row r="20088" spans="1:3">
      <c r="A20088"/>
      <c r="B20088"/>
      <c r="C20088"/>
    </row>
    <row r="20089" spans="1:3">
      <c r="A20089"/>
      <c r="B20089"/>
      <c r="C20089"/>
    </row>
    <row r="20090" spans="1:3">
      <c r="A20090"/>
      <c r="B20090"/>
      <c r="C20090"/>
    </row>
    <row r="20091" spans="1:3">
      <c r="A20091"/>
      <c r="B20091"/>
      <c r="C20091"/>
    </row>
    <row r="20092" spans="1:3">
      <c r="A20092"/>
      <c r="B20092"/>
      <c r="C20092"/>
    </row>
    <row r="20093" spans="1:3">
      <c r="A20093"/>
      <c r="B20093"/>
      <c r="C20093"/>
    </row>
    <row r="20094" spans="1:3">
      <c r="A20094"/>
      <c r="B20094"/>
      <c r="C20094"/>
    </row>
    <row r="20095" spans="1:3">
      <c r="A20095"/>
      <c r="B20095"/>
      <c r="C20095"/>
    </row>
    <row r="20096" spans="1:3">
      <c r="A20096"/>
      <c r="B20096"/>
      <c r="C20096"/>
    </row>
    <row r="20097" spans="1:3">
      <c r="A20097"/>
      <c r="B20097"/>
      <c r="C20097"/>
    </row>
    <row r="20098" spans="1:3">
      <c r="A20098"/>
      <c r="B20098"/>
      <c r="C20098"/>
    </row>
    <row r="20099" spans="1:3">
      <c r="A20099"/>
      <c r="B20099"/>
      <c r="C20099"/>
    </row>
    <row r="20100" spans="1:3">
      <c r="A20100"/>
      <c r="B20100"/>
      <c r="C20100"/>
    </row>
    <row r="20101" spans="1:3">
      <c r="A20101"/>
      <c r="B20101"/>
      <c r="C20101"/>
    </row>
    <row r="20102" spans="1:3">
      <c r="A20102"/>
      <c r="B20102"/>
      <c r="C20102"/>
    </row>
    <row r="20103" spans="1:3">
      <c r="A20103"/>
      <c r="B20103"/>
      <c r="C20103"/>
    </row>
    <row r="20104" spans="1:3">
      <c r="A20104"/>
      <c r="B20104"/>
      <c r="C20104"/>
    </row>
    <row r="20105" spans="1:3">
      <c r="A20105"/>
      <c r="B20105"/>
      <c r="C20105"/>
    </row>
    <row r="20106" spans="1:3">
      <c r="A20106"/>
      <c r="B20106"/>
      <c r="C20106"/>
    </row>
    <row r="20107" spans="1:3">
      <c r="A20107"/>
      <c r="B20107"/>
      <c r="C20107"/>
    </row>
    <row r="20108" spans="1:3">
      <c r="A20108"/>
      <c r="B20108"/>
      <c r="C20108"/>
    </row>
    <row r="20109" spans="1:3">
      <c r="A20109"/>
      <c r="B20109"/>
      <c r="C20109"/>
    </row>
    <row r="20110" spans="1:3">
      <c r="A20110"/>
      <c r="B20110"/>
      <c r="C20110"/>
    </row>
    <row r="20111" spans="1:3">
      <c r="A20111"/>
      <c r="B20111"/>
      <c r="C20111"/>
    </row>
    <row r="20112" spans="1:3">
      <c r="A20112"/>
      <c r="B20112"/>
      <c r="C20112"/>
    </row>
    <row r="20113" spans="1:3">
      <c r="A20113"/>
      <c r="B20113"/>
      <c r="C20113"/>
    </row>
    <row r="20114" spans="1:3">
      <c r="A20114"/>
      <c r="B20114"/>
      <c r="C20114"/>
    </row>
    <row r="20115" spans="1:3">
      <c r="A20115"/>
      <c r="B20115"/>
      <c r="C20115"/>
    </row>
    <row r="20116" spans="1:3">
      <c r="A20116"/>
      <c r="B20116"/>
      <c r="C20116"/>
    </row>
    <row r="20117" spans="1:3">
      <c r="A20117"/>
      <c r="B20117"/>
      <c r="C20117"/>
    </row>
    <row r="20118" spans="1:3">
      <c r="A20118"/>
      <c r="B20118"/>
      <c r="C20118"/>
    </row>
    <row r="20119" spans="1:3">
      <c r="A20119"/>
      <c r="B20119"/>
      <c r="C20119"/>
    </row>
    <row r="20120" spans="1:3">
      <c r="A20120"/>
      <c r="B20120"/>
      <c r="C20120"/>
    </row>
    <row r="20121" spans="1:3">
      <c r="A20121"/>
      <c r="B20121"/>
      <c r="C20121"/>
    </row>
    <row r="20122" spans="1:3">
      <c r="A20122"/>
      <c r="B20122"/>
      <c r="C20122"/>
    </row>
    <row r="20123" spans="1:3">
      <c r="A20123"/>
      <c r="B20123"/>
      <c r="C20123"/>
    </row>
    <row r="20124" spans="1:3">
      <c r="A20124"/>
      <c r="B20124"/>
      <c r="C20124"/>
    </row>
    <row r="20125" spans="1:3">
      <c r="A20125"/>
      <c r="B20125"/>
      <c r="C20125"/>
    </row>
    <row r="20126" spans="1:3">
      <c r="A20126"/>
      <c r="B20126"/>
      <c r="C20126"/>
    </row>
    <row r="20127" spans="1:3">
      <c r="A20127"/>
      <c r="B20127"/>
      <c r="C20127"/>
    </row>
    <row r="20128" spans="1:3">
      <c r="A20128"/>
      <c r="B20128"/>
      <c r="C20128"/>
    </row>
    <row r="20129" spans="1:3">
      <c r="A20129"/>
      <c r="B20129"/>
      <c r="C20129"/>
    </row>
    <row r="20130" spans="1:3">
      <c r="A20130"/>
      <c r="B20130"/>
      <c r="C20130"/>
    </row>
    <row r="20131" spans="1:3">
      <c r="A20131"/>
      <c r="B20131"/>
      <c r="C20131"/>
    </row>
    <row r="20132" spans="1:3">
      <c r="A20132"/>
      <c r="B20132"/>
      <c r="C20132"/>
    </row>
    <row r="20133" spans="1:3">
      <c r="A20133"/>
      <c r="B20133"/>
      <c r="C20133"/>
    </row>
    <row r="20134" spans="1:3">
      <c r="A20134"/>
      <c r="B20134"/>
      <c r="C20134"/>
    </row>
    <row r="20135" spans="1:3">
      <c r="A20135"/>
      <c r="B20135"/>
      <c r="C20135"/>
    </row>
    <row r="20136" spans="1:3">
      <c r="A20136"/>
      <c r="B20136"/>
      <c r="C20136"/>
    </row>
    <row r="20137" spans="1:3">
      <c r="A20137"/>
      <c r="B20137"/>
      <c r="C20137"/>
    </row>
    <row r="20138" spans="1:3">
      <c r="A20138"/>
      <c r="B20138"/>
      <c r="C20138"/>
    </row>
    <row r="20139" spans="1:3">
      <c r="A20139"/>
      <c r="B20139"/>
      <c r="C20139"/>
    </row>
    <row r="20140" spans="1:3">
      <c r="A20140"/>
      <c r="B20140"/>
      <c r="C20140"/>
    </row>
    <row r="20141" spans="1:3">
      <c r="A20141"/>
      <c r="B20141"/>
      <c r="C20141"/>
    </row>
    <row r="20142" spans="1:3">
      <c r="A20142"/>
      <c r="B20142"/>
      <c r="C20142"/>
    </row>
    <row r="20143" spans="1:3">
      <c r="A20143"/>
      <c r="B20143"/>
      <c r="C20143"/>
    </row>
    <row r="20144" spans="1:3">
      <c r="A20144"/>
      <c r="B20144"/>
      <c r="C20144"/>
    </row>
    <row r="20145" spans="1:3">
      <c r="A20145"/>
      <c r="B20145"/>
      <c r="C20145"/>
    </row>
    <row r="20146" spans="1:3">
      <c r="A20146"/>
      <c r="B20146"/>
      <c r="C20146"/>
    </row>
    <row r="20147" spans="1:3">
      <c r="A20147"/>
      <c r="B20147"/>
      <c r="C20147"/>
    </row>
    <row r="20148" spans="1:3">
      <c r="A20148"/>
      <c r="B20148"/>
      <c r="C20148"/>
    </row>
    <row r="20149" spans="1:3">
      <c r="A20149"/>
      <c r="B20149"/>
      <c r="C20149"/>
    </row>
    <row r="20150" spans="1:3">
      <c r="A20150"/>
      <c r="B20150"/>
      <c r="C20150"/>
    </row>
    <row r="20151" spans="1:3">
      <c r="A20151"/>
      <c r="B20151"/>
      <c r="C20151"/>
    </row>
    <row r="20152" spans="1:3">
      <c r="A20152"/>
      <c r="B20152"/>
      <c r="C20152"/>
    </row>
    <row r="20153" spans="1:3">
      <c r="A20153"/>
      <c r="B20153"/>
      <c r="C20153"/>
    </row>
    <row r="20154" spans="1:3">
      <c r="A20154"/>
      <c r="B20154"/>
      <c r="C20154"/>
    </row>
    <row r="20155" spans="1:3">
      <c r="A20155"/>
      <c r="B20155"/>
      <c r="C20155"/>
    </row>
    <row r="20156" spans="1:3">
      <c r="A20156"/>
      <c r="B20156"/>
      <c r="C20156"/>
    </row>
    <row r="20157" spans="1:3">
      <c r="A20157"/>
      <c r="B20157"/>
      <c r="C20157"/>
    </row>
    <row r="20158" spans="1:3">
      <c r="A20158"/>
      <c r="B20158"/>
      <c r="C20158"/>
    </row>
    <row r="20159" spans="1:3">
      <c r="A20159"/>
      <c r="B20159"/>
      <c r="C20159"/>
    </row>
    <row r="20160" spans="1:3">
      <c r="A20160"/>
      <c r="B20160"/>
      <c r="C20160"/>
    </row>
    <row r="20161" spans="1:3">
      <c r="A20161"/>
      <c r="B20161"/>
      <c r="C20161"/>
    </row>
    <row r="20162" spans="1:3">
      <c r="A20162"/>
      <c r="B20162"/>
      <c r="C20162"/>
    </row>
    <row r="20163" spans="1:3">
      <c r="A20163"/>
      <c r="B20163"/>
      <c r="C20163"/>
    </row>
    <row r="20164" spans="1:3">
      <c r="A20164"/>
      <c r="B20164"/>
      <c r="C20164"/>
    </row>
    <row r="20165" spans="1:3">
      <c r="A20165"/>
      <c r="B20165"/>
      <c r="C20165"/>
    </row>
    <row r="20166" spans="1:3">
      <c r="A20166"/>
      <c r="B20166"/>
      <c r="C20166"/>
    </row>
    <row r="20167" spans="1:3">
      <c r="A20167"/>
      <c r="B20167"/>
      <c r="C20167"/>
    </row>
    <row r="20168" spans="1:3">
      <c r="A20168"/>
      <c r="B20168"/>
      <c r="C20168"/>
    </row>
    <row r="20169" spans="1:3">
      <c r="A20169"/>
      <c r="B20169"/>
      <c r="C20169"/>
    </row>
    <row r="20170" spans="1:3">
      <c r="A20170"/>
      <c r="B20170"/>
      <c r="C20170"/>
    </row>
    <row r="20171" spans="1:3">
      <c r="A20171"/>
      <c r="B20171"/>
      <c r="C20171"/>
    </row>
    <row r="20172" spans="1:3">
      <c r="A20172"/>
      <c r="B20172"/>
      <c r="C20172"/>
    </row>
    <row r="20173" spans="1:3">
      <c r="A20173"/>
      <c r="B20173"/>
      <c r="C20173"/>
    </row>
    <row r="20174" spans="1:3">
      <c r="A20174"/>
      <c r="B20174"/>
      <c r="C20174"/>
    </row>
    <row r="20175" spans="1:3">
      <c r="A20175"/>
      <c r="B20175"/>
      <c r="C20175"/>
    </row>
    <row r="20176" spans="1:3">
      <c r="A20176"/>
      <c r="B20176"/>
      <c r="C20176"/>
    </row>
    <row r="20177" spans="1:3">
      <c r="A20177"/>
      <c r="B20177"/>
      <c r="C20177"/>
    </row>
    <row r="20178" spans="1:3">
      <c r="A20178"/>
      <c r="B20178"/>
      <c r="C20178"/>
    </row>
    <row r="20179" spans="1:3">
      <c r="A20179"/>
      <c r="B20179"/>
      <c r="C20179"/>
    </row>
    <row r="20180" spans="1:3">
      <c r="A20180"/>
      <c r="B20180"/>
      <c r="C20180"/>
    </row>
    <row r="20181" spans="1:3">
      <c r="A20181"/>
      <c r="B20181"/>
      <c r="C20181"/>
    </row>
    <row r="20182" spans="1:3">
      <c r="A20182"/>
      <c r="B20182"/>
      <c r="C20182"/>
    </row>
    <row r="20183" spans="1:3">
      <c r="A20183"/>
      <c r="B20183"/>
      <c r="C20183"/>
    </row>
    <row r="20184" spans="1:3">
      <c r="A20184"/>
      <c r="B20184"/>
      <c r="C20184"/>
    </row>
    <row r="20185" spans="1:3">
      <c r="A20185"/>
      <c r="B20185"/>
      <c r="C20185"/>
    </row>
    <row r="20186" spans="1:3">
      <c r="A20186"/>
      <c r="B20186"/>
      <c r="C20186"/>
    </row>
    <row r="20187" spans="1:3">
      <c r="A20187"/>
      <c r="B20187"/>
      <c r="C20187"/>
    </row>
    <row r="20188" spans="1:3">
      <c r="A20188"/>
      <c r="B20188"/>
      <c r="C20188"/>
    </row>
    <row r="20189" spans="1:3">
      <c r="A20189"/>
      <c r="B20189"/>
      <c r="C20189"/>
    </row>
    <row r="20190" spans="1:3">
      <c r="A20190"/>
      <c r="B20190"/>
      <c r="C20190"/>
    </row>
    <row r="20191" spans="1:3">
      <c r="A20191"/>
      <c r="B20191"/>
      <c r="C20191"/>
    </row>
    <row r="20192" spans="1:3">
      <c r="A20192"/>
      <c r="B20192"/>
      <c r="C20192"/>
    </row>
    <row r="20193" spans="1:3">
      <c r="A20193"/>
      <c r="B20193"/>
      <c r="C20193"/>
    </row>
    <row r="20194" spans="1:3">
      <c r="A20194"/>
      <c r="B20194"/>
      <c r="C20194"/>
    </row>
    <row r="20195" spans="1:3">
      <c r="A20195"/>
      <c r="B20195"/>
      <c r="C20195"/>
    </row>
    <row r="20196" spans="1:3">
      <c r="A20196"/>
      <c r="B20196"/>
      <c r="C20196"/>
    </row>
    <row r="20197" spans="1:3">
      <c r="A20197"/>
      <c r="B20197"/>
      <c r="C20197"/>
    </row>
    <row r="20198" spans="1:3">
      <c r="A20198"/>
      <c r="B20198"/>
      <c r="C20198"/>
    </row>
    <row r="20199" spans="1:3">
      <c r="A20199"/>
      <c r="B20199"/>
      <c r="C20199"/>
    </row>
    <row r="20200" spans="1:3">
      <c r="A20200"/>
      <c r="B20200"/>
      <c r="C20200"/>
    </row>
    <row r="20201" spans="1:3">
      <c r="A20201"/>
      <c r="B20201"/>
      <c r="C20201"/>
    </row>
    <row r="20202" spans="1:3">
      <c r="A20202"/>
      <c r="B20202"/>
      <c r="C20202"/>
    </row>
    <row r="20203" spans="1:3">
      <c r="A20203"/>
      <c r="B20203"/>
      <c r="C20203"/>
    </row>
    <row r="20204" spans="1:3">
      <c r="A20204"/>
      <c r="B20204"/>
      <c r="C20204"/>
    </row>
    <row r="20205" spans="1:3">
      <c r="A20205"/>
      <c r="B20205"/>
      <c r="C20205"/>
    </row>
    <row r="20206" spans="1:3">
      <c r="A20206"/>
      <c r="B20206"/>
      <c r="C20206"/>
    </row>
    <row r="20207" spans="1:3">
      <c r="A20207"/>
      <c r="B20207"/>
      <c r="C20207"/>
    </row>
    <row r="20208" spans="1:3">
      <c r="A20208"/>
      <c r="B20208"/>
      <c r="C20208"/>
    </row>
    <row r="20209" spans="1:3">
      <c r="A20209"/>
      <c r="B20209"/>
      <c r="C20209"/>
    </row>
    <row r="20210" spans="1:3">
      <c r="A20210"/>
      <c r="B20210"/>
      <c r="C20210"/>
    </row>
    <row r="20211" spans="1:3">
      <c r="A20211"/>
      <c r="B20211"/>
      <c r="C20211"/>
    </row>
    <row r="20212" spans="1:3">
      <c r="A20212"/>
      <c r="B20212"/>
      <c r="C20212"/>
    </row>
    <row r="20213" spans="1:3">
      <c r="A20213"/>
      <c r="B20213"/>
      <c r="C20213"/>
    </row>
    <row r="20214" spans="1:3">
      <c r="A20214"/>
      <c r="B20214"/>
      <c r="C20214"/>
    </row>
    <row r="20215" spans="1:3">
      <c r="A20215"/>
      <c r="B20215"/>
      <c r="C20215"/>
    </row>
    <row r="20216" spans="1:3">
      <c r="A20216"/>
      <c r="B20216"/>
      <c r="C20216"/>
    </row>
    <row r="20217" spans="1:3">
      <c r="A20217"/>
      <c r="B20217"/>
      <c r="C20217"/>
    </row>
    <row r="20218" spans="1:3">
      <c r="A20218"/>
      <c r="B20218"/>
      <c r="C20218"/>
    </row>
    <row r="20219" spans="1:3">
      <c r="A20219"/>
      <c r="B20219"/>
      <c r="C20219"/>
    </row>
    <row r="20220" spans="1:3">
      <c r="A20220"/>
      <c r="B20220"/>
      <c r="C20220"/>
    </row>
    <row r="20221" spans="1:3">
      <c r="A20221"/>
      <c r="B20221"/>
      <c r="C20221"/>
    </row>
    <row r="20222" spans="1:3">
      <c r="A20222"/>
      <c r="B20222"/>
      <c r="C20222"/>
    </row>
    <row r="20223" spans="1:3">
      <c r="A20223"/>
      <c r="B20223"/>
      <c r="C20223"/>
    </row>
    <row r="20224" spans="1:3">
      <c r="A20224"/>
      <c r="B20224"/>
      <c r="C20224"/>
    </row>
    <row r="20225" spans="1:3">
      <c r="A20225"/>
      <c r="B20225"/>
      <c r="C20225"/>
    </row>
    <row r="20226" spans="1:3">
      <c r="A20226"/>
      <c r="B20226"/>
      <c r="C20226"/>
    </row>
    <row r="20227" spans="1:3">
      <c r="A20227"/>
      <c r="B20227"/>
      <c r="C20227"/>
    </row>
    <row r="20228" spans="1:3">
      <c r="A20228"/>
      <c r="B20228"/>
      <c r="C20228"/>
    </row>
    <row r="20229" spans="1:3">
      <c r="A20229"/>
      <c r="B20229"/>
      <c r="C20229"/>
    </row>
    <row r="20230" spans="1:3">
      <c r="A20230"/>
      <c r="B20230"/>
      <c r="C20230"/>
    </row>
    <row r="20231" spans="1:3">
      <c r="A20231"/>
      <c r="B20231"/>
      <c r="C20231"/>
    </row>
    <row r="20232" spans="1:3">
      <c r="A20232"/>
      <c r="B20232"/>
      <c r="C20232"/>
    </row>
    <row r="20233" spans="1:3">
      <c r="A20233"/>
      <c r="B20233"/>
      <c r="C20233"/>
    </row>
    <row r="20234" spans="1:3">
      <c r="A20234"/>
      <c r="B20234"/>
      <c r="C20234"/>
    </row>
    <row r="20235" spans="1:3">
      <c r="A20235"/>
      <c r="B20235"/>
      <c r="C20235"/>
    </row>
    <row r="20236" spans="1:3">
      <c r="A20236"/>
      <c r="B20236"/>
      <c r="C20236"/>
    </row>
    <row r="20237" spans="1:3">
      <c r="A20237"/>
      <c r="B20237"/>
      <c r="C20237"/>
    </row>
    <row r="20238" spans="1:3">
      <c r="A20238"/>
      <c r="B20238"/>
      <c r="C20238"/>
    </row>
    <row r="20239" spans="1:3">
      <c r="A20239"/>
      <c r="B20239"/>
      <c r="C20239"/>
    </row>
    <row r="20240" spans="1:3">
      <c r="A20240"/>
      <c r="B20240"/>
      <c r="C20240"/>
    </row>
    <row r="20241" spans="1:3">
      <c r="A20241"/>
      <c r="B20241"/>
      <c r="C20241"/>
    </row>
    <row r="20242" spans="1:3">
      <c r="A20242"/>
      <c r="B20242"/>
      <c r="C20242"/>
    </row>
    <row r="20243" spans="1:3">
      <c r="A20243"/>
      <c r="B20243"/>
      <c r="C20243"/>
    </row>
    <row r="20244" spans="1:3">
      <c r="A20244"/>
      <c r="B20244"/>
      <c r="C20244"/>
    </row>
    <row r="20245" spans="1:3">
      <c r="A20245"/>
      <c r="B20245"/>
      <c r="C20245"/>
    </row>
    <row r="20246" spans="1:3">
      <c r="A20246"/>
      <c r="B20246"/>
      <c r="C20246"/>
    </row>
    <row r="20247" spans="1:3">
      <c r="A20247"/>
      <c r="B20247"/>
      <c r="C20247"/>
    </row>
    <row r="20248" spans="1:3">
      <c r="A20248"/>
      <c r="B20248"/>
      <c r="C20248"/>
    </row>
    <row r="20249" spans="1:3">
      <c r="A20249"/>
      <c r="B20249"/>
      <c r="C20249"/>
    </row>
    <row r="20250" spans="1:3">
      <c r="A20250"/>
      <c r="B20250"/>
      <c r="C20250"/>
    </row>
    <row r="20251" spans="1:3">
      <c r="A20251"/>
      <c r="B20251"/>
      <c r="C20251"/>
    </row>
    <row r="20252" spans="1:3">
      <c r="A20252"/>
      <c r="B20252"/>
      <c r="C20252"/>
    </row>
    <row r="20253" spans="1:3">
      <c r="A20253"/>
      <c r="B20253"/>
      <c r="C20253"/>
    </row>
    <row r="20254" spans="1:3">
      <c r="A20254"/>
      <c r="B20254"/>
      <c r="C20254"/>
    </row>
    <row r="20255" spans="1:3">
      <c r="A20255"/>
      <c r="B20255"/>
      <c r="C20255"/>
    </row>
    <row r="20256" spans="1:3">
      <c r="A20256"/>
      <c r="B20256"/>
      <c r="C20256"/>
    </row>
    <row r="20257" spans="1:3">
      <c r="A20257"/>
      <c r="B20257"/>
      <c r="C20257"/>
    </row>
    <row r="20258" spans="1:3">
      <c r="A20258"/>
      <c r="B20258"/>
      <c r="C20258"/>
    </row>
    <row r="20259" spans="1:3">
      <c r="A20259"/>
      <c r="B20259"/>
      <c r="C20259"/>
    </row>
    <row r="20260" spans="1:3">
      <c r="A20260"/>
      <c r="B20260"/>
      <c r="C20260"/>
    </row>
    <row r="20261" spans="1:3">
      <c r="A20261"/>
      <c r="B20261"/>
      <c r="C20261"/>
    </row>
    <row r="20262" spans="1:3">
      <c r="A20262"/>
      <c r="B20262"/>
      <c r="C20262"/>
    </row>
    <row r="20263" spans="1:3">
      <c r="A20263"/>
      <c r="B20263"/>
      <c r="C20263"/>
    </row>
    <row r="20264" spans="1:3">
      <c r="A20264"/>
      <c r="B20264"/>
      <c r="C20264"/>
    </row>
    <row r="20265" spans="1:3">
      <c r="A20265"/>
      <c r="B20265"/>
      <c r="C20265"/>
    </row>
    <row r="20266" spans="1:3">
      <c r="A20266"/>
      <c r="B20266"/>
      <c r="C20266"/>
    </row>
    <row r="20267" spans="1:3">
      <c r="A20267"/>
      <c r="B20267"/>
      <c r="C20267"/>
    </row>
    <row r="20268" spans="1:3">
      <c r="A20268"/>
      <c r="B20268"/>
      <c r="C20268"/>
    </row>
    <row r="20269" spans="1:3">
      <c r="A20269"/>
      <c r="B20269"/>
      <c r="C20269"/>
    </row>
    <row r="20270" spans="1:3">
      <c r="A20270"/>
      <c r="B20270"/>
      <c r="C20270"/>
    </row>
    <row r="20271" spans="1:3">
      <c r="A20271"/>
      <c r="B20271"/>
      <c r="C20271"/>
    </row>
    <row r="20272" spans="1:3">
      <c r="A20272"/>
      <c r="B20272"/>
      <c r="C20272"/>
    </row>
    <row r="20273" spans="1:3">
      <c r="A20273"/>
      <c r="B20273"/>
      <c r="C20273"/>
    </row>
    <row r="20274" spans="1:3">
      <c r="A20274"/>
      <c r="B20274"/>
      <c r="C20274"/>
    </row>
    <row r="20275" spans="1:3">
      <c r="A20275"/>
      <c r="B20275"/>
      <c r="C20275"/>
    </row>
    <row r="20276" spans="1:3">
      <c r="A20276"/>
      <c r="B20276"/>
      <c r="C20276"/>
    </row>
    <row r="20277" spans="1:3">
      <c r="A20277"/>
      <c r="B20277"/>
      <c r="C20277"/>
    </row>
    <row r="20278" spans="1:3">
      <c r="A20278"/>
      <c r="B20278"/>
      <c r="C20278"/>
    </row>
    <row r="20279" spans="1:3">
      <c r="A20279"/>
      <c r="B20279"/>
      <c r="C20279"/>
    </row>
    <row r="20280" spans="1:3">
      <c r="A20280"/>
      <c r="B20280"/>
      <c r="C20280"/>
    </row>
    <row r="20281" spans="1:3">
      <c r="A20281"/>
      <c r="B20281"/>
      <c r="C20281"/>
    </row>
    <row r="20282" spans="1:3">
      <c r="A20282"/>
      <c r="B20282"/>
      <c r="C20282"/>
    </row>
    <row r="20283" spans="1:3">
      <c r="A20283"/>
      <c r="B20283"/>
      <c r="C20283"/>
    </row>
    <row r="20284" spans="1:3">
      <c r="A20284"/>
      <c r="B20284"/>
      <c r="C20284"/>
    </row>
    <row r="20285" spans="1:3">
      <c r="A20285"/>
      <c r="B20285"/>
      <c r="C20285"/>
    </row>
    <row r="20286" spans="1:3">
      <c r="A20286"/>
      <c r="B20286"/>
      <c r="C20286"/>
    </row>
    <row r="20287" spans="1:3">
      <c r="A20287"/>
      <c r="B20287"/>
      <c r="C20287"/>
    </row>
    <row r="20288" spans="1:3">
      <c r="A20288"/>
      <c r="B20288"/>
      <c r="C20288"/>
    </row>
    <row r="20289" spans="1:3">
      <c r="A20289"/>
      <c r="B20289"/>
      <c r="C20289"/>
    </row>
    <row r="20290" spans="1:3">
      <c r="A20290"/>
      <c r="B20290"/>
      <c r="C20290"/>
    </row>
    <row r="20291" spans="1:3">
      <c r="A20291"/>
      <c r="B20291"/>
      <c r="C20291"/>
    </row>
    <row r="20292" spans="1:3">
      <c r="A20292"/>
      <c r="B20292"/>
      <c r="C20292"/>
    </row>
    <row r="20293" spans="1:3">
      <c r="A20293"/>
      <c r="B20293"/>
      <c r="C20293"/>
    </row>
    <row r="20294" spans="1:3">
      <c r="A20294"/>
      <c r="B20294"/>
      <c r="C20294"/>
    </row>
    <row r="20295" spans="1:3">
      <c r="A20295"/>
      <c r="B20295"/>
      <c r="C20295"/>
    </row>
    <row r="20296" spans="1:3">
      <c r="A20296"/>
      <c r="B20296"/>
      <c r="C20296"/>
    </row>
    <row r="20297" spans="1:3">
      <c r="A20297"/>
      <c r="B20297"/>
      <c r="C20297"/>
    </row>
    <row r="20298" spans="1:3">
      <c r="A20298"/>
      <c r="B20298"/>
      <c r="C20298"/>
    </row>
    <row r="20299" spans="1:3">
      <c r="A20299"/>
      <c r="B20299"/>
      <c r="C20299"/>
    </row>
    <row r="20300" spans="1:3">
      <c r="A20300"/>
      <c r="B20300"/>
      <c r="C20300"/>
    </row>
    <row r="20301" spans="1:3">
      <c r="A20301"/>
      <c r="B20301"/>
      <c r="C20301"/>
    </row>
    <row r="20302" spans="1:3">
      <c r="A20302"/>
      <c r="B20302"/>
      <c r="C20302"/>
    </row>
    <row r="20303" spans="1:3">
      <c r="A20303"/>
      <c r="B20303"/>
      <c r="C20303"/>
    </row>
    <row r="20304" spans="1:3">
      <c r="A20304"/>
      <c r="B20304"/>
      <c r="C20304"/>
    </row>
    <row r="20305" spans="1:3">
      <c r="A20305"/>
      <c r="B20305"/>
      <c r="C20305"/>
    </row>
    <row r="20306" spans="1:3">
      <c r="A20306"/>
      <c r="B20306"/>
      <c r="C20306"/>
    </row>
    <row r="20307" spans="1:3">
      <c r="A20307"/>
      <c r="B20307"/>
      <c r="C20307"/>
    </row>
    <row r="20308" spans="1:3">
      <c r="A20308"/>
      <c r="B20308"/>
      <c r="C20308"/>
    </row>
    <row r="20309" spans="1:3">
      <c r="A20309"/>
      <c r="B20309"/>
      <c r="C20309"/>
    </row>
    <row r="20310" spans="1:3">
      <c r="A20310"/>
      <c r="B20310"/>
      <c r="C20310"/>
    </row>
    <row r="20311" spans="1:3">
      <c r="A20311"/>
      <c r="B20311"/>
      <c r="C20311"/>
    </row>
    <row r="20312" spans="1:3">
      <c r="A20312"/>
      <c r="B20312"/>
      <c r="C20312"/>
    </row>
    <row r="20313" spans="1:3">
      <c r="A20313"/>
      <c r="B20313"/>
      <c r="C20313"/>
    </row>
    <row r="20314" spans="1:3">
      <c r="A20314"/>
      <c r="B20314"/>
      <c r="C20314"/>
    </row>
    <row r="20315" spans="1:3">
      <c r="A20315"/>
      <c r="B20315"/>
      <c r="C20315"/>
    </row>
    <row r="20316" spans="1:3">
      <c r="A20316"/>
      <c r="B20316"/>
      <c r="C20316"/>
    </row>
    <row r="20317" spans="1:3">
      <c r="A20317"/>
      <c r="B20317"/>
      <c r="C20317"/>
    </row>
    <row r="20318" spans="1:3">
      <c r="A20318"/>
      <c r="B20318"/>
      <c r="C20318"/>
    </row>
    <row r="20319" spans="1:3">
      <c r="A20319"/>
      <c r="B20319"/>
      <c r="C20319"/>
    </row>
    <row r="20320" spans="1:3">
      <c r="A20320"/>
      <c r="B20320"/>
      <c r="C20320"/>
    </row>
    <row r="20321" spans="1:3">
      <c r="A20321"/>
      <c r="B20321"/>
      <c r="C20321"/>
    </row>
    <row r="20322" spans="1:3">
      <c r="A20322"/>
      <c r="B20322"/>
      <c r="C20322"/>
    </row>
    <row r="20323" spans="1:3">
      <c r="A20323"/>
      <c r="B20323"/>
      <c r="C20323"/>
    </row>
    <row r="20324" spans="1:3">
      <c r="A20324"/>
      <c r="B20324"/>
      <c r="C20324"/>
    </row>
    <row r="20325" spans="1:3">
      <c r="A20325"/>
      <c r="B20325"/>
      <c r="C20325"/>
    </row>
    <row r="20326" spans="1:3">
      <c r="A20326"/>
      <c r="B20326"/>
      <c r="C20326"/>
    </row>
    <row r="20327" spans="1:3">
      <c r="A20327"/>
      <c r="B20327"/>
      <c r="C20327"/>
    </row>
    <row r="20328" spans="1:3">
      <c r="A20328"/>
      <c r="B20328"/>
      <c r="C20328"/>
    </row>
    <row r="20329" spans="1:3">
      <c r="A20329"/>
      <c r="B20329"/>
      <c r="C20329"/>
    </row>
    <row r="20330" spans="1:3">
      <c r="A20330"/>
      <c r="B20330"/>
      <c r="C20330"/>
    </row>
    <row r="20331" spans="1:3">
      <c r="A20331"/>
      <c r="B20331"/>
      <c r="C20331"/>
    </row>
    <row r="20332" spans="1:3">
      <c r="A20332"/>
      <c r="B20332"/>
      <c r="C20332"/>
    </row>
    <row r="20333" spans="1:3">
      <c r="A20333"/>
      <c r="B20333"/>
      <c r="C20333"/>
    </row>
    <row r="20334" spans="1:3">
      <c r="A20334"/>
      <c r="B20334"/>
      <c r="C20334"/>
    </row>
    <row r="20335" spans="1:3">
      <c r="A20335"/>
      <c r="B20335"/>
      <c r="C20335"/>
    </row>
    <row r="20336" spans="1:3">
      <c r="A20336"/>
      <c r="B20336"/>
      <c r="C20336"/>
    </row>
    <row r="20337" spans="1:3">
      <c r="A20337"/>
      <c r="B20337"/>
      <c r="C20337"/>
    </row>
    <row r="20338" spans="1:3">
      <c r="A20338"/>
      <c r="B20338"/>
      <c r="C20338"/>
    </row>
    <row r="20339" spans="1:3">
      <c r="A20339"/>
      <c r="B20339"/>
      <c r="C20339"/>
    </row>
    <row r="20340" spans="1:3">
      <c r="A20340"/>
      <c r="B20340"/>
      <c r="C20340"/>
    </row>
    <row r="20341" spans="1:3">
      <c r="A20341"/>
      <c r="B20341"/>
      <c r="C20341"/>
    </row>
    <row r="20342" spans="1:3">
      <c r="A20342"/>
      <c r="B20342"/>
      <c r="C20342"/>
    </row>
    <row r="20343" spans="1:3">
      <c r="A20343"/>
      <c r="B20343"/>
      <c r="C20343"/>
    </row>
    <row r="20344" spans="1:3">
      <c r="A20344"/>
      <c r="B20344"/>
      <c r="C20344"/>
    </row>
    <row r="20345" spans="1:3">
      <c r="A20345"/>
      <c r="B20345"/>
      <c r="C20345"/>
    </row>
    <row r="20346" spans="1:3">
      <c r="A20346"/>
      <c r="B20346"/>
      <c r="C20346"/>
    </row>
    <row r="20347" spans="1:3">
      <c r="A20347"/>
      <c r="B20347"/>
      <c r="C20347"/>
    </row>
    <row r="20348" spans="1:3">
      <c r="A20348"/>
      <c r="B20348"/>
      <c r="C20348"/>
    </row>
    <row r="20349" spans="1:3">
      <c r="A20349"/>
      <c r="B20349"/>
      <c r="C20349"/>
    </row>
    <row r="20350" spans="1:3">
      <c r="A20350"/>
      <c r="B20350"/>
      <c r="C20350"/>
    </row>
    <row r="20351" spans="1:3">
      <c r="A20351"/>
      <c r="B20351"/>
      <c r="C20351"/>
    </row>
    <row r="20352" spans="1:3">
      <c r="A20352"/>
      <c r="B20352"/>
      <c r="C20352"/>
    </row>
    <row r="20353" spans="1:3">
      <c r="A20353"/>
      <c r="B20353"/>
      <c r="C20353"/>
    </row>
    <row r="20354" spans="1:3">
      <c r="A20354"/>
      <c r="B20354"/>
      <c r="C20354"/>
    </row>
    <row r="20355" spans="1:3">
      <c r="A20355"/>
      <c r="B20355"/>
      <c r="C20355"/>
    </row>
    <row r="20356" spans="1:3">
      <c r="A20356"/>
      <c r="B20356"/>
      <c r="C20356"/>
    </row>
    <row r="20357" spans="1:3">
      <c r="A20357"/>
      <c r="B20357"/>
      <c r="C20357"/>
    </row>
    <row r="20358" spans="1:3">
      <c r="A20358"/>
      <c r="B20358"/>
      <c r="C20358"/>
    </row>
    <row r="20359" spans="1:3">
      <c r="A20359"/>
      <c r="B20359"/>
      <c r="C20359"/>
    </row>
    <row r="20360" spans="1:3">
      <c r="A20360"/>
      <c r="B20360"/>
      <c r="C20360"/>
    </row>
    <row r="20361" spans="1:3">
      <c r="A20361"/>
      <c r="B20361"/>
      <c r="C20361"/>
    </row>
    <row r="20362" spans="1:3">
      <c r="A20362"/>
      <c r="B20362"/>
      <c r="C20362"/>
    </row>
    <row r="20363" spans="1:3">
      <c r="A20363"/>
      <c r="B20363"/>
      <c r="C20363"/>
    </row>
    <row r="20364" spans="1:3">
      <c r="A20364"/>
      <c r="B20364"/>
      <c r="C20364"/>
    </row>
    <row r="20365" spans="1:3">
      <c r="A20365"/>
      <c r="B20365"/>
      <c r="C20365"/>
    </row>
    <row r="20366" spans="1:3">
      <c r="A20366"/>
      <c r="B20366"/>
      <c r="C20366"/>
    </row>
    <row r="20367" spans="1:3">
      <c r="A20367"/>
      <c r="B20367"/>
      <c r="C20367"/>
    </row>
    <row r="20368" spans="1:3">
      <c r="A20368"/>
      <c r="B20368"/>
      <c r="C20368"/>
    </row>
    <row r="20369" spans="1:3">
      <c r="A20369"/>
      <c r="B20369"/>
      <c r="C20369"/>
    </row>
    <row r="20370" spans="1:3">
      <c r="A20370"/>
      <c r="B20370"/>
      <c r="C20370"/>
    </row>
    <row r="20371" spans="1:3">
      <c r="A20371"/>
      <c r="B20371"/>
      <c r="C20371"/>
    </row>
    <row r="20372" spans="1:3">
      <c r="A20372"/>
      <c r="B20372"/>
      <c r="C20372"/>
    </row>
    <row r="20373" spans="1:3">
      <c r="A20373"/>
      <c r="B20373"/>
      <c r="C20373"/>
    </row>
    <row r="20374" spans="1:3">
      <c r="A20374"/>
      <c r="B20374"/>
      <c r="C20374"/>
    </row>
    <row r="20375" spans="1:3">
      <c r="A20375"/>
      <c r="B20375"/>
      <c r="C20375"/>
    </row>
    <row r="20376" spans="1:3">
      <c r="A20376"/>
      <c r="B20376"/>
      <c r="C20376"/>
    </row>
    <row r="20377" spans="1:3">
      <c r="A20377"/>
      <c r="B20377"/>
      <c r="C20377"/>
    </row>
    <row r="20378" spans="1:3">
      <c r="A20378"/>
      <c r="B20378"/>
      <c r="C20378"/>
    </row>
    <row r="20379" spans="1:3">
      <c r="A20379"/>
      <c r="B20379"/>
      <c r="C20379"/>
    </row>
    <row r="20380" spans="1:3">
      <c r="A20380"/>
      <c r="B20380"/>
      <c r="C20380"/>
    </row>
    <row r="20381" spans="1:3">
      <c r="A20381"/>
      <c r="B20381"/>
      <c r="C20381"/>
    </row>
    <row r="20382" spans="1:3">
      <c r="A20382"/>
      <c r="B20382"/>
      <c r="C20382"/>
    </row>
    <row r="20383" spans="1:3">
      <c r="A20383"/>
      <c r="B20383"/>
      <c r="C20383"/>
    </row>
    <row r="20384" spans="1:3">
      <c r="A20384"/>
      <c r="B20384"/>
      <c r="C20384"/>
    </row>
    <row r="20385" spans="1:3">
      <c r="A20385"/>
      <c r="B20385"/>
      <c r="C20385"/>
    </row>
    <row r="20386" spans="1:3">
      <c r="A20386"/>
      <c r="B20386"/>
      <c r="C20386"/>
    </row>
    <row r="20387" spans="1:3">
      <c r="A20387"/>
      <c r="B20387"/>
      <c r="C20387"/>
    </row>
    <row r="20388" spans="1:3">
      <c r="A20388"/>
      <c r="B20388"/>
      <c r="C20388"/>
    </row>
    <row r="20389" spans="1:3">
      <c r="A20389"/>
      <c r="B20389"/>
      <c r="C20389"/>
    </row>
    <row r="20390" spans="1:3">
      <c r="A20390"/>
      <c r="B20390"/>
      <c r="C20390"/>
    </row>
    <row r="20391" spans="1:3">
      <c r="A20391"/>
      <c r="B20391"/>
      <c r="C20391"/>
    </row>
    <row r="20392" spans="1:3">
      <c r="A20392"/>
      <c r="B20392"/>
      <c r="C20392"/>
    </row>
    <row r="20393" spans="1:3">
      <c r="A20393"/>
      <c r="B20393"/>
      <c r="C20393"/>
    </row>
    <row r="20394" spans="1:3">
      <c r="A20394"/>
      <c r="B20394"/>
      <c r="C20394"/>
    </row>
    <row r="20395" spans="1:3">
      <c r="A20395"/>
      <c r="B20395"/>
      <c r="C20395"/>
    </row>
    <row r="20396" spans="1:3">
      <c r="A20396"/>
      <c r="B20396"/>
      <c r="C20396"/>
    </row>
    <row r="20397" spans="1:3">
      <c r="A20397"/>
      <c r="B20397"/>
      <c r="C20397"/>
    </row>
    <row r="20398" spans="1:3">
      <c r="A20398"/>
      <c r="B20398"/>
      <c r="C20398"/>
    </row>
    <row r="20399" spans="1:3">
      <c r="A20399"/>
      <c r="B20399"/>
      <c r="C20399"/>
    </row>
    <row r="20400" spans="1:3">
      <c r="A20400"/>
      <c r="B20400"/>
      <c r="C20400"/>
    </row>
    <row r="20401" spans="1:3">
      <c r="A20401"/>
      <c r="B20401"/>
      <c r="C20401"/>
    </row>
    <row r="20402" spans="1:3">
      <c r="A20402"/>
      <c r="B20402"/>
      <c r="C20402"/>
    </row>
    <row r="20403" spans="1:3">
      <c r="A20403"/>
      <c r="B20403"/>
      <c r="C20403"/>
    </row>
    <row r="20404" spans="1:3">
      <c r="A20404"/>
      <c r="B20404"/>
      <c r="C20404"/>
    </row>
    <row r="20405" spans="1:3">
      <c r="A20405"/>
      <c r="B20405"/>
      <c r="C20405"/>
    </row>
    <row r="20406" spans="1:3">
      <c r="A20406"/>
      <c r="B20406"/>
      <c r="C20406"/>
    </row>
    <row r="20407" spans="1:3">
      <c r="A20407"/>
      <c r="B20407"/>
      <c r="C20407"/>
    </row>
    <row r="20408" spans="1:3">
      <c r="A20408"/>
      <c r="B20408"/>
      <c r="C20408"/>
    </row>
    <row r="20409" spans="1:3">
      <c r="A20409"/>
      <c r="B20409"/>
      <c r="C20409"/>
    </row>
    <row r="20410" spans="1:3">
      <c r="A20410"/>
      <c r="B20410"/>
      <c r="C20410"/>
    </row>
    <row r="20411" spans="1:3">
      <c r="A20411"/>
      <c r="B20411"/>
      <c r="C20411"/>
    </row>
    <row r="20412" spans="1:3">
      <c r="A20412"/>
      <c r="B20412"/>
      <c r="C20412"/>
    </row>
    <row r="20413" spans="1:3">
      <c r="A20413"/>
      <c r="B20413"/>
      <c r="C20413"/>
    </row>
    <row r="20414" spans="1:3">
      <c r="A20414"/>
      <c r="B20414"/>
      <c r="C20414"/>
    </row>
    <row r="20415" spans="1:3">
      <c r="A20415"/>
      <c r="B20415"/>
      <c r="C20415"/>
    </row>
    <row r="20416" spans="1:3">
      <c r="A20416"/>
      <c r="B20416"/>
      <c r="C20416"/>
    </row>
    <row r="20417" spans="1:3">
      <c r="A20417"/>
      <c r="B20417"/>
      <c r="C20417"/>
    </row>
    <row r="20418" spans="1:3">
      <c r="A20418"/>
      <c r="B20418"/>
      <c r="C20418"/>
    </row>
    <row r="20419" spans="1:3">
      <c r="A20419"/>
      <c r="B20419"/>
      <c r="C20419"/>
    </row>
    <row r="20420" spans="1:3">
      <c r="A20420"/>
      <c r="B20420"/>
      <c r="C20420"/>
    </row>
    <row r="20421" spans="1:3">
      <c r="A20421"/>
      <c r="B20421"/>
      <c r="C20421"/>
    </row>
    <row r="20422" spans="1:3">
      <c r="A20422"/>
      <c r="B20422"/>
      <c r="C20422"/>
    </row>
    <row r="20423" spans="1:3">
      <c r="A20423"/>
      <c r="B20423"/>
      <c r="C20423"/>
    </row>
    <row r="20424" spans="1:3">
      <c r="A20424"/>
      <c r="B20424"/>
      <c r="C20424"/>
    </row>
    <row r="20425" spans="1:3">
      <c r="A20425"/>
      <c r="B20425"/>
      <c r="C20425"/>
    </row>
    <row r="20426" spans="1:3">
      <c r="A20426"/>
      <c r="B20426"/>
      <c r="C20426"/>
    </row>
    <row r="20427" spans="1:3">
      <c r="A20427"/>
      <c r="B20427"/>
      <c r="C20427"/>
    </row>
    <row r="20428" spans="1:3">
      <c r="A20428"/>
      <c r="B20428"/>
      <c r="C20428"/>
    </row>
    <row r="20429" spans="1:3">
      <c r="A20429"/>
      <c r="B20429"/>
      <c r="C20429"/>
    </row>
    <row r="20430" spans="1:3">
      <c r="A20430"/>
      <c r="B20430"/>
      <c r="C20430"/>
    </row>
    <row r="20431" spans="1:3">
      <c r="A20431"/>
      <c r="B20431"/>
      <c r="C20431"/>
    </row>
    <row r="20432" spans="1:3">
      <c r="A20432"/>
      <c r="B20432"/>
      <c r="C20432"/>
    </row>
    <row r="20433" spans="1:3">
      <c r="A20433"/>
      <c r="B20433"/>
      <c r="C20433"/>
    </row>
    <row r="20434" spans="1:3">
      <c r="A20434"/>
      <c r="B20434"/>
      <c r="C20434"/>
    </row>
    <row r="20435" spans="1:3">
      <c r="A20435"/>
      <c r="B20435"/>
      <c r="C20435"/>
    </row>
    <row r="20436" spans="1:3">
      <c r="A20436"/>
      <c r="B20436"/>
      <c r="C20436"/>
    </row>
    <row r="20437" spans="1:3">
      <c r="A20437"/>
      <c r="B20437"/>
      <c r="C20437"/>
    </row>
    <row r="20438" spans="1:3">
      <c r="A20438"/>
      <c r="B20438"/>
      <c r="C20438"/>
    </row>
    <row r="20439" spans="1:3">
      <c r="A20439"/>
      <c r="B20439"/>
      <c r="C20439"/>
    </row>
    <row r="20440" spans="1:3">
      <c r="A20440"/>
      <c r="B20440"/>
      <c r="C20440"/>
    </row>
    <row r="20441" spans="1:3">
      <c r="A20441"/>
      <c r="B20441"/>
      <c r="C20441"/>
    </row>
    <row r="20442" spans="1:3">
      <c r="A20442"/>
      <c r="B20442"/>
      <c r="C20442"/>
    </row>
    <row r="20443" spans="1:3">
      <c r="A20443"/>
      <c r="B20443"/>
      <c r="C20443"/>
    </row>
    <row r="20444" spans="1:3">
      <c r="A20444"/>
      <c r="B20444"/>
      <c r="C20444"/>
    </row>
    <row r="20445" spans="1:3">
      <c r="A20445"/>
      <c r="B20445"/>
      <c r="C20445"/>
    </row>
    <row r="20446" spans="1:3">
      <c r="A20446"/>
      <c r="B20446"/>
      <c r="C20446"/>
    </row>
    <row r="20447" spans="1:3">
      <c r="A20447"/>
      <c r="B20447"/>
      <c r="C20447"/>
    </row>
    <row r="20448" spans="1:3">
      <c r="A20448"/>
      <c r="B20448"/>
      <c r="C20448"/>
    </row>
    <row r="20449" spans="1:3">
      <c r="A20449"/>
      <c r="B20449"/>
      <c r="C20449"/>
    </row>
    <row r="20450" spans="1:3">
      <c r="A20450"/>
      <c r="B20450"/>
      <c r="C20450"/>
    </row>
    <row r="20451" spans="1:3">
      <c r="A20451"/>
      <c r="B20451"/>
      <c r="C20451"/>
    </row>
    <row r="20452" spans="1:3">
      <c r="A20452"/>
      <c r="B20452"/>
      <c r="C20452"/>
    </row>
    <row r="20453" spans="1:3">
      <c r="A20453"/>
      <c r="B20453"/>
      <c r="C20453"/>
    </row>
    <row r="20454" spans="1:3">
      <c r="A20454"/>
      <c r="B20454"/>
      <c r="C20454"/>
    </row>
    <row r="20455" spans="1:3">
      <c r="A20455"/>
      <c r="B20455"/>
      <c r="C20455"/>
    </row>
    <row r="20456" spans="1:3">
      <c r="A20456"/>
      <c r="B20456"/>
      <c r="C20456"/>
    </row>
    <row r="20457" spans="1:3">
      <c r="A20457"/>
      <c r="B20457"/>
      <c r="C20457"/>
    </row>
    <row r="20458" spans="1:3">
      <c r="A20458"/>
      <c r="B20458"/>
      <c r="C20458"/>
    </row>
    <row r="20459" spans="1:3">
      <c r="A20459"/>
      <c r="B20459"/>
      <c r="C20459"/>
    </row>
    <row r="20460" spans="1:3">
      <c r="A20460"/>
      <c r="B20460"/>
      <c r="C20460"/>
    </row>
    <row r="20461" spans="1:3">
      <c r="A20461"/>
      <c r="B20461"/>
      <c r="C20461"/>
    </row>
    <row r="20462" spans="1:3">
      <c r="A20462"/>
      <c r="B20462"/>
      <c r="C20462"/>
    </row>
    <row r="20463" spans="1:3">
      <c r="A20463"/>
      <c r="B20463"/>
      <c r="C20463"/>
    </row>
    <row r="20464" spans="1:3">
      <c r="A20464"/>
      <c r="B20464"/>
      <c r="C20464"/>
    </row>
    <row r="20465" spans="1:3">
      <c r="A20465"/>
      <c r="B20465"/>
      <c r="C20465"/>
    </row>
    <row r="20466" spans="1:3">
      <c r="A20466"/>
      <c r="B20466"/>
      <c r="C20466"/>
    </row>
    <row r="20467" spans="1:3">
      <c r="A20467"/>
      <c r="B20467"/>
      <c r="C20467"/>
    </row>
    <row r="20468" spans="1:3">
      <c r="A20468"/>
      <c r="B20468"/>
      <c r="C20468"/>
    </row>
    <row r="20469" spans="1:3">
      <c r="A20469"/>
      <c r="B20469"/>
      <c r="C20469"/>
    </row>
    <row r="20470" spans="1:3">
      <c r="A20470"/>
      <c r="B20470"/>
      <c r="C20470"/>
    </row>
    <row r="20471" spans="1:3">
      <c r="A20471"/>
      <c r="B20471"/>
      <c r="C20471"/>
    </row>
    <row r="20472" spans="1:3">
      <c r="A20472"/>
      <c r="B20472"/>
      <c r="C20472"/>
    </row>
    <row r="20473" spans="1:3">
      <c r="A20473"/>
      <c r="B20473"/>
      <c r="C20473"/>
    </row>
    <row r="20474" spans="1:3">
      <c r="A20474"/>
      <c r="B20474"/>
      <c r="C20474"/>
    </row>
    <row r="20475" spans="1:3">
      <c r="A20475"/>
      <c r="B20475"/>
      <c r="C20475"/>
    </row>
    <row r="20476" spans="1:3">
      <c r="A20476"/>
      <c r="B20476"/>
      <c r="C20476"/>
    </row>
    <row r="20477" spans="1:3">
      <c r="A20477"/>
      <c r="B20477"/>
      <c r="C20477"/>
    </row>
    <row r="20478" spans="1:3">
      <c r="A20478"/>
      <c r="B20478"/>
      <c r="C20478"/>
    </row>
    <row r="20479" spans="1:3">
      <c r="A20479"/>
      <c r="B20479"/>
      <c r="C20479"/>
    </row>
    <row r="20480" spans="1:3">
      <c r="A20480"/>
      <c r="B20480"/>
      <c r="C20480"/>
    </row>
    <row r="20481" spans="1:3">
      <c r="A20481"/>
      <c r="B20481"/>
      <c r="C20481"/>
    </row>
    <row r="20482" spans="1:3">
      <c r="A20482"/>
      <c r="B20482"/>
      <c r="C20482"/>
    </row>
    <row r="20483" spans="1:3">
      <c r="A20483"/>
      <c r="B20483"/>
      <c r="C20483"/>
    </row>
    <row r="20484" spans="1:3">
      <c r="A20484"/>
      <c r="B20484"/>
      <c r="C20484"/>
    </row>
    <row r="20485" spans="1:3">
      <c r="A20485"/>
      <c r="B20485"/>
      <c r="C20485"/>
    </row>
    <row r="20486" spans="1:3">
      <c r="A20486"/>
      <c r="B20486"/>
      <c r="C20486"/>
    </row>
    <row r="20487" spans="1:3">
      <c r="A20487"/>
      <c r="B20487"/>
      <c r="C20487"/>
    </row>
    <row r="20488" spans="1:3">
      <c r="A20488"/>
      <c r="B20488"/>
      <c r="C20488"/>
    </row>
    <row r="20489" spans="1:3">
      <c r="A20489"/>
      <c r="B20489"/>
      <c r="C20489"/>
    </row>
    <row r="20490" spans="1:3">
      <c r="A20490"/>
      <c r="B20490"/>
      <c r="C20490"/>
    </row>
    <row r="20491" spans="1:3">
      <c r="A20491"/>
      <c r="B20491"/>
      <c r="C20491"/>
    </row>
    <row r="20492" spans="1:3">
      <c r="A20492"/>
      <c r="B20492"/>
      <c r="C20492"/>
    </row>
    <row r="20493" spans="1:3">
      <c r="A20493"/>
      <c r="B20493"/>
      <c r="C20493"/>
    </row>
    <row r="20494" spans="1:3">
      <c r="A20494"/>
      <c r="B20494"/>
      <c r="C20494"/>
    </row>
    <row r="20495" spans="1:3">
      <c r="A20495"/>
      <c r="B20495"/>
      <c r="C20495"/>
    </row>
    <row r="20496" spans="1:3">
      <c r="A20496"/>
      <c r="B20496"/>
      <c r="C20496"/>
    </row>
    <row r="20497" spans="1:3">
      <c r="A20497"/>
      <c r="B20497"/>
      <c r="C20497"/>
    </row>
    <row r="20498" spans="1:3">
      <c r="A20498"/>
      <c r="B20498"/>
      <c r="C20498"/>
    </row>
    <row r="20499" spans="1:3">
      <c r="A20499"/>
      <c r="B20499"/>
      <c r="C20499"/>
    </row>
    <row r="20500" spans="1:3">
      <c r="A20500"/>
      <c r="B20500"/>
      <c r="C20500"/>
    </row>
    <row r="20501" spans="1:3">
      <c r="A20501"/>
      <c r="B20501"/>
      <c r="C20501"/>
    </row>
    <row r="20502" spans="1:3">
      <c r="A20502"/>
      <c r="B20502"/>
      <c r="C20502"/>
    </row>
    <row r="20503" spans="1:3">
      <c r="A20503"/>
      <c r="B20503"/>
      <c r="C20503"/>
    </row>
    <row r="20504" spans="1:3">
      <c r="A20504"/>
      <c r="B20504"/>
      <c r="C20504"/>
    </row>
    <row r="20505" spans="1:3">
      <c r="A20505"/>
      <c r="B20505"/>
      <c r="C20505"/>
    </row>
    <row r="20506" spans="1:3">
      <c r="A20506"/>
      <c r="B20506"/>
      <c r="C20506"/>
    </row>
    <row r="20507" spans="1:3">
      <c r="A20507"/>
      <c r="B20507"/>
      <c r="C20507"/>
    </row>
    <row r="20508" spans="1:3">
      <c r="A20508"/>
      <c r="B20508"/>
      <c r="C20508"/>
    </row>
    <row r="20509" spans="1:3">
      <c r="A20509"/>
      <c r="B20509"/>
      <c r="C20509"/>
    </row>
    <row r="20510" spans="1:3">
      <c r="A20510"/>
      <c r="B20510"/>
      <c r="C20510"/>
    </row>
    <row r="20511" spans="1:3">
      <c r="A20511"/>
      <c r="B20511"/>
      <c r="C20511"/>
    </row>
    <row r="20512" spans="1:3">
      <c r="A20512"/>
      <c r="B20512"/>
      <c r="C20512"/>
    </row>
    <row r="20513" spans="1:3">
      <c r="A20513"/>
      <c r="B20513"/>
      <c r="C20513"/>
    </row>
    <row r="20514" spans="1:3">
      <c r="A20514"/>
      <c r="B20514"/>
      <c r="C20514"/>
    </row>
    <row r="20515" spans="1:3">
      <c r="A20515"/>
      <c r="B20515"/>
      <c r="C20515"/>
    </row>
    <row r="20516" spans="1:3">
      <c r="A20516"/>
      <c r="B20516"/>
      <c r="C20516"/>
    </row>
    <row r="20517" spans="1:3">
      <c r="A20517"/>
      <c r="B20517"/>
      <c r="C20517"/>
    </row>
    <row r="20518" spans="1:3">
      <c r="A20518"/>
      <c r="B20518"/>
      <c r="C20518"/>
    </row>
    <row r="20519" spans="1:3">
      <c r="A20519"/>
      <c r="B20519"/>
      <c r="C20519"/>
    </row>
    <row r="20520" spans="1:3">
      <c r="A20520"/>
      <c r="B20520"/>
      <c r="C20520"/>
    </row>
    <row r="20521" spans="1:3">
      <c r="A20521"/>
      <c r="B20521"/>
      <c r="C20521"/>
    </row>
    <row r="20522" spans="1:3">
      <c r="A20522"/>
      <c r="B20522"/>
      <c r="C20522"/>
    </row>
    <row r="20523" spans="1:3">
      <c r="A20523"/>
      <c r="B20523"/>
      <c r="C20523"/>
    </row>
    <row r="20524" spans="1:3">
      <c r="A20524"/>
      <c r="B20524"/>
      <c r="C20524"/>
    </row>
    <row r="20525" spans="1:3">
      <c r="A20525"/>
      <c r="B20525"/>
      <c r="C20525"/>
    </row>
    <row r="20526" spans="1:3">
      <c r="A20526"/>
      <c r="B20526"/>
      <c r="C20526"/>
    </row>
    <row r="20527" spans="1:3">
      <c r="A20527"/>
      <c r="B20527"/>
      <c r="C20527"/>
    </row>
    <row r="20528" spans="1:3">
      <c r="A20528"/>
      <c r="B20528"/>
      <c r="C20528"/>
    </row>
    <row r="20529" spans="1:3">
      <c r="A20529"/>
      <c r="B20529"/>
      <c r="C20529"/>
    </row>
    <row r="20530" spans="1:3">
      <c r="A20530"/>
      <c r="B20530"/>
      <c r="C20530"/>
    </row>
    <row r="20531" spans="1:3">
      <c r="A20531"/>
      <c r="B20531"/>
      <c r="C20531"/>
    </row>
    <row r="20532" spans="1:3">
      <c r="A20532"/>
      <c r="B20532"/>
      <c r="C20532"/>
    </row>
    <row r="20533" spans="1:3">
      <c r="A20533"/>
      <c r="B20533"/>
      <c r="C20533"/>
    </row>
    <row r="20534" spans="1:3">
      <c r="A20534"/>
      <c r="B20534"/>
      <c r="C20534"/>
    </row>
    <row r="20535" spans="1:3">
      <c r="A20535"/>
      <c r="B20535"/>
      <c r="C20535"/>
    </row>
    <row r="20536" spans="1:3">
      <c r="A20536"/>
      <c r="B20536"/>
      <c r="C20536"/>
    </row>
    <row r="20537" spans="1:3">
      <c r="A20537"/>
      <c r="B20537"/>
      <c r="C20537"/>
    </row>
    <row r="20538" spans="1:3">
      <c r="A20538"/>
      <c r="B20538"/>
      <c r="C20538"/>
    </row>
    <row r="20539" spans="1:3">
      <c r="A20539"/>
      <c r="B20539"/>
      <c r="C20539"/>
    </row>
    <row r="20540" spans="1:3">
      <c r="A20540"/>
      <c r="B20540"/>
      <c r="C20540"/>
    </row>
    <row r="20541" spans="1:3">
      <c r="A20541"/>
      <c r="B20541"/>
      <c r="C20541"/>
    </row>
    <row r="20542" spans="1:3">
      <c r="A20542"/>
      <c r="B20542"/>
      <c r="C20542"/>
    </row>
    <row r="20543" spans="1:3">
      <c r="A20543"/>
      <c r="B20543"/>
      <c r="C20543"/>
    </row>
    <row r="20544" spans="1:3">
      <c r="A20544"/>
      <c r="B20544"/>
      <c r="C20544"/>
    </row>
    <row r="20545" spans="1:3">
      <c r="A20545"/>
      <c r="B20545"/>
      <c r="C20545"/>
    </row>
    <row r="20546" spans="1:3">
      <c r="A20546"/>
      <c r="B20546"/>
      <c r="C20546"/>
    </row>
    <row r="20547" spans="1:3">
      <c r="A20547"/>
      <c r="B20547"/>
      <c r="C20547"/>
    </row>
    <row r="20548" spans="1:3">
      <c r="A20548"/>
      <c r="B20548"/>
      <c r="C20548"/>
    </row>
    <row r="20549" spans="1:3">
      <c r="A20549"/>
      <c r="B20549"/>
      <c r="C20549"/>
    </row>
    <row r="20550" spans="1:3">
      <c r="A20550"/>
      <c r="B20550"/>
      <c r="C20550"/>
    </row>
    <row r="20551" spans="1:3">
      <c r="A20551"/>
      <c r="B20551"/>
      <c r="C20551"/>
    </row>
    <row r="20552" spans="1:3">
      <c r="A20552"/>
      <c r="B20552"/>
      <c r="C20552"/>
    </row>
    <row r="20553" spans="1:3">
      <c r="A20553"/>
      <c r="B20553"/>
      <c r="C20553"/>
    </row>
    <row r="20554" spans="1:3">
      <c r="A20554"/>
      <c r="B20554"/>
      <c r="C20554"/>
    </row>
    <row r="20555" spans="1:3">
      <c r="A20555"/>
      <c r="B20555"/>
      <c r="C20555"/>
    </row>
    <row r="20556" spans="1:3">
      <c r="A20556"/>
      <c r="B20556"/>
      <c r="C20556"/>
    </row>
    <row r="20557" spans="1:3">
      <c r="A20557"/>
      <c r="B20557"/>
      <c r="C20557"/>
    </row>
    <row r="20558" spans="1:3">
      <c r="A20558"/>
      <c r="B20558"/>
      <c r="C20558"/>
    </row>
    <row r="20559" spans="1:3">
      <c r="A20559"/>
      <c r="B20559"/>
      <c r="C20559"/>
    </row>
    <row r="20560" spans="1:3">
      <c r="A20560"/>
      <c r="B20560"/>
      <c r="C20560"/>
    </row>
    <row r="20561" spans="1:3">
      <c r="A20561"/>
      <c r="B20561"/>
      <c r="C20561"/>
    </row>
    <row r="20562" spans="1:3">
      <c r="A20562"/>
      <c r="B20562"/>
      <c r="C20562"/>
    </row>
    <row r="20563" spans="1:3">
      <c r="A20563"/>
      <c r="B20563"/>
      <c r="C20563"/>
    </row>
    <row r="20564" spans="1:3">
      <c r="A20564"/>
      <c r="B20564"/>
      <c r="C20564"/>
    </row>
    <row r="20565" spans="1:3">
      <c r="A20565"/>
      <c r="B20565"/>
      <c r="C20565"/>
    </row>
    <row r="20566" spans="1:3">
      <c r="A20566"/>
      <c r="B20566"/>
      <c r="C20566"/>
    </row>
    <row r="20567" spans="1:3">
      <c r="A20567"/>
      <c r="B20567"/>
      <c r="C20567"/>
    </row>
    <row r="20568" spans="1:3">
      <c r="A20568"/>
      <c r="B20568"/>
      <c r="C20568"/>
    </row>
    <row r="20569" spans="1:3">
      <c r="A20569"/>
      <c r="B20569"/>
      <c r="C20569"/>
    </row>
    <row r="20570" spans="1:3">
      <c r="A20570"/>
      <c r="B20570"/>
      <c r="C20570"/>
    </row>
    <row r="20571" spans="1:3">
      <c r="A20571"/>
      <c r="B20571"/>
      <c r="C20571"/>
    </row>
    <row r="20572" spans="1:3">
      <c r="A20572"/>
      <c r="B20572"/>
      <c r="C20572"/>
    </row>
    <row r="20573" spans="1:3">
      <c r="A20573"/>
      <c r="B20573"/>
      <c r="C20573"/>
    </row>
    <row r="20574" spans="1:3">
      <c r="A20574"/>
      <c r="B20574"/>
      <c r="C20574"/>
    </row>
    <row r="20575" spans="1:3">
      <c r="A20575"/>
      <c r="B20575"/>
      <c r="C20575"/>
    </row>
    <row r="20576" spans="1:3">
      <c r="A20576"/>
      <c r="B20576"/>
      <c r="C20576"/>
    </row>
    <row r="20577" spans="1:3">
      <c r="A20577"/>
      <c r="B20577"/>
      <c r="C20577"/>
    </row>
    <row r="20578" spans="1:3">
      <c r="A20578"/>
      <c r="B20578"/>
      <c r="C20578"/>
    </row>
    <row r="20579" spans="1:3">
      <c r="A20579"/>
      <c r="B20579"/>
      <c r="C20579"/>
    </row>
    <row r="20580" spans="1:3">
      <c r="A20580"/>
      <c r="B20580"/>
      <c r="C20580"/>
    </row>
    <row r="20581" spans="1:3">
      <c r="A20581"/>
      <c r="B20581"/>
      <c r="C20581"/>
    </row>
    <row r="20582" spans="1:3">
      <c r="A20582"/>
      <c r="B20582"/>
      <c r="C20582"/>
    </row>
    <row r="20583" spans="1:3">
      <c r="A20583"/>
      <c r="B20583"/>
      <c r="C20583"/>
    </row>
    <row r="20584" spans="1:3">
      <c r="A20584"/>
      <c r="B20584"/>
      <c r="C20584"/>
    </row>
    <row r="20585" spans="1:3">
      <c r="A20585"/>
      <c r="B20585"/>
      <c r="C20585"/>
    </row>
    <row r="20586" spans="1:3">
      <c r="A20586"/>
      <c r="B20586"/>
      <c r="C20586"/>
    </row>
    <row r="20587" spans="1:3">
      <c r="A20587"/>
      <c r="B20587"/>
      <c r="C20587"/>
    </row>
    <row r="20588" spans="1:3">
      <c r="A20588"/>
      <c r="B20588"/>
      <c r="C20588"/>
    </row>
    <row r="20589" spans="1:3">
      <c r="A20589"/>
      <c r="B20589"/>
      <c r="C20589"/>
    </row>
    <row r="20590" spans="1:3">
      <c r="A20590"/>
      <c r="B20590"/>
      <c r="C20590"/>
    </row>
    <row r="20591" spans="1:3">
      <c r="A20591"/>
      <c r="B20591"/>
      <c r="C20591"/>
    </row>
    <row r="20592" spans="1:3">
      <c r="A20592"/>
      <c r="B20592"/>
      <c r="C20592"/>
    </row>
    <row r="20593" spans="1:3">
      <c r="A20593"/>
      <c r="B20593"/>
      <c r="C20593"/>
    </row>
    <row r="20594" spans="1:3">
      <c r="A20594"/>
      <c r="B20594"/>
      <c r="C20594"/>
    </row>
    <row r="20595" spans="1:3">
      <c r="A20595"/>
      <c r="B20595"/>
      <c r="C20595"/>
    </row>
    <row r="20596" spans="1:3">
      <c r="A20596"/>
      <c r="B20596"/>
      <c r="C20596"/>
    </row>
    <row r="20597" spans="1:3">
      <c r="A20597"/>
      <c r="B20597"/>
      <c r="C20597"/>
    </row>
    <row r="20598" spans="1:3">
      <c r="A20598"/>
      <c r="B20598"/>
      <c r="C20598"/>
    </row>
    <row r="20599" spans="1:3">
      <c r="A20599"/>
      <c r="B20599"/>
      <c r="C20599"/>
    </row>
    <row r="20600" spans="1:3">
      <c r="A20600"/>
      <c r="B20600"/>
      <c r="C20600"/>
    </row>
    <row r="20601" spans="1:3">
      <c r="A20601"/>
      <c r="B20601"/>
      <c r="C20601"/>
    </row>
    <row r="20602" spans="1:3">
      <c r="A20602"/>
      <c r="B20602"/>
      <c r="C20602"/>
    </row>
    <row r="20603" spans="1:3">
      <c r="A20603"/>
      <c r="B20603"/>
      <c r="C20603"/>
    </row>
    <row r="20604" spans="1:3">
      <c r="A20604"/>
      <c r="B20604"/>
      <c r="C20604"/>
    </row>
    <row r="20605" spans="1:3">
      <c r="A20605"/>
      <c r="B20605"/>
      <c r="C20605"/>
    </row>
    <row r="20606" spans="1:3">
      <c r="A20606"/>
      <c r="B20606"/>
      <c r="C20606"/>
    </row>
    <row r="20607" spans="1:3">
      <c r="A20607"/>
      <c r="B20607"/>
      <c r="C20607"/>
    </row>
    <row r="20608" spans="1:3">
      <c r="A20608"/>
      <c r="B20608"/>
      <c r="C20608"/>
    </row>
    <row r="20609" spans="1:3">
      <c r="A20609"/>
      <c r="B20609"/>
      <c r="C20609"/>
    </row>
    <row r="20610" spans="1:3">
      <c r="A20610"/>
      <c r="B20610"/>
      <c r="C20610"/>
    </row>
    <row r="20611" spans="1:3">
      <c r="A20611"/>
      <c r="B20611"/>
      <c r="C20611"/>
    </row>
    <row r="20612" spans="1:3">
      <c r="A20612"/>
      <c r="B20612"/>
      <c r="C20612"/>
    </row>
    <row r="20613" spans="1:3">
      <c r="A20613"/>
      <c r="B20613"/>
      <c r="C20613"/>
    </row>
    <row r="20614" spans="1:3">
      <c r="A20614"/>
      <c r="B20614"/>
      <c r="C20614"/>
    </row>
    <row r="20615" spans="1:3">
      <c r="A20615"/>
      <c r="B20615"/>
      <c r="C20615"/>
    </row>
    <row r="20616" spans="1:3">
      <c r="A20616"/>
      <c r="B20616"/>
      <c r="C20616"/>
    </row>
    <row r="20617" spans="1:3">
      <c r="A20617"/>
      <c r="B20617"/>
      <c r="C20617"/>
    </row>
    <row r="20618" spans="1:3">
      <c r="A20618"/>
      <c r="B20618"/>
      <c r="C20618"/>
    </row>
    <row r="20619" spans="1:3">
      <c r="A20619"/>
      <c r="B20619"/>
      <c r="C20619"/>
    </row>
    <row r="20620" spans="1:3">
      <c r="A20620"/>
      <c r="B20620"/>
      <c r="C20620"/>
    </row>
    <row r="20621" spans="1:3">
      <c r="A20621"/>
      <c r="B20621"/>
      <c r="C20621"/>
    </row>
    <row r="20622" spans="1:3">
      <c r="A20622"/>
      <c r="B20622"/>
      <c r="C20622"/>
    </row>
    <row r="20623" spans="1:3">
      <c r="A20623"/>
      <c r="B20623"/>
      <c r="C20623"/>
    </row>
    <row r="20624" spans="1:3">
      <c r="A20624"/>
      <c r="B20624"/>
      <c r="C20624"/>
    </row>
    <row r="20625" spans="1:3">
      <c r="A20625"/>
      <c r="B20625"/>
      <c r="C20625"/>
    </row>
    <row r="20626" spans="1:3">
      <c r="A20626"/>
      <c r="B20626"/>
      <c r="C20626"/>
    </row>
    <row r="20627" spans="1:3">
      <c r="A20627"/>
      <c r="B20627"/>
      <c r="C20627"/>
    </row>
    <row r="20628" spans="1:3">
      <c r="A20628"/>
      <c r="B20628"/>
      <c r="C20628"/>
    </row>
    <row r="20629" spans="1:3">
      <c r="A20629"/>
      <c r="B20629"/>
      <c r="C20629"/>
    </row>
    <row r="20630" spans="1:3">
      <c r="A20630"/>
      <c r="B20630"/>
      <c r="C20630"/>
    </row>
    <row r="20631" spans="1:3">
      <c r="A20631"/>
      <c r="B20631"/>
      <c r="C20631"/>
    </row>
    <row r="20632" spans="1:3">
      <c r="A20632"/>
      <c r="B20632"/>
      <c r="C20632"/>
    </row>
    <row r="20633" spans="1:3">
      <c r="A20633"/>
      <c r="B20633"/>
      <c r="C20633"/>
    </row>
    <row r="20634" spans="1:3">
      <c r="A20634"/>
      <c r="B20634"/>
      <c r="C20634"/>
    </row>
    <row r="20635" spans="1:3">
      <c r="A20635"/>
      <c r="B20635"/>
      <c r="C20635"/>
    </row>
    <row r="20636" spans="1:3">
      <c r="A20636"/>
      <c r="B20636"/>
      <c r="C20636"/>
    </row>
    <row r="20637" spans="1:3">
      <c r="A20637"/>
      <c r="B20637"/>
      <c r="C20637"/>
    </row>
    <row r="20638" spans="1:3">
      <c r="A20638"/>
      <c r="B20638"/>
      <c r="C20638"/>
    </row>
    <row r="20639" spans="1:3">
      <c r="A20639"/>
      <c r="B20639"/>
      <c r="C20639"/>
    </row>
    <row r="20640" spans="1:3">
      <c r="A20640"/>
      <c r="B20640"/>
      <c r="C20640"/>
    </row>
    <row r="20641" spans="1:3">
      <c r="A20641"/>
      <c r="B20641"/>
      <c r="C20641"/>
    </row>
    <row r="20642" spans="1:3">
      <c r="A20642"/>
      <c r="B20642"/>
      <c r="C20642"/>
    </row>
    <row r="20643" spans="1:3">
      <c r="A20643"/>
      <c r="B20643"/>
      <c r="C20643"/>
    </row>
    <row r="20644" spans="1:3">
      <c r="A20644"/>
      <c r="B20644"/>
      <c r="C20644"/>
    </row>
    <row r="20645" spans="1:3">
      <c r="A20645"/>
      <c r="B20645"/>
      <c r="C20645"/>
    </row>
    <row r="20646" spans="1:3">
      <c r="A20646"/>
      <c r="B20646"/>
      <c r="C20646"/>
    </row>
    <row r="20647" spans="1:3">
      <c r="A20647"/>
      <c r="B20647"/>
      <c r="C20647"/>
    </row>
    <row r="20648" spans="1:3">
      <c r="A20648"/>
      <c r="B20648"/>
      <c r="C20648"/>
    </row>
    <row r="20649" spans="1:3">
      <c r="A20649"/>
      <c r="B20649"/>
      <c r="C20649"/>
    </row>
    <row r="20650" spans="1:3">
      <c r="A20650"/>
      <c r="B20650"/>
      <c r="C20650"/>
    </row>
    <row r="20651" spans="1:3">
      <c r="A20651"/>
      <c r="B20651"/>
      <c r="C20651"/>
    </row>
    <row r="20652" spans="1:3">
      <c r="A20652"/>
      <c r="B20652"/>
      <c r="C20652"/>
    </row>
    <row r="20653" spans="1:3">
      <c r="A20653"/>
      <c r="B20653"/>
      <c r="C20653"/>
    </row>
    <row r="20654" spans="1:3">
      <c r="A20654"/>
      <c r="B20654"/>
      <c r="C20654"/>
    </row>
    <row r="20655" spans="1:3">
      <c r="A20655"/>
      <c r="B20655"/>
      <c r="C20655"/>
    </row>
    <row r="20656" spans="1:3">
      <c r="A20656"/>
      <c r="B20656"/>
      <c r="C20656"/>
    </row>
    <row r="20657" spans="1:3">
      <c r="A20657"/>
      <c r="B20657"/>
      <c r="C20657"/>
    </row>
    <row r="20658" spans="1:3">
      <c r="A20658"/>
      <c r="B20658"/>
      <c r="C20658"/>
    </row>
    <row r="20659" spans="1:3">
      <c r="A20659"/>
      <c r="B20659"/>
      <c r="C20659"/>
    </row>
    <row r="20660" spans="1:3">
      <c r="A20660"/>
      <c r="B20660"/>
      <c r="C20660"/>
    </row>
    <row r="20661" spans="1:3">
      <c r="A20661"/>
      <c r="B20661"/>
      <c r="C20661"/>
    </row>
    <row r="20662" spans="1:3">
      <c r="A20662"/>
      <c r="B20662"/>
      <c r="C20662"/>
    </row>
    <row r="20663" spans="1:3">
      <c r="A20663"/>
      <c r="B20663"/>
      <c r="C20663"/>
    </row>
    <row r="20664" spans="1:3">
      <c r="A20664"/>
      <c r="B20664"/>
      <c r="C20664"/>
    </row>
    <row r="20665" spans="1:3">
      <c r="A20665"/>
      <c r="B20665"/>
      <c r="C20665"/>
    </row>
    <row r="20666" spans="1:3">
      <c r="A20666"/>
      <c r="B20666"/>
      <c r="C20666"/>
    </row>
    <row r="20667" spans="1:3">
      <c r="A20667"/>
      <c r="B20667"/>
      <c r="C20667"/>
    </row>
    <row r="20668" spans="1:3">
      <c r="A20668"/>
      <c r="B20668"/>
      <c r="C20668"/>
    </row>
    <row r="20669" spans="1:3">
      <c r="A20669"/>
      <c r="B20669"/>
      <c r="C20669"/>
    </row>
    <row r="20670" spans="1:3">
      <c r="A20670"/>
      <c r="B20670"/>
      <c r="C20670"/>
    </row>
    <row r="20671" spans="1:3">
      <c r="A20671"/>
      <c r="B20671"/>
      <c r="C20671"/>
    </row>
    <row r="20672" spans="1:3">
      <c r="A20672"/>
      <c r="B20672"/>
      <c r="C20672"/>
    </row>
    <row r="20673" spans="1:3">
      <c r="A20673"/>
      <c r="B20673"/>
      <c r="C20673"/>
    </row>
    <row r="20674" spans="1:3">
      <c r="A20674"/>
      <c r="B20674"/>
      <c r="C20674"/>
    </row>
    <row r="20675" spans="1:3">
      <c r="A20675"/>
      <c r="B20675"/>
      <c r="C20675"/>
    </row>
    <row r="20676" spans="1:3">
      <c r="A20676"/>
      <c r="B20676"/>
      <c r="C20676"/>
    </row>
    <row r="20677" spans="1:3">
      <c r="A20677"/>
      <c r="B20677"/>
      <c r="C20677"/>
    </row>
    <row r="20678" spans="1:3">
      <c r="A20678"/>
      <c r="B20678"/>
      <c r="C20678"/>
    </row>
    <row r="20679" spans="1:3">
      <c r="A20679"/>
      <c r="B20679"/>
      <c r="C20679"/>
    </row>
    <row r="20680" spans="1:3">
      <c r="A20680"/>
      <c r="B20680"/>
      <c r="C20680"/>
    </row>
    <row r="20681" spans="1:3">
      <c r="A20681"/>
      <c r="B20681"/>
      <c r="C20681"/>
    </row>
    <row r="20682" spans="1:3">
      <c r="A20682"/>
      <c r="B20682"/>
      <c r="C20682"/>
    </row>
    <row r="20683" spans="1:3">
      <c r="A20683"/>
      <c r="B20683"/>
      <c r="C20683"/>
    </row>
    <row r="20684" spans="1:3">
      <c r="A20684"/>
      <c r="B20684"/>
      <c r="C20684"/>
    </row>
    <row r="20685" spans="1:3">
      <c r="A20685"/>
      <c r="B20685"/>
      <c r="C20685"/>
    </row>
    <row r="20686" spans="1:3">
      <c r="A20686"/>
      <c r="B20686"/>
      <c r="C20686"/>
    </row>
    <row r="20687" spans="1:3">
      <c r="A20687"/>
      <c r="B20687"/>
      <c r="C20687"/>
    </row>
    <row r="20688" spans="1:3">
      <c r="A20688"/>
      <c r="B20688"/>
      <c r="C20688"/>
    </row>
    <row r="20689" spans="1:3">
      <c r="A20689"/>
      <c r="B20689"/>
      <c r="C20689"/>
    </row>
    <row r="20690" spans="1:3">
      <c r="A20690"/>
      <c r="B20690"/>
      <c r="C20690"/>
    </row>
    <row r="20691" spans="1:3">
      <c r="A20691"/>
      <c r="B20691"/>
      <c r="C20691"/>
    </row>
    <row r="20692" spans="1:3">
      <c r="A20692"/>
      <c r="B20692"/>
      <c r="C20692"/>
    </row>
    <row r="20693" spans="1:3">
      <c r="A20693"/>
      <c r="B20693"/>
      <c r="C20693"/>
    </row>
    <row r="20694" spans="1:3">
      <c r="A20694"/>
      <c r="B20694"/>
      <c r="C20694"/>
    </row>
    <row r="20695" spans="1:3">
      <c r="A20695"/>
      <c r="B20695"/>
      <c r="C20695"/>
    </row>
    <row r="20696" spans="1:3">
      <c r="A20696"/>
      <c r="B20696"/>
      <c r="C20696"/>
    </row>
    <row r="20697" spans="1:3">
      <c r="A20697"/>
      <c r="B20697"/>
      <c r="C20697"/>
    </row>
    <row r="20698" spans="1:3">
      <c r="A20698"/>
      <c r="B20698"/>
      <c r="C20698"/>
    </row>
    <row r="20699" spans="1:3">
      <c r="A20699"/>
      <c r="B20699"/>
      <c r="C20699"/>
    </row>
    <row r="20700" spans="1:3">
      <c r="A20700"/>
      <c r="B20700"/>
      <c r="C20700"/>
    </row>
    <row r="20701" spans="1:3">
      <c r="A20701"/>
      <c r="B20701"/>
      <c r="C20701"/>
    </row>
    <row r="20702" spans="1:3">
      <c r="A20702"/>
      <c r="B20702"/>
      <c r="C20702"/>
    </row>
    <row r="20703" spans="1:3">
      <c r="A20703"/>
      <c r="B20703"/>
      <c r="C20703"/>
    </row>
    <row r="20704" spans="1:3">
      <c r="A20704"/>
      <c r="B20704"/>
      <c r="C20704"/>
    </row>
    <row r="20705" spans="1:3">
      <c r="A20705"/>
      <c r="B20705"/>
      <c r="C20705"/>
    </row>
    <row r="20706" spans="1:3">
      <c r="A20706"/>
      <c r="B20706"/>
      <c r="C20706"/>
    </row>
    <row r="20707" spans="1:3">
      <c r="A20707"/>
      <c r="B20707"/>
      <c r="C20707"/>
    </row>
    <row r="20708" spans="1:3">
      <c r="A20708"/>
      <c r="B20708"/>
      <c r="C20708"/>
    </row>
    <row r="20709" spans="1:3">
      <c r="A20709"/>
      <c r="B20709"/>
      <c r="C20709"/>
    </row>
    <row r="20710" spans="1:3">
      <c r="A20710"/>
      <c r="B20710"/>
      <c r="C20710"/>
    </row>
    <row r="20711" spans="1:3">
      <c r="A20711"/>
      <c r="B20711"/>
      <c r="C20711"/>
    </row>
    <row r="20712" spans="1:3">
      <c r="A20712"/>
      <c r="B20712"/>
      <c r="C20712"/>
    </row>
    <row r="20713" spans="1:3">
      <c r="A20713"/>
      <c r="B20713"/>
      <c r="C20713"/>
    </row>
    <row r="20714" spans="1:3">
      <c r="A20714"/>
      <c r="B20714"/>
      <c r="C20714"/>
    </row>
    <row r="20715" spans="1:3">
      <c r="A20715"/>
      <c r="B20715"/>
      <c r="C20715"/>
    </row>
    <row r="20716" spans="1:3">
      <c r="A20716"/>
      <c r="B20716"/>
      <c r="C20716"/>
    </row>
    <row r="20717" spans="1:3">
      <c r="A20717"/>
      <c r="B20717"/>
      <c r="C20717"/>
    </row>
    <row r="20718" spans="1:3">
      <c r="A20718"/>
      <c r="B20718"/>
      <c r="C20718"/>
    </row>
    <row r="20719" spans="1:3">
      <c r="A20719"/>
      <c r="B20719"/>
      <c r="C20719"/>
    </row>
    <row r="20720" spans="1:3">
      <c r="A20720"/>
      <c r="B20720"/>
      <c r="C20720"/>
    </row>
    <row r="20721" spans="1:3">
      <c r="A20721"/>
      <c r="B20721"/>
      <c r="C20721"/>
    </row>
    <row r="20722" spans="1:3">
      <c r="A20722"/>
      <c r="B20722"/>
      <c r="C20722"/>
    </row>
    <row r="20723" spans="1:3">
      <c r="A20723"/>
      <c r="B20723"/>
      <c r="C20723"/>
    </row>
    <row r="20724" spans="1:3">
      <c r="A20724"/>
      <c r="B20724"/>
      <c r="C20724"/>
    </row>
    <row r="20725" spans="1:3">
      <c r="A20725"/>
      <c r="B20725"/>
      <c r="C20725"/>
    </row>
    <row r="20726" spans="1:3">
      <c r="A20726"/>
      <c r="B20726"/>
      <c r="C20726"/>
    </row>
    <row r="20727" spans="1:3">
      <c r="A20727"/>
      <c r="B20727"/>
      <c r="C20727"/>
    </row>
    <row r="20728" spans="1:3">
      <c r="A20728"/>
      <c r="B20728"/>
      <c r="C20728"/>
    </row>
    <row r="20729" spans="1:3">
      <c r="A20729"/>
      <c r="B20729"/>
      <c r="C20729"/>
    </row>
    <row r="20730" spans="1:3">
      <c r="A20730"/>
      <c r="B20730"/>
      <c r="C20730"/>
    </row>
    <row r="20731" spans="1:3">
      <c r="A20731"/>
      <c r="B20731"/>
      <c r="C20731"/>
    </row>
    <row r="20732" spans="1:3">
      <c r="A20732"/>
      <c r="B20732"/>
      <c r="C20732"/>
    </row>
    <row r="20733" spans="1:3">
      <c r="A20733"/>
      <c r="B20733"/>
      <c r="C20733"/>
    </row>
    <row r="20734" spans="1:3">
      <c r="A20734"/>
      <c r="B20734"/>
      <c r="C20734"/>
    </row>
    <row r="20735" spans="1:3">
      <c r="A20735"/>
      <c r="B20735"/>
      <c r="C20735"/>
    </row>
    <row r="20736" spans="1:3">
      <c r="A20736"/>
      <c r="B20736"/>
      <c r="C20736"/>
    </row>
    <row r="20737" spans="1:3">
      <c r="A20737"/>
      <c r="B20737"/>
      <c r="C20737"/>
    </row>
    <row r="20738" spans="1:3">
      <c r="A20738"/>
      <c r="B20738"/>
      <c r="C20738"/>
    </row>
    <row r="20739" spans="1:3">
      <c r="A20739"/>
      <c r="B20739"/>
      <c r="C20739"/>
    </row>
    <row r="20740" spans="1:3">
      <c r="A20740"/>
      <c r="B20740"/>
      <c r="C20740"/>
    </row>
    <row r="20741" spans="1:3">
      <c r="A20741"/>
      <c r="B20741"/>
      <c r="C20741"/>
    </row>
    <row r="20742" spans="1:3">
      <c r="A20742"/>
      <c r="B20742"/>
      <c r="C20742"/>
    </row>
    <row r="20743" spans="1:3">
      <c r="A20743"/>
      <c r="B20743"/>
      <c r="C20743"/>
    </row>
    <row r="20744" spans="1:3">
      <c r="A20744"/>
      <c r="B20744"/>
      <c r="C20744"/>
    </row>
    <row r="20745" spans="1:3">
      <c r="A20745"/>
      <c r="B20745"/>
      <c r="C20745"/>
    </row>
    <row r="20746" spans="1:3">
      <c r="A20746"/>
      <c r="B20746"/>
      <c r="C20746"/>
    </row>
    <row r="20747" spans="1:3">
      <c r="A20747"/>
      <c r="B20747"/>
      <c r="C20747"/>
    </row>
    <row r="20748" spans="1:3">
      <c r="A20748"/>
      <c r="B20748"/>
      <c r="C20748"/>
    </row>
    <row r="20749" spans="1:3">
      <c r="A20749"/>
      <c r="B20749"/>
      <c r="C20749"/>
    </row>
    <row r="20750" spans="1:3">
      <c r="A20750"/>
      <c r="B20750"/>
      <c r="C20750"/>
    </row>
    <row r="20751" spans="1:3">
      <c r="A20751"/>
      <c r="B20751"/>
      <c r="C20751"/>
    </row>
    <row r="20752" spans="1:3">
      <c r="A20752"/>
      <c r="B20752"/>
      <c r="C20752"/>
    </row>
    <row r="20753" spans="1:3">
      <c r="A20753"/>
      <c r="B20753"/>
      <c r="C20753"/>
    </row>
    <row r="20754" spans="1:3">
      <c r="A20754"/>
      <c r="B20754"/>
      <c r="C20754"/>
    </row>
    <row r="20755" spans="1:3">
      <c r="A20755"/>
      <c r="B20755"/>
      <c r="C20755"/>
    </row>
    <row r="20756" spans="1:3">
      <c r="A20756"/>
      <c r="B20756"/>
      <c r="C20756"/>
    </row>
    <row r="20757" spans="1:3">
      <c r="A20757"/>
      <c r="B20757"/>
      <c r="C20757"/>
    </row>
    <row r="20758" spans="1:3">
      <c r="A20758"/>
      <c r="B20758"/>
      <c r="C20758"/>
    </row>
    <row r="20759" spans="1:3">
      <c r="A20759"/>
      <c r="B20759"/>
      <c r="C20759"/>
    </row>
    <row r="20760" spans="1:3">
      <c r="A20760"/>
      <c r="B20760"/>
      <c r="C20760"/>
    </row>
    <row r="20761" spans="1:3">
      <c r="A20761"/>
      <c r="B20761"/>
      <c r="C20761"/>
    </row>
    <row r="20762" spans="1:3">
      <c r="A20762"/>
      <c r="B20762"/>
      <c r="C20762"/>
    </row>
    <row r="20763" spans="1:3">
      <c r="A20763"/>
      <c r="B20763"/>
      <c r="C20763"/>
    </row>
    <row r="20764" spans="1:3">
      <c r="A20764"/>
      <c r="B20764"/>
      <c r="C20764"/>
    </row>
    <row r="20765" spans="1:3">
      <c r="A20765"/>
      <c r="B20765"/>
      <c r="C20765"/>
    </row>
    <row r="20766" spans="1:3">
      <c r="A20766"/>
      <c r="B20766"/>
      <c r="C20766"/>
    </row>
    <row r="20767" spans="1:3">
      <c r="A20767"/>
      <c r="B20767"/>
      <c r="C20767"/>
    </row>
    <row r="20768" spans="1:3">
      <c r="A20768"/>
      <c r="B20768"/>
      <c r="C20768"/>
    </row>
    <row r="20769" spans="1:3">
      <c r="A20769"/>
      <c r="B20769"/>
      <c r="C20769"/>
    </row>
    <row r="20770" spans="1:3">
      <c r="A20770"/>
      <c r="B20770"/>
      <c r="C20770"/>
    </row>
    <row r="20771" spans="1:3">
      <c r="A20771"/>
      <c r="B20771"/>
      <c r="C20771"/>
    </row>
    <row r="20772" spans="1:3">
      <c r="A20772"/>
      <c r="B20772"/>
      <c r="C20772"/>
    </row>
    <row r="20773" spans="1:3">
      <c r="A20773"/>
      <c r="B20773"/>
      <c r="C20773"/>
    </row>
    <row r="20774" spans="1:3">
      <c r="A20774"/>
      <c r="B20774"/>
      <c r="C20774"/>
    </row>
    <row r="20775" spans="1:3">
      <c r="A20775"/>
      <c r="B20775"/>
      <c r="C20775"/>
    </row>
    <row r="20776" spans="1:3">
      <c r="A20776"/>
      <c r="B20776"/>
      <c r="C20776"/>
    </row>
    <row r="20777" spans="1:3">
      <c r="A20777"/>
      <c r="B20777"/>
      <c r="C20777"/>
    </row>
    <row r="20778" spans="1:3">
      <c r="A20778"/>
      <c r="B20778"/>
      <c r="C20778"/>
    </row>
    <row r="20779" spans="1:3">
      <c r="A20779"/>
      <c r="B20779"/>
      <c r="C20779"/>
    </row>
    <row r="20780" spans="1:3">
      <c r="A20780"/>
      <c r="B20780"/>
      <c r="C20780"/>
    </row>
    <row r="20781" spans="1:3">
      <c r="A20781"/>
      <c r="B20781"/>
      <c r="C20781"/>
    </row>
    <row r="20782" spans="1:3">
      <c r="A20782"/>
      <c r="B20782"/>
      <c r="C20782"/>
    </row>
    <row r="20783" spans="1:3">
      <c r="A20783"/>
      <c r="B20783"/>
      <c r="C20783"/>
    </row>
    <row r="20784" spans="1:3">
      <c r="A20784"/>
      <c r="B20784"/>
      <c r="C20784"/>
    </row>
    <row r="20785" spans="1:3">
      <c r="A20785"/>
      <c r="B20785"/>
      <c r="C20785"/>
    </row>
    <row r="20786" spans="1:3">
      <c r="A20786"/>
      <c r="B20786"/>
      <c r="C20786"/>
    </row>
    <row r="20787" spans="1:3">
      <c r="A20787"/>
      <c r="B20787"/>
      <c r="C20787"/>
    </row>
    <row r="20788" spans="1:3">
      <c r="A20788"/>
      <c r="B20788"/>
      <c r="C20788"/>
    </row>
    <row r="20789" spans="1:3">
      <c r="A20789"/>
      <c r="B20789"/>
      <c r="C20789"/>
    </row>
    <row r="20790" spans="1:3">
      <c r="A20790"/>
      <c r="B20790"/>
      <c r="C20790"/>
    </row>
    <row r="20791" spans="1:3">
      <c r="A20791"/>
      <c r="B20791"/>
      <c r="C20791"/>
    </row>
    <row r="20792" spans="1:3">
      <c r="A20792"/>
      <c r="B20792"/>
      <c r="C20792"/>
    </row>
    <row r="20793" spans="1:3">
      <c r="A20793"/>
      <c r="B20793"/>
      <c r="C20793"/>
    </row>
    <row r="20794" spans="1:3">
      <c r="A20794"/>
      <c r="B20794"/>
      <c r="C20794"/>
    </row>
    <row r="20795" spans="1:3">
      <c r="A20795"/>
      <c r="B20795"/>
      <c r="C20795"/>
    </row>
    <row r="20796" spans="1:3">
      <c r="A20796"/>
      <c r="B20796"/>
      <c r="C20796"/>
    </row>
    <row r="20797" spans="1:3">
      <c r="A20797"/>
      <c r="B20797"/>
      <c r="C20797"/>
    </row>
    <row r="20798" spans="1:3">
      <c r="A20798"/>
      <c r="B20798"/>
      <c r="C20798"/>
    </row>
    <row r="20799" spans="1:3">
      <c r="A20799"/>
      <c r="B20799"/>
      <c r="C20799"/>
    </row>
    <row r="20800" spans="1:3">
      <c r="A20800"/>
      <c r="B20800"/>
      <c r="C20800"/>
    </row>
    <row r="20801" spans="1:3">
      <c r="A20801"/>
      <c r="B20801"/>
      <c r="C20801"/>
    </row>
    <row r="20802" spans="1:3">
      <c r="A20802"/>
      <c r="B20802"/>
      <c r="C20802"/>
    </row>
    <row r="20803" spans="1:3">
      <c r="A20803"/>
      <c r="B20803"/>
      <c r="C20803"/>
    </row>
    <row r="20804" spans="1:3">
      <c r="A20804"/>
      <c r="B20804"/>
      <c r="C20804"/>
    </row>
    <row r="20805" spans="1:3">
      <c r="A20805"/>
      <c r="B20805"/>
      <c r="C20805"/>
    </row>
    <row r="20806" spans="1:3">
      <c r="A20806"/>
      <c r="B20806"/>
      <c r="C20806"/>
    </row>
    <row r="20807" spans="1:3">
      <c r="A20807"/>
      <c r="B20807"/>
      <c r="C20807"/>
    </row>
    <row r="20808" spans="1:3">
      <c r="A20808"/>
      <c r="B20808"/>
      <c r="C20808"/>
    </row>
    <row r="20809" spans="1:3">
      <c r="A20809"/>
      <c r="B20809"/>
      <c r="C20809"/>
    </row>
    <row r="20810" spans="1:3">
      <c r="A20810"/>
      <c r="B20810"/>
      <c r="C20810"/>
    </row>
    <row r="20811" spans="1:3">
      <c r="A20811"/>
      <c r="B20811"/>
      <c r="C20811"/>
    </row>
    <row r="20812" spans="1:3">
      <c r="A20812"/>
      <c r="B20812"/>
      <c r="C20812"/>
    </row>
    <row r="20813" spans="1:3">
      <c r="A20813"/>
      <c r="B20813"/>
      <c r="C20813"/>
    </row>
    <row r="20814" spans="1:3">
      <c r="A20814"/>
      <c r="B20814"/>
      <c r="C20814"/>
    </row>
    <row r="20815" spans="1:3">
      <c r="A20815"/>
      <c r="B20815"/>
      <c r="C20815"/>
    </row>
    <row r="20816" spans="1:3">
      <c r="A20816"/>
      <c r="B20816"/>
      <c r="C20816"/>
    </row>
    <row r="20817" spans="1:3">
      <c r="A20817"/>
      <c r="B20817"/>
      <c r="C20817"/>
    </row>
    <row r="20818" spans="1:3">
      <c r="A20818"/>
      <c r="B20818"/>
      <c r="C20818"/>
    </row>
    <row r="20819" spans="1:3">
      <c r="A20819"/>
      <c r="B20819"/>
      <c r="C20819"/>
    </row>
    <row r="20820" spans="1:3">
      <c r="A20820"/>
      <c r="B20820"/>
      <c r="C20820"/>
    </row>
    <row r="20821" spans="1:3">
      <c r="A20821"/>
      <c r="B20821"/>
      <c r="C20821"/>
    </row>
    <row r="20822" spans="1:3">
      <c r="A20822"/>
      <c r="B20822"/>
      <c r="C20822"/>
    </row>
    <row r="20823" spans="1:3">
      <c r="A20823"/>
      <c r="B20823"/>
      <c r="C20823"/>
    </row>
    <row r="20824" spans="1:3">
      <c r="A20824"/>
      <c r="B20824"/>
      <c r="C20824"/>
    </row>
    <row r="20825" spans="1:3">
      <c r="A20825"/>
      <c r="B20825"/>
      <c r="C20825"/>
    </row>
    <row r="20826" spans="1:3">
      <c r="A20826"/>
      <c r="B20826"/>
      <c r="C20826"/>
    </row>
    <row r="20827" spans="1:3">
      <c r="A20827"/>
      <c r="B20827"/>
      <c r="C20827"/>
    </row>
    <row r="20828" spans="1:3">
      <c r="A20828"/>
      <c r="B20828"/>
      <c r="C20828"/>
    </row>
    <row r="20829" spans="1:3">
      <c r="A20829"/>
      <c r="B20829"/>
      <c r="C20829"/>
    </row>
    <row r="20830" spans="1:3">
      <c r="A20830"/>
      <c r="B20830"/>
      <c r="C20830"/>
    </row>
    <row r="20831" spans="1:3">
      <c r="A20831"/>
      <c r="B20831"/>
      <c r="C20831"/>
    </row>
    <row r="20832" spans="1:3">
      <c r="A20832"/>
      <c r="B20832"/>
      <c r="C20832"/>
    </row>
    <row r="20833" spans="1:3">
      <c r="A20833"/>
      <c r="B20833"/>
      <c r="C20833"/>
    </row>
    <row r="20834" spans="1:3">
      <c r="A20834"/>
      <c r="B20834"/>
      <c r="C20834"/>
    </row>
    <row r="20835" spans="1:3">
      <c r="A20835"/>
      <c r="B20835"/>
      <c r="C20835"/>
    </row>
    <row r="20836" spans="1:3">
      <c r="A20836"/>
      <c r="B20836"/>
      <c r="C20836"/>
    </row>
    <row r="20837" spans="1:3">
      <c r="A20837"/>
      <c r="B20837"/>
      <c r="C20837"/>
    </row>
    <row r="20838" spans="1:3">
      <c r="A20838"/>
      <c r="B20838"/>
      <c r="C20838"/>
    </row>
    <row r="20839" spans="1:3">
      <c r="A20839"/>
      <c r="B20839"/>
      <c r="C20839"/>
    </row>
    <row r="20840" spans="1:3">
      <c r="A20840"/>
      <c r="B20840"/>
      <c r="C20840"/>
    </row>
    <row r="20841" spans="1:3">
      <c r="A20841"/>
      <c r="B20841"/>
      <c r="C20841"/>
    </row>
    <row r="20842" spans="1:3">
      <c r="A20842"/>
      <c r="B20842"/>
      <c r="C20842"/>
    </row>
    <row r="20843" spans="1:3">
      <c r="A20843"/>
      <c r="B20843"/>
      <c r="C20843"/>
    </row>
    <row r="20844" spans="1:3">
      <c r="A20844"/>
      <c r="B20844"/>
      <c r="C20844"/>
    </row>
    <row r="20845" spans="1:3">
      <c r="A20845"/>
      <c r="B20845"/>
      <c r="C20845"/>
    </row>
    <row r="20846" spans="1:3">
      <c r="A20846"/>
      <c r="B20846"/>
      <c r="C20846"/>
    </row>
    <row r="20847" spans="1:3">
      <c r="A20847"/>
      <c r="B20847"/>
      <c r="C20847"/>
    </row>
    <row r="20848" spans="1:3">
      <c r="A20848"/>
      <c r="B20848"/>
      <c r="C20848"/>
    </row>
    <row r="20849" spans="1:3">
      <c r="A20849"/>
      <c r="B20849"/>
      <c r="C20849"/>
    </row>
    <row r="20850" spans="1:3">
      <c r="A20850"/>
      <c r="B20850"/>
      <c r="C20850"/>
    </row>
    <row r="20851" spans="1:3">
      <c r="A20851"/>
      <c r="B20851"/>
      <c r="C20851"/>
    </row>
    <row r="20852" spans="1:3">
      <c r="A20852"/>
      <c r="B20852"/>
      <c r="C20852"/>
    </row>
    <row r="20853" spans="1:3">
      <c r="A20853"/>
      <c r="B20853"/>
      <c r="C20853"/>
    </row>
    <row r="20854" spans="1:3">
      <c r="A20854"/>
      <c r="B20854"/>
      <c r="C20854"/>
    </row>
    <row r="20855" spans="1:3">
      <c r="A20855"/>
      <c r="B20855"/>
      <c r="C20855"/>
    </row>
    <row r="20856" spans="1:3">
      <c r="A20856"/>
      <c r="B20856"/>
      <c r="C20856"/>
    </row>
    <row r="20857" spans="1:3">
      <c r="A20857"/>
      <c r="B20857"/>
      <c r="C20857"/>
    </row>
    <row r="20858" spans="1:3">
      <c r="A20858"/>
      <c r="B20858"/>
      <c r="C20858"/>
    </row>
    <row r="20859" spans="1:3">
      <c r="A20859"/>
      <c r="B20859"/>
      <c r="C20859"/>
    </row>
    <row r="20860" spans="1:3">
      <c r="A20860"/>
      <c r="B20860"/>
      <c r="C20860"/>
    </row>
    <row r="20861" spans="1:3">
      <c r="A20861"/>
      <c r="B20861"/>
      <c r="C20861"/>
    </row>
    <row r="20862" spans="1:3">
      <c r="A20862"/>
      <c r="B20862"/>
      <c r="C20862"/>
    </row>
    <row r="20863" spans="1:3">
      <c r="A20863"/>
      <c r="B20863"/>
      <c r="C20863"/>
    </row>
    <row r="20864" spans="1:3">
      <c r="A20864"/>
      <c r="B20864"/>
      <c r="C20864"/>
    </row>
    <row r="20865" spans="1:3">
      <c r="A20865"/>
      <c r="B20865"/>
      <c r="C20865"/>
    </row>
    <row r="20866" spans="1:3">
      <c r="A20866"/>
      <c r="B20866"/>
      <c r="C20866"/>
    </row>
    <row r="20867" spans="1:3">
      <c r="A20867"/>
      <c r="B20867"/>
      <c r="C20867"/>
    </row>
    <row r="20868" spans="1:3">
      <c r="A20868"/>
      <c r="B20868"/>
      <c r="C20868"/>
    </row>
    <row r="20869" spans="1:3">
      <c r="A20869"/>
      <c r="B20869"/>
      <c r="C20869"/>
    </row>
    <row r="20870" spans="1:3">
      <c r="A20870"/>
      <c r="B20870"/>
      <c r="C20870"/>
    </row>
    <row r="20871" spans="1:3">
      <c r="A20871"/>
      <c r="B20871"/>
      <c r="C20871"/>
    </row>
    <row r="20872" spans="1:3">
      <c r="A20872"/>
      <c r="B20872"/>
      <c r="C20872"/>
    </row>
    <row r="20873" spans="1:3">
      <c r="A20873"/>
      <c r="B20873"/>
      <c r="C20873"/>
    </row>
    <row r="20874" spans="1:3">
      <c r="A20874"/>
      <c r="B20874"/>
      <c r="C20874"/>
    </row>
    <row r="20875" spans="1:3">
      <c r="A20875"/>
      <c r="B20875"/>
      <c r="C20875"/>
    </row>
    <row r="20876" spans="1:3">
      <c r="A20876"/>
      <c r="B20876"/>
      <c r="C20876"/>
    </row>
    <row r="20877" spans="1:3">
      <c r="A20877"/>
      <c r="B20877"/>
      <c r="C20877"/>
    </row>
    <row r="20878" spans="1:3">
      <c r="A20878"/>
      <c r="B20878"/>
      <c r="C20878"/>
    </row>
    <row r="20879" spans="1:3">
      <c r="A20879"/>
      <c r="B20879"/>
      <c r="C20879"/>
    </row>
    <row r="20880" spans="1:3">
      <c r="A20880"/>
      <c r="B20880"/>
      <c r="C20880"/>
    </row>
    <row r="20881" spans="1:3">
      <c r="A20881"/>
      <c r="B20881"/>
      <c r="C20881"/>
    </row>
    <row r="20882" spans="1:3">
      <c r="A20882"/>
      <c r="B20882"/>
      <c r="C20882"/>
    </row>
    <row r="20883" spans="1:3">
      <c r="A20883"/>
      <c r="B20883"/>
      <c r="C20883"/>
    </row>
    <row r="20884" spans="1:3">
      <c r="A20884"/>
      <c r="B20884"/>
      <c r="C20884"/>
    </row>
    <row r="20885" spans="1:3">
      <c r="A20885"/>
      <c r="B20885"/>
      <c r="C20885"/>
    </row>
    <row r="20886" spans="1:3">
      <c r="A20886"/>
      <c r="B20886"/>
      <c r="C20886"/>
    </row>
    <row r="20887" spans="1:3">
      <c r="A20887"/>
      <c r="B20887"/>
      <c r="C20887"/>
    </row>
    <row r="20888" spans="1:3">
      <c r="A20888"/>
      <c r="B20888"/>
      <c r="C20888"/>
    </row>
    <row r="20889" spans="1:3">
      <c r="A20889"/>
      <c r="B20889"/>
      <c r="C20889"/>
    </row>
    <row r="20890" spans="1:3">
      <c r="A20890"/>
      <c r="B20890"/>
      <c r="C20890"/>
    </row>
    <row r="20891" spans="1:3">
      <c r="A20891"/>
      <c r="B20891"/>
      <c r="C20891"/>
    </row>
    <row r="20892" spans="1:3">
      <c r="A20892"/>
      <c r="B20892"/>
      <c r="C20892"/>
    </row>
    <row r="20893" spans="1:3">
      <c r="A20893"/>
      <c r="B20893"/>
      <c r="C20893"/>
    </row>
    <row r="20894" spans="1:3">
      <c r="A20894"/>
      <c r="B20894"/>
      <c r="C20894"/>
    </row>
    <row r="20895" spans="1:3">
      <c r="A20895"/>
      <c r="B20895"/>
      <c r="C20895"/>
    </row>
    <row r="20896" spans="1:3">
      <c r="A20896"/>
      <c r="B20896"/>
      <c r="C20896"/>
    </row>
    <row r="20897" spans="1:3">
      <c r="A20897"/>
      <c r="B20897"/>
      <c r="C20897"/>
    </row>
    <row r="20898" spans="1:3">
      <c r="A20898"/>
      <c r="B20898"/>
      <c r="C20898"/>
    </row>
    <row r="20899" spans="1:3">
      <c r="A20899"/>
      <c r="B20899"/>
      <c r="C20899"/>
    </row>
    <row r="20900" spans="1:3">
      <c r="A20900"/>
      <c r="B20900"/>
      <c r="C20900"/>
    </row>
    <row r="20901" spans="1:3">
      <c r="A20901"/>
      <c r="B20901"/>
      <c r="C20901"/>
    </row>
    <row r="20902" spans="1:3">
      <c r="A20902"/>
      <c r="B20902"/>
      <c r="C20902"/>
    </row>
    <row r="20903" spans="1:3">
      <c r="A20903"/>
      <c r="B20903"/>
      <c r="C20903"/>
    </row>
    <row r="20904" spans="1:3">
      <c r="A20904"/>
      <c r="B20904"/>
      <c r="C20904"/>
    </row>
    <row r="20905" spans="1:3">
      <c r="A20905"/>
      <c r="B20905"/>
      <c r="C20905"/>
    </row>
    <row r="20906" spans="1:3">
      <c r="A20906"/>
      <c r="B20906"/>
      <c r="C20906"/>
    </row>
    <row r="20907" spans="1:3">
      <c r="A20907"/>
      <c r="B20907"/>
      <c r="C20907"/>
    </row>
    <row r="20908" spans="1:3">
      <c r="A20908"/>
      <c r="B20908"/>
      <c r="C20908"/>
    </row>
    <row r="20909" spans="1:3">
      <c r="A20909"/>
      <c r="B20909"/>
      <c r="C20909"/>
    </row>
    <row r="20910" spans="1:3">
      <c r="A20910"/>
      <c r="B20910"/>
      <c r="C20910"/>
    </row>
    <row r="20911" spans="1:3">
      <c r="A20911"/>
      <c r="B20911"/>
      <c r="C20911"/>
    </row>
    <row r="20912" spans="1:3">
      <c r="A20912"/>
      <c r="B20912"/>
      <c r="C20912"/>
    </row>
    <row r="20913" spans="1:3">
      <c r="A20913"/>
      <c r="B20913"/>
      <c r="C20913"/>
    </row>
    <row r="20914" spans="1:3">
      <c r="A20914"/>
      <c r="B20914"/>
      <c r="C20914"/>
    </row>
    <row r="20915" spans="1:3">
      <c r="A20915"/>
      <c r="B20915"/>
      <c r="C20915"/>
    </row>
    <row r="20916" spans="1:3">
      <c r="A20916"/>
      <c r="B20916"/>
      <c r="C20916"/>
    </row>
    <row r="20917" spans="1:3">
      <c r="A20917"/>
      <c r="B20917"/>
      <c r="C20917"/>
    </row>
    <row r="20918" spans="1:3">
      <c r="A20918"/>
      <c r="B20918"/>
      <c r="C20918"/>
    </row>
    <row r="20919" spans="1:3">
      <c r="A20919"/>
      <c r="B20919"/>
      <c r="C20919"/>
    </row>
    <row r="20920" spans="1:3">
      <c r="A20920"/>
      <c r="B20920"/>
      <c r="C20920"/>
    </row>
    <row r="20921" spans="1:3">
      <c r="A20921"/>
      <c r="B20921"/>
      <c r="C20921"/>
    </row>
    <row r="20922" spans="1:3">
      <c r="A20922"/>
      <c r="B20922"/>
      <c r="C20922"/>
    </row>
    <row r="20923" spans="1:3">
      <c r="A20923"/>
      <c r="B20923"/>
      <c r="C20923"/>
    </row>
    <row r="20924" spans="1:3">
      <c r="A20924"/>
      <c r="B20924"/>
      <c r="C20924"/>
    </row>
    <row r="20925" spans="1:3">
      <c r="A20925"/>
      <c r="B20925"/>
      <c r="C20925"/>
    </row>
    <row r="20926" spans="1:3">
      <c r="A20926"/>
      <c r="B20926"/>
      <c r="C20926"/>
    </row>
    <row r="20927" spans="1:3">
      <c r="A20927"/>
      <c r="B20927"/>
      <c r="C20927"/>
    </row>
    <row r="20928" spans="1:3">
      <c r="A20928"/>
      <c r="B20928"/>
      <c r="C20928"/>
    </row>
    <row r="20929" spans="1:3">
      <c r="A20929"/>
      <c r="B20929"/>
      <c r="C20929"/>
    </row>
    <row r="20930" spans="1:3">
      <c r="A20930"/>
      <c r="B20930"/>
      <c r="C20930"/>
    </row>
    <row r="20931" spans="1:3">
      <c r="A20931"/>
      <c r="B20931"/>
      <c r="C20931"/>
    </row>
    <row r="20932" spans="1:3">
      <c r="A20932"/>
      <c r="B20932"/>
      <c r="C20932"/>
    </row>
    <row r="20933" spans="1:3">
      <c r="A20933"/>
      <c r="B20933"/>
      <c r="C20933"/>
    </row>
    <row r="20934" spans="1:3">
      <c r="A20934"/>
      <c r="B20934"/>
      <c r="C20934"/>
    </row>
    <row r="20935" spans="1:3">
      <c r="A20935"/>
      <c r="B20935"/>
      <c r="C20935"/>
    </row>
    <row r="20936" spans="1:3">
      <c r="A20936"/>
      <c r="B20936"/>
      <c r="C20936"/>
    </row>
    <row r="20937" spans="1:3">
      <c r="A20937"/>
      <c r="B20937"/>
      <c r="C20937"/>
    </row>
    <row r="20938" spans="1:3">
      <c r="A20938"/>
      <c r="B20938"/>
      <c r="C20938"/>
    </row>
    <row r="20939" spans="1:3">
      <c r="A20939"/>
      <c r="B20939"/>
      <c r="C20939"/>
    </row>
    <row r="20940" spans="1:3">
      <c r="A20940"/>
      <c r="B20940"/>
      <c r="C20940"/>
    </row>
    <row r="20941" spans="1:3">
      <c r="A20941"/>
      <c r="B20941"/>
      <c r="C20941"/>
    </row>
    <row r="20942" spans="1:3">
      <c r="A20942"/>
      <c r="B20942"/>
      <c r="C20942"/>
    </row>
    <row r="20943" spans="1:3">
      <c r="A20943"/>
      <c r="B20943"/>
      <c r="C20943"/>
    </row>
    <row r="20944" spans="1:3">
      <c r="A20944"/>
      <c r="B20944"/>
      <c r="C20944"/>
    </row>
    <row r="20945" spans="1:3">
      <c r="A20945"/>
      <c r="B20945"/>
      <c r="C20945"/>
    </row>
    <row r="20946" spans="1:3">
      <c r="A20946"/>
      <c r="B20946"/>
      <c r="C20946"/>
    </row>
    <row r="20947" spans="1:3">
      <c r="A20947"/>
      <c r="B20947"/>
      <c r="C20947"/>
    </row>
    <row r="20948" spans="1:3">
      <c r="A20948"/>
      <c r="B20948"/>
      <c r="C20948"/>
    </row>
    <row r="20949" spans="1:3">
      <c r="A20949"/>
      <c r="B20949"/>
      <c r="C20949"/>
    </row>
    <row r="20950" spans="1:3">
      <c r="A20950"/>
      <c r="B20950"/>
      <c r="C20950"/>
    </row>
    <row r="20951" spans="1:3">
      <c r="A20951"/>
      <c r="B20951"/>
      <c r="C20951"/>
    </row>
    <row r="20952" spans="1:3">
      <c r="A20952"/>
      <c r="B20952"/>
      <c r="C20952"/>
    </row>
    <row r="20953" spans="1:3">
      <c r="A20953"/>
      <c r="B20953"/>
      <c r="C20953"/>
    </row>
    <row r="20954" spans="1:3">
      <c r="A20954"/>
      <c r="B20954"/>
      <c r="C20954"/>
    </row>
    <row r="20955" spans="1:3">
      <c r="A20955"/>
      <c r="B20955"/>
      <c r="C20955"/>
    </row>
    <row r="20956" spans="1:3">
      <c r="A20956"/>
      <c r="B20956"/>
      <c r="C20956"/>
    </row>
    <row r="20957" spans="1:3">
      <c r="A20957"/>
      <c r="B20957"/>
      <c r="C20957"/>
    </row>
    <row r="20958" spans="1:3">
      <c r="A20958"/>
      <c r="B20958"/>
      <c r="C20958"/>
    </row>
    <row r="20959" spans="1:3">
      <c r="A20959"/>
      <c r="B20959"/>
      <c r="C20959"/>
    </row>
    <row r="20960" spans="1:3">
      <c r="A20960"/>
      <c r="B20960"/>
      <c r="C20960"/>
    </row>
    <row r="20961" spans="1:3">
      <c r="A20961"/>
      <c r="B20961"/>
      <c r="C20961"/>
    </row>
    <row r="20962" spans="1:3">
      <c r="A20962"/>
      <c r="B20962"/>
      <c r="C20962"/>
    </row>
    <row r="20963" spans="1:3">
      <c r="A20963"/>
      <c r="B20963"/>
      <c r="C20963"/>
    </row>
    <row r="20964" spans="1:3">
      <c r="A20964"/>
      <c r="B20964"/>
      <c r="C20964"/>
    </row>
    <row r="20965" spans="1:3">
      <c r="A20965"/>
      <c r="B20965"/>
      <c r="C20965"/>
    </row>
    <row r="20966" spans="1:3">
      <c r="A20966"/>
      <c r="B20966"/>
      <c r="C20966"/>
    </row>
    <row r="20967" spans="1:3">
      <c r="A20967"/>
      <c r="B20967"/>
      <c r="C20967"/>
    </row>
    <row r="20968" spans="1:3">
      <c r="A20968"/>
      <c r="B20968"/>
      <c r="C20968"/>
    </row>
    <row r="20969" spans="1:3">
      <c r="A20969"/>
      <c r="B20969"/>
      <c r="C20969"/>
    </row>
    <row r="20970" spans="1:3">
      <c r="A20970"/>
      <c r="B20970"/>
      <c r="C20970"/>
    </row>
    <row r="20971" spans="1:3">
      <c r="A20971"/>
      <c r="B20971"/>
      <c r="C20971"/>
    </row>
    <row r="20972" spans="1:3">
      <c r="A20972"/>
      <c r="B20972"/>
      <c r="C20972"/>
    </row>
    <row r="20973" spans="1:3">
      <c r="A20973"/>
      <c r="B20973"/>
      <c r="C20973"/>
    </row>
    <row r="20974" spans="1:3">
      <c r="A20974"/>
      <c r="B20974"/>
      <c r="C20974"/>
    </row>
    <row r="20975" spans="1:3">
      <c r="A20975"/>
      <c r="B20975"/>
      <c r="C20975"/>
    </row>
    <row r="20976" spans="1:3">
      <c r="A20976"/>
      <c r="B20976"/>
      <c r="C20976"/>
    </row>
    <row r="20977" spans="1:3">
      <c r="A20977"/>
      <c r="B20977"/>
      <c r="C20977"/>
    </row>
    <row r="20978" spans="1:3">
      <c r="A20978"/>
      <c r="B20978"/>
      <c r="C20978"/>
    </row>
    <row r="20979" spans="1:3">
      <c r="A20979"/>
      <c r="B20979"/>
      <c r="C20979"/>
    </row>
    <row r="20980" spans="1:3">
      <c r="A20980"/>
      <c r="B20980"/>
      <c r="C20980"/>
    </row>
    <row r="20981" spans="1:3">
      <c r="A20981"/>
      <c r="B20981"/>
      <c r="C20981"/>
    </row>
    <row r="20982" spans="1:3">
      <c r="A20982"/>
      <c r="B20982"/>
      <c r="C20982"/>
    </row>
    <row r="20983" spans="1:3">
      <c r="A20983"/>
      <c r="B20983"/>
      <c r="C20983"/>
    </row>
    <row r="20984" spans="1:3">
      <c r="A20984"/>
      <c r="B20984"/>
      <c r="C20984"/>
    </row>
    <row r="20985" spans="1:3">
      <c r="A20985"/>
      <c r="B20985"/>
      <c r="C20985"/>
    </row>
    <row r="20986" spans="1:3">
      <c r="A20986"/>
      <c r="B20986"/>
      <c r="C20986"/>
    </row>
    <row r="20987" spans="1:3">
      <c r="A20987"/>
      <c r="B20987"/>
      <c r="C20987"/>
    </row>
    <row r="20988" spans="1:3">
      <c r="A20988"/>
      <c r="B20988"/>
      <c r="C20988"/>
    </row>
    <row r="20989" spans="1:3">
      <c r="A20989"/>
      <c r="B20989"/>
      <c r="C20989"/>
    </row>
    <row r="20990" spans="1:3">
      <c r="A20990"/>
      <c r="B20990"/>
      <c r="C20990"/>
    </row>
    <row r="20991" spans="1:3">
      <c r="A20991"/>
      <c r="B20991"/>
      <c r="C20991"/>
    </row>
    <row r="20992" spans="1:3">
      <c r="A20992"/>
      <c r="B20992"/>
      <c r="C20992"/>
    </row>
    <row r="20993" spans="1:3">
      <c r="A20993"/>
      <c r="B20993"/>
      <c r="C20993"/>
    </row>
    <row r="20994" spans="1:3">
      <c r="A20994"/>
      <c r="B20994"/>
      <c r="C20994"/>
    </row>
    <row r="20995" spans="1:3">
      <c r="A20995"/>
      <c r="B20995"/>
      <c r="C20995"/>
    </row>
    <row r="20996" spans="1:3">
      <c r="A20996"/>
      <c r="B20996"/>
      <c r="C20996"/>
    </row>
    <row r="20997" spans="1:3">
      <c r="A20997"/>
      <c r="B20997"/>
      <c r="C20997"/>
    </row>
    <row r="20998" spans="1:3">
      <c r="A20998"/>
      <c r="B20998"/>
      <c r="C20998"/>
    </row>
    <row r="20999" spans="1:3">
      <c r="A20999"/>
      <c r="B20999"/>
      <c r="C20999"/>
    </row>
    <row r="21000" spans="1:3">
      <c r="A21000"/>
      <c r="B21000"/>
      <c r="C21000"/>
    </row>
    <row r="21001" spans="1:3">
      <c r="A21001"/>
      <c r="B21001"/>
      <c r="C21001"/>
    </row>
    <row r="21002" spans="1:3">
      <c r="A21002"/>
      <c r="B21002"/>
      <c r="C21002"/>
    </row>
    <row r="21003" spans="1:3">
      <c r="A21003"/>
      <c r="B21003"/>
      <c r="C21003"/>
    </row>
    <row r="21004" spans="1:3">
      <c r="A21004"/>
      <c r="B21004"/>
      <c r="C21004"/>
    </row>
    <row r="21005" spans="1:3">
      <c r="A21005"/>
      <c r="B21005"/>
      <c r="C21005"/>
    </row>
    <row r="21006" spans="1:3">
      <c r="A21006"/>
      <c r="B21006"/>
      <c r="C21006"/>
    </row>
    <row r="21007" spans="1:3">
      <c r="A21007"/>
      <c r="B21007"/>
      <c r="C21007"/>
    </row>
    <row r="21008" spans="1:3">
      <c r="A21008"/>
      <c r="B21008"/>
      <c r="C21008"/>
    </row>
    <row r="21009" spans="1:3">
      <c r="A21009"/>
      <c r="B21009"/>
      <c r="C21009"/>
    </row>
    <row r="21010" spans="1:3">
      <c r="A21010"/>
      <c r="B21010"/>
      <c r="C21010"/>
    </row>
    <row r="21011" spans="1:3">
      <c r="A21011"/>
      <c r="B21011"/>
      <c r="C21011"/>
    </row>
    <row r="21012" spans="1:3">
      <c r="A21012"/>
      <c r="B21012"/>
      <c r="C21012"/>
    </row>
    <row r="21013" spans="1:3">
      <c r="A21013"/>
      <c r="B21013"/>
      <c r="C21013"/>
    </row>
    <row r="21014" spans="1:3">
      <c r="A21014"/>
      <c r="B21014"/>
      <c r="C21014"/>
    </row>
    <row r="21015" spans="1:3">
      <c r="A21015"/>
      <c r="B21015"/>
      <c r="C21015"/>
    </row>
    <row r="21016" spans="1:3">
      <c r="A21016"/>
      <c r="B21016"/>
      <c r="C21016"/>
    </row>
    <row r="21017" spans="1:3">
      <c r="A21017"/>
      <c r="B21017"/>
      <c r="C21017"/>
    </row>
    <row r="21018" spans="1:3">
      <c r="A21018"/>
      <c r="B21018"/>
      <c r="C21018"/>
    </row>
    <row r="21019" spans="1:3">
      <c r="A21019"/>
      <c r="B21019"/>
      <c r="C21019"/>
    </row>
    <row r="21020" spans="1:3">
      <c r="A21020"/>
      <c r="B21020"/>
      <c r="C21020"/>
    </row>
    <row r="21021" spans="1:3">
      <c r="A21021"/>
      <c r="B21021"/>
      <c r="C21021"/>
    </row>
    <row r="21022" spans="1:3">
      <c r="A21022"/>
      <c r="B21022"/>
      <c r="C21022"/>
    </row>
    <row r="21023" spans="1:3">
      <c r="A21023"/>
      <c r="B21023"/>
      <c r="C21023"/>
    </row>
    <row r="21024" spans="1:3">
      <c r="A21024"/>
      <c r="B21024"/>
      <c r="C21024"/>
    </row>
    <row r="21025" spans="1:3">
      <c r="A21025"/>
      <c r="B21025"/>
      <c r="C21025"/>
    </row>
    <row r="21026" spans="1:3">
      <c r="A21026"/>
      <c r="B21026"/>
      <c r="C21026"/>
    </row>
    <row r="21027" spans="1:3">
      <c r="A21027"/>
      <c r="B21027"/>
      <c r="C21027"/>
    </row>
    <row r="21028" spans="1:3">
      <c r="A21028"/>
      <c r="B21028"/>
      <c r="C21028"/>
    </row>
    <row r="21029" spans="1:3">
      <c r="A21029"/>
      <c r="B21029"/>
      <c r="C21029"/>
    </row>
    <row r="21030" spans="1:3">
      <c r="A21030"/>
      <c r="B21030"/>
      <c r="C21030"/>
    </row>
    <row r="21031" spans="1:3">
      <c r="A21031"/>
      <c r="B21031"/>
      <c r="C21031"/>
    </row>
    <row r="21032" spans="1:3">
      <c r="A21032"/>
      <c r="B21032"/>
      <c r="C21032"/>
    </row>
    <row r="21033" spans="1:3">
      <c r="A21033"/>
      <c r="B21033"/>
      <c r="C21033"/>
    </row>
    <row r="21034" spans="1:3">
      <c r="A21034"/>
      <c r="B21034"/>
      <c r="C21034"/>
    </row>
    <row r="21035" spans="1:3">
      <c r="A21035"/>
      <c r="B21035"/>
      <c r="C21035"/>
    </row>
    <row r="21036" spans="1:3">
      <c r="A21036"/>
      <c r="B21036"/>
      <c r="C21036"/>
    </row>
    <row r="21037" spans="1:3">
      <c r="A21037"/>
      <c r="B21037"/>
      <c r="C21037"/>
    </row>
    <row r="21038" spans="1:3">
      <c r="A21038"/>
      <c r="B21038"/>
      <c r="C21038"/>
    </row>
    <row r="21039" spans="1:3">
      <c r="A21039"/>
      <c r="B21039"/>
      <c r="C21039"/>
    </row>
    <row r="21040" spans="1:3">
      <c r="A21040"/>
      <c r="B21040"/>
      <c r="C21040"/>
    </row>
    <row r="21041" spans="1:3">
      <c r="A21041"/>
      <c r="B21041"/>
      <c r="C21041"/>
    </row>
    <row r="21042" spans="1:3">
      <c r="A21042"/>
      <c r="B21042"/>
      <c r="C21042"/>
    </row>
    <row r="21043" spans="1:3">
      <c r="A21043"/>
      <c r="B21043"/>
      <c r="C21043"/>
    </row>
    <row r="21044" spans="1:3">
      <c r="A21044"/>
      <c r="B21044"/>
      <c r="C21044"/>
    </row>
    <row r="21045" spans="1:3">
      <c r="A21045"/>
      <c r="B21045"/>
      <c r="C21045"/>
    </row>
    <row r="21046" spans="1:3">
      <c r="A21046"/>
      <c r="B21046"/>
      <c r="C21046"/>
    </row>
    <row r="21047" spans="1:3">
      <c r="A21047"/>
      <c r="B21047"/>
      <c r="C21047"/>
    </row>
    <row r="21048" spans="1:3">
      <c r="A21048"/>
      <c r="B21048"/>
      <c r="C21048"/>
    </row>
    <row r="21049" spans="1:3">
      <c r="A21049"/>
      <c r="B21049"/>
      <c r="C21049"/>
    </row>
    <row r="21050" spans="1:3">
      <c r="A21050"/>
      <c r="B21050"/>
      <c r="C21050"/>
    </row>
    <row r="21051" spans="1:3">
      <c r="A21051"/>
      <c r="B21051"/>
      <c r="C21051"/>
    </row>
    <row r="21052" spans="1:3">
      <c r="A21052"/>
      <c r="B21052"/>
      <c r="C21052"/>
    </row>
    <row r="21053" spans="1:3">
      <c r="A21053"/>
      <c r="B21053"/>
      <c r="C21053"/>
    </row>
    <row r="21054" spans="1:3">
      <c r="A21054"/>
      <c r="B21054"/>
      <c r="C21054"/>
    </row>
    <row r="21055" spans="1:3">
      <c r="A21055"/>
      <c r="B21055"/>
      <c r="C21055"/>
    </row>
    <row r="21056" spans="1:3">
      <c r="A21056"/>
      <c r="B21056"/>
      <c r="C21056"/>
    </row>
    <row r="21057" spans="1:3">
      <c r="A21057"/>
      <c r="B21057"/>
      <c r="C21057"/>
    </row>
    <row r="21058" spans="1:3">
      <c r="A21058"/>
      <c r="B21058"/>
      <c r="C21058"/>
    </row>
    <row r="21059" spans="1:3">
      <c r="A21059"/>
      <c r="B21059"/>
      <c r="C21059"/>
    </row>
    <row r="21060" spans="1:3">
      <c r="A21060"/>
      <c r="B21060"/>
      <c r="C21060"/>
    </row>
    <row r="21061" spans="1:3">
      <c r="A21061"/>
      <c r="B21061"/>
      <c r="C21061"/>
    </row>
    <row r="21062" spans="1:3">
      <c r="A21062"/>
      <c r="B21062"/>
      <c r="C21062"/>
    </row>
    <row r="21063" spans="1:3">
      <c r="A21063"/>
      <c r="B21063"/>
      <c r="C21063"/>
    </row>
    <row r="21064" spans="1:3">
      <c r="A21064"/>
      <c r="B21064"/>
      <c r="C21064"/>
    </row>
    <row r="21065" spans="1:3">
      <c r="A21065"/>
      <c r="B21065"/>
      <c r="C21065"/>
    </row>
    <row r="21066" spans="1:3">
      <c r="A21066"/>
      <c r="B21066"/>
      <c r="C21066"/>
    </row>
    <row r="21067" spans="1:3">
      <c r="A21067"/>
      <c r="B21067"/>
      <c r="C21067"/>
    </row>
    <row r="21068" spans="1:3">
      <c r="A21068"/>
      <c r="B21068"/>
      <c r="C21068"/>
    </row>
    <row r="21069" spans="1:3">
      <c r="A21069"/>
      <c r="B21069"/>
      <c r="C21069"/>
    </row>
    <row r="21070" spans="1:3">
      <c r="A21070"/>
      <c r="B21070"/>
      <c r="C21070"/>
    </row>
    <row r="21071" spans="1:3">
      <c r="A21071"/>
      <c r="B21071"/>
      <c r="C21071"/>
    </row>
    <row r="21072" spans="1:3">
      <c r="A21072"/>
      <c r="B21072"/>
      <c r="C21072"/>
    </row>
    <row r="21073" spans="1:3">
      <c r="A21073"/>
      <c r="B21073"/>
      <c r="C21073"/>
    </row>
    <row r="21074" spans="1:3">
      <c r="A21074"/>
      <c r="B21074"/>
      <c r="C21074"/>
    </row>
    <row r="21075" spans="1:3">
      <c r="A21075"/>
      <c r="B21075"/>
      <c r="C21075"/>
    </row>
    <row r="21076" spans="1:3">
      <c r="A21076"/>
      <c r="B21076"/>
      <c r="C21076"/>
    </row>
    <row r="21077" spans="1:3">
      <c r="A21077"/>
      <c r="B21077"/>
      <c r="C21077"/>
    </row>
    <row r="21078" spans="1:3">
      <c r="A21078"/>
      <c r="B21078"/>
      <c r="C21078"/>
    </row>
    <row r="21079" spans="1:3">
      <c r="A21079"/>
      <c r="B21079"/>
      <c r="C21079"/>
    </row>
    <row r="21080" spans="1:3">
      <c r="A21080"/>
      <c r="B21080"/>
      <c r="C21080"/>
    </row>
    <row r="21081" spans="1:3">
      <c r="A21081"/>
      <c r="B21081"/>
      <c r="C21081"/>
    </row>
    <row r="21082" spans="1:3">
      <c r="A21082"/>
      <c r="B21082"/>
      <c r="C21082"/>
    </row>
    <row r="21083" spans="1:3">
      <c r="A21083"/>
      <c r="B21083"/>
      <c r="C21083"/>
    </row>
    <row r="21084" spans="1:3">
      <c r="A21084"/>
      <c r="B21084"/>
      <c r="C21084"/>
    </row>
    <row r="21085" spans="1:3">
      <c r="A21085"/>
      <c r="B21085"/>
      <c r="C21085"/>
    </row>
    <row r="21086" spans="1:3">
      <c r="A21086"/>
      <c r="B21086"/>
      <c r="C21086"/>
    </row>
    <row r="21087" spans="1:3">
      <c r="A21087"/>
      <c r="B21087"/>
      <c r="C21087"/>
    </row>
    <row r="21088" spans="1:3">
      <c r="A21088"/>
      <c r="B21088"/>
      <c r="C21088"/>
    </row>
    <row r="21089" spans="1:3">
      <c r="A21089"/>
      <c r="B21089"/>
      <c r="C21089"/>
    </row>
    <row r="21090" spans="1:3">
      <c r="A21090"/>
      <c r="B21090"/>
      <c r="C21090"/>
    </row>
    <row r="21091" spans="1:3">
      <c r="A21091"/>
      <c r="B21091"/>
      <c r="C21091"/>
    </row>
    <row r="21092" spans="1:3">
      <c r="A21092"/>
      <c r="B21092"/>
      <c r="C21092"/>
    </row>
    <row r="21093" spans="1:3">
      <c r="A21093"/>
      <c r="B21093"/>
      <c r="C21093"/>
    </row>
    <row r="21094" spans="1:3">
      <c r="A21094"/>
      <c r="B21094"/>
      <c r="C21094"/>
    </row>
    <row r="21095" spans="1:3">
      <c r="A21095"/>
      <c r="B21095"/>
      <c r="C21095"/>
    </row>
    <row r="21096" spans="1:3">
      <c r="A21096"/>
      <c r="B21096"/>
      <c r="C21096"/>
    </row>
    <row r="21097" spans="1:3">
      <c r="A21097"/>
      <c r="B21097"/>
      <c r="C21097"/>
    </row>
    <row r="21098" spans="1:3">
      <c r="A21098"/>
      <c r="B21098"/>
      <c r="C21098"/>
    </row>
    <row r="21099" spans="1:3">
      <c r="A21099"/>
      <c r="B21099"/>
      <c r="C21099"/>
    </row>
    <row r="21100" spans="1:3">
      <c r="A21100"/>
      <c r="B21100"/>
      <c r="C21100"/>
    </row>
    <row r="21101" spans="1:3">
      <c r="A21101"/>
      <c r="B21101"/>
      <c r="C21101"/>
    </row>
    <row r="21102" spans="1:3">
      <c r="A21102"/>
      <c r="B21102"/>
      <c r="C21102"/>
    </row>
    <row r="21103" spans="1:3">
      <c r="A21103"/>
      <c r="B21103"/>
      <c r="C21103"/>
    </row>
    <row r="21104" spans="1:3">
      <c r="A21104"/>
      <c r="B21104"/>
      <c r="C21104"/>
    </row>
    <row r="21105" spans="1:3">
      <c r="A21105"/>
      <c r="B21105"/>
      <c r="C21105"/>
    </row>
    <row r="21106" spans="1:3">
      <c r="A21106"/>
      <c r="B21106"/>
      <c r="C21106"/>
    </row>
    <row r="21107" spans="1:3">
      <c r="A21107"/>
      <c r="B21107"/>
      <c r="C21107"/>
    </row>
    <row r="21108" spans="1:3">
      <c r="A21108"/>
      <c r="B21108"/>
      <c r="C21108"/>
    </row>
    <row r="21109" spans="1:3">
      <c r="A21109"/>
      <c r="B21109"/>
      <c r="C21109"/>
    </row>
    <row r="21110" spans="1:3">
      <c r="A21110"/>
      <c r="B21110"/>
      <c r="C21110"/>
    </row>
    <row r="21111" spans="1:3">
      <c r="A21111"/>
      <c r="B21111"/>
      <c r="C21111"/>
    </row>
    <row r="21112" spans="1:3">
      <c r="A21112"/>
      <c r="B21112"/>
      <c r="C21112"/>
    </row>
    <row r="21113" spans="1:3">
      <c r="A21113"/>
      <c r="B21113"/>
      <c r="C21113"/>
    </row>
    <row r="21114" spans="1:3">
      <c r="A21114"/>
      <c r="B21114"/>
      <c r="C21114"/>
    </row>
    <row r="21115" spans="1:3">
      <c r="A21115"/>
      <c r="B21115"/>
      <c r="C21115"/>
    </row>
    <row r="21116" spans="1:3">
      <c r="A21116"/>
      <c r="B21116"/>
      <c r="C21116"/>
    </row>
    <row r="21117" spans="1:3">
      <c r="A21117"/>
      <c r="B21117"/>
      <c r="C21117"/>
    </row>
    <row r="21118" spans="1:3">
      <c r="A21118"/>
      <c r="B21118"/>
      <c r="C21118"/>
    </row>
    <row r="21119" spans="1:3">
      <c r="A21119"/>
      <c r="B21119"/>
      <c r="C21119"/>
    </row>
    <row r="21120" spans="1:3">
      <c r="A21120"/>
      <c r="B21120"/>
      <c r="C21120"/>
    </row>
    <row r="21121" spans="1:3">
      <c r="A21121"/>
      <c r="B21121"/>
      <c r="C21121"/>
    </row>
    <row r="21122" spans="1:3">
      <c r="A21122"/>
      <c r="B21122"/>
      <c r="C21122"/>
    </row>
    <row r="21123" spans="1:3">
      <c r="A21123"/>
      <c r="B21123"/>
      <c r="C21123"/>
    </row>
    <row r="21124" spans="1:3">
      <c r="A21124"/>
      <c r="B21124"/>
      <c r="C21124"/>
    </row>
    <row r="21125" spans="1:3">
      <c r="A21125"/>
      <c r="B21125"/>
      <c r="C21125"/>
    </row>
    <row r="21126" spans="1:3">
      <c r="A21126"/>
      <c r="B21126"/>
      <c r="C21126"/>
    </row>
    <row r="21127" spans="1:3">
      <c r="A21127"/>
      <c r="B21127"/>
      <c r="C21127"/>
    </row>
    <row r="21128" spans="1:3">
      <c r="A21128"/>
      <c r="B21128"/>
      <c r="C21128"/>
    </row>
    <row r="21129" spans="1:3">
      <c r="A21129"/>
      <c r="B21129"/>
      <c r="C21129"/>
    </row>
    <row r="21130" spans="1:3">
      <c r="A21130"/>
      <c r="B21130"/>
      <c r="C21130"/>
    </row>
    <row r="21131" spans="1:3">
      <c r="A21131"/>
      <c r="B21131"/>
      <c r="C21131"/>
    </row>
    <row r="21132" spans="1:3">
      <c r="A21132"/>
      <c r="B21132"/>
      <c r="C21132"/>
    </row>
    <row r="21133" spans="1:3">
      <c r="A21133"/>
      <c r="B21133"/>
      <c r="C21133"/>
    </row>
    <row r="21134" spans="1:3">
      <c r="A21134"/>
      <c r="B21134"/>
      <c r="C21134"/>
    </row>
    <row r="21135" spans="1:3">
      <c r="A21135"/>
      <c r="B21135"/>
      <c r="C21135"/>
    </row>
    <row r="21136" spans="1:3">
      <c r="A21136"/>
      <c r="B21136"/>
      <c r="C21136"/>
    </row>
    <row r="21137" spans="1:3">
      <c r="A21137"/>
      <c r="B21137"/>
      <c r="C21137"/>
    </row>
    <row r="21138" spans="1:3">
      <c r="A21138"/>
      <c r="B21138"/>
      <c r="C21138"/>
    </row>
    <row r="21139" spans="1:3">
      <c r="A21139"/>
      <c r="B21139"/>
      <c r="C21139"/>
    </row>
    <row r="21140" spans="1:3">
      <c r="A21140"/>
      <c r="B21140"/>
      <c r="C21140"/>
    </row>
    <row r="21141" spans="1:3">
      <c r="A21141"/>
      <c r="B21141"/>
      <c r="C21141"/>
    </row>
    <row r="21142" spans="1:3">
      <c r="A21142"/>
      <c r="B21142"/>
      <c r="C21142"/>
    </row>
    <row r="21143" spans="1:3">
      <c r="A21143"/>
      <c r="B21143"/>
      <c r="C21143"/>
    </row>
    <row r="21144" spans="1:3">
      <c r="A21144"/>
      <c r="B21144"/>
      <c r="C21144"/>
    </row>
    <row r="21145" spans="1:3">
      <c r="A21145"/>
      <c r="B21145"/>
      <c r="C21145"/>
    </row>
    <row r="21146" spans="1:3">
      <c r="A21146"/>
      <c r="B21146"/>
      <c r="C21146"/>
    </row>
    <row r="21147" spans="1:3">
      <c r="A21147"/>
      <c r="B21147"/>
      <c r="C21147"/>
    </row>
    <row r="21148" spans="1:3">
      <c r="A21148"/>
      <c r="B21148"/>
      <c r="C21148"/>
    </row>
    <row r="21149" spans="1:3">
      <c r="A21149"/>
      <c r="B21149"/>
      <c r="C21149"/>
    </row>
    <row r="21150" spans="1:3">
      <c r="A21150"/>
      <c r="B21150"/>
      <c r="C21150"/>
    </row>
    <row r="21151" spans="1:3">
      <c r="A21151"/>
      <c r="B21151"/>
      <c r="C21151"/>
    </row>
    <row r="21152" spans="1:3">
      <c r="A21152"/>
      <c r="B21152"/>
      <c r="C21152"/>
    </row>
    <row r="21153" spans="1:3">
      <c r="A21153"/>
      <c r="B21153"/>
      <c r="C21153"/>
    </row>
    <row r="21154" spans="1:3">
      <c r="A21154"/>
      <c r="B21154"/>
      <c r="C21154"/>
    </row>
    <row r="21155" spans="1:3">
      <c r="A21155"/>
      <c r="B21155"/>
      <c r="C21155"/>
    </row>
    <row r="21156" spans="1:3">
      <c r="A21156"/>
      <c r="B21156"/>
      <c r="C21156"/>
    </row>
    <row r="21157" spans="1:3">
      <c r="A21157"/>
      <c r="B21157"/>
      <c r="C21157"/>
    </row>
    <row r="21158" spans="1:3">
      <c r="A21158"/>
      <c r="B21158"/>
      <c r="C21158"/>
    </row>
    <row r="21159" spans="1:3">
      <c r="A21159"/>
      <c r="B21159"/>
      <c r="C21159"/>
    </row>
    <row r="21160" spans="1:3">
      <c r="A21160"/>
      <c r="B21160"/>
      <c r="C21160"/>
    </row>
    <row r="21161" spans="1:3">
      <c r="A21161"/>
      <c r="B21161"/>
      <c r="C21161"/>
    </row>
    <row r="21162" spans="1:3">
      <c r="A21162"/>
      <c r="B21162"/>
      <c r="C21162"/>
    </row>
    <row r="21163" spans="1:3">
      <c r="A21163"/>
      <c r="B21163"/>
      <c r="C21163"/>
    </row>
    <row r="21164" spans="1:3">
      <c r="A21164"/>
      <c r="B21164"/>
      <c r="C21164"/>
    </row>
    <row r="21165" spans="1:3">
      <c r="A21165"/>
      <c r="B21165"/>
      <c r="C21165"/>
    </row>
    <row r="21166" spans="1:3">
      <c r="A21166"/>
      <c r="B21166"/>
      <c r="C21166"/>
    </row>
    <row r="21167" spans="1:3">
      <c r="A21167"/>
      <c r="B21167"/>
      <c r="C21167"/>
    </row>
    <row r="21168" spans="1:3">
      <c r="A21168"/>
      <c r="B21168"/>
      <c r="C21168"/>
    </row>
    <row r="21169" spans="1:3">
      <c r="A21169"/>
      <c r="B21169"/>
      <c r="C21169"/>
    </row>
    <row r="21170" spans="1:3">
      <c r="A21170"/>
      <c r="B21170"/>
      <c r="C21170"/>
    </row>
    <row r="21171" spans="1:3">
      <c r="A21171"/>
      <c r="B21171"/>
      <c r="C21171"/>
    </row>
    <row r="21172" spans="1:3">
      <c r="A21172"/>
      <c r="B21172"/>
      <c r="C21172"/>
    </row>
    <row r="21173" spans="1:3">
      <c r="A21173"/>
      <c r="B21173"/>
      <c r="C21173"/>
    </row>
    <row r="21174" spans="1:3">
      <c r="A21174"/>
      <c r="B21174"/>
      <c r="C21174"/>
    </row>
    <row r="21175" spans="1:3">
      <c r="A21175"/>
      <c r="B21175"/>
      <c r="C21175"/>
    </row>
    <row r="21176" spans="1:3">
      <c r="A21176"/>
      <c r="B21176"/>
      <c r="C21176"/>
    </row>
    <row r="21177" spans="1:3">
      <c r="A21177"/>
      <c r="B21177"/>
      <c r="C21177"/>
    </row>
    <row r="21178" spans="1:3">
      <c r="A21178"/>
      <c r="B21178"/>
      <c r="C21178"/>
    </row>
    <row r="21179" spans="1:3">
      <c r="A21179"/>
      <c r="B21179"/>
      <c r="C21179"/>
    </row>
    <row r="21180" spans="1:3">
      <c r="A21180"/>
      <c r="B21180"/>
      <c r="C21180"/>
    </row>
    <row r="21181" spans="1:3">
      <c r="A21181"/>
      <c r="B21181"/>
      <c r="C21181"/>
    </row>
    <row r="21182" spans="1:3">
      <c r="A21182"/>
      <c r="B21182"/>
      <c r="C21182"/>
    </row>
    <row r="21183" spans="1:3">
      <c r="A21183"/>
      <c r="B21183"/>
      <c r="C21183"/>
    </row>
    <row r="21184" spans="1:3">
      <c r="A21184"/>
      <c r="B21184"/>
      <c r="C21184"/>
    </row>
    <row r="21185" spans="1:3">
      <c r="A21185"/>
      <c r="B21185"/>
      <c r="C21185"/>
    </row>
    <row r="21186" spans="1:3">
      <c r="A21186"/>
      <c r="B21186"/>
      <c r="C21186"/>
    </row>
    <row r="21187" spans="1:3">
      <c r="A21187"/>
      <c r="B21187"/>
      <c r="C21187"/>
    </row>
    <row r="21188" spans="1:3">
      <c r="A21188"/>
      <c r="B21188"/>
      <c r="C21188"/>
    </row>
    <row r="21189" spans="1:3">
      <c r="A21189"/>
      <c r="B21189"/>
      <c r="C21189"/>
    </row>
    <row r="21190" spans="1:3">
      <c r="A21190"/>
      <c r="B21190"/>
      <c r="C21190"/>
    </row>
    <row r="21191" spans="1:3">
      <c r="A21191"/>
      <c r="B21191"/>
      <c r="C21191"/>
    </row>
    <row r="21192" spans="1:3">
      <c r="A21192"/>
      <c r="B21192"/>
      <c r="C21192"/>
    </row>
    <row r="21193" spans="1:3">
      <c r="A21193"/>
      <c r="B21193"/>
      <c r="C21193"/>
    </row>
    <row r="21194" spans="1:3">
      <c r="A21194"/>
      <c r="B21194"/>
      <c r="C21194"/>
    </row>
    <row r="21195" spans="1:3">
      <c r="A21195"/>
      <c r="B21195"/>
      <c r="C21195"/>
    </row>
    <row r="21196" spans="1:3">
      <c r="A21196"/>
      <c r="B21196"/>
      <c r="C21196"/>
    </row>
    <row r="21197" spans="1:3">
      <c r="A21197"/>
      <c r="B21197"/>
      <c r="C21197"/>
    </row>
    <row r="21198" spans="1:3">
      <c r="A21198"/>
      <c r="B21198"/>
      <c r="C21198"/>
    </row>
    <row r="21199" spans="1:3">
      <c r="A21199"/>
      <c r="B21199"/>
      <c r="C21199"/>
    </row>
    <row r="21200" spans="1:3">
      <c r="A21200"/>
      <c r="B21200"/>
      <c r="C21200"/>
    </row>
    <row r="21201" spans="1:3">
      <c r="A21201"/>
      <c r="B21201"/>
      <c r="C21201"/>
    </row>
    <row r="21202" spans="1:3">
      <c r="A21202"/>
      <c r="B21202"/>
      <c r="C21202"/>
    </row>
    <row r="21203" spans="1:3">
      <c r="A21203"/>
      <c r="B21203"/>
      <c r="C21203"/>
    </row>
    <row r="21204" spans="1:3">
      <c r="A21204"/>
      <c r="B21204"/>
      <c r="C21204"/>
    </row>
    <row r="21205" spans="1:3">
      <c r="A21205"/>
      <c r="B21205"/>
      <c r="C21205"/>
    </row>
    <row r="21206" spans="1:3">
      <c r="A21206"/>
      <c r="B21206"/>
      <c r="C21206"/>
    </row>
    <row r="21207" spans="1:3">
      <c r="A21207"/>
      <c r="B21207"/>
      <c r="C21207"/>
    </row>
    <row r="21208" spans="1:3">
      <c r="A21208"/>
      <c r="B21208"/>
      <c r="C21208"/>
    </row>
    <row r="21209" spans="1:3">
      <c r="A21209"/>
      <c r="B21209"/>
      <c r="C21209"/>
    </row>
    <row r="21210" spans="1:3">
      <c r="A21210"/>
      <c r="B21210"/>
      <c r="C21210"/>
    </row>
    <row r="21211" spans="1:3">
      <c r="A21211"/>
      <c r="B21211"/>
      <c r="C21211"/>
    </row>
    <row r="21212" spans="1:3">
      <c r="A21212"/>
      <c r="B21212"/>
      <c r="C21212"/>
    </row>
    <row r="21213" spans="1:3">
      <c r="A21213"/>
      <c r="B21213"/>
      <c r="C21213"/>
    </row>
    <row r="21214" spans="1:3">
      <c r="A21214"/>
      <c r="B21214"/>
      <c r="C21214"/>
    </row>
    <row r="21215" spans="1:3">
      <c r="A21215"/>
      <c r="B21215"/>
      <c r="C21215"/>
    </row>
    <row r="21216" spans="1:3">
      <c r="A21216"/>
      <c r="B21216"/>
      <c r="C21216"/>
    </row>
    <row r="21217" spans="1:3">
      <c r="A21217"/>
      <c r="B21217"/>
      <c r="C21217"/>
    </row>
    <row r="21218" spans="1:3">
      <c r="A21218"/>
      <c r="B21218"/>
      <c r="C21218"/>
    </row>
    <row r="21219" spans="1:3">
      <c r="A21219"/>
      <c r="B21219"/>
      <c r="C21219"/>
    </row>
    <row r="21220" spans="1:3">
      <c r="A21220"/>
      <c r="B21220"/>
      <c r="C21220"/>
    </row>
    <row r="21221" spans="1:3">
      <c r="A21221"/>
      <c r="B21221"/>
      <c r="C21221"/>
    </row>
    <row r="21222" spans="1:3">
      <c r="A21222"/>
      <c r="B21222"/>
      <c r="C21222"/>
    </row>
    <row r="21223" spans="1:3">
      <c r="A21223"/>
      <c r="B21223"/>
      <c r="C21223"/>
    </row>
    <row r="21224" spans="1:3">
      <c r="A21224"/>
      <c r="B21224"/>
      <c r="C21224"/>
    </row>
    <row r="21225" spans="1:3">
      <c r="A21225"/>
      <c r="B21225"/>
      <c r="C21225"/>
    </row>
    <row r="21226" spans="1:3">
      <c r="A21226"/>
      <c r="B21226"/>
      <c r="C21226"/>
    </row>
    <row r="21227" spans="1:3">
      <c r="A21227"/>
      <c r="B21227"/>
      <c r="C21227"/>
    </row>
    <row r="21228" spans="1:3">
      <c r="A21228"/>
      <c r="B21228"/>
      <c r="C21228"/>
    </row>
    <row r="21229" spans="1:3">
      <c r="A21229"/>
      <c r="B21229"/>
      <c r="C21229"/>
    </row>
    <row r="21230" spans="1:3">
      <c r="A21230"/>
      <c r="B21230"/>
      <c r="C21230"/>
    </row>
    <row r="21231" spans="1:3">
      <c r="A21231"/>
      <c r="B21231"/>
      <c r="C21231"/>
    </row>
    <row r="21232" spans="1:3">
      <c r="A21232"/>
      <c r="B21232"/>
      <c r="C21232"/>
    </row>
    <row r="21233" spans="1:3">
      <c r="A21233"/>
      <c r="B21233"/>
      <c r="C21233"/>
    </row>
    <row r="21234" spans="1:3">
      <c r="A21234"/>
      <c r="B21234"/>
      <c r="C21234"/>
    </row>
    <row r="21235" spans="1:3">
      <c r="A21235"/>
      <c r="B21235"/>
      <c r="C21235"/>
    </row>
    <row r="21236" spans="1:3">
      <c r="A21236"/>
      <c r="B21236"/>
      <c r="C21236"/>
    </row>
    <row r="21237" spans="1:3">
      <c r="A21237"/>
      <c r="B21237"/>
      <c r="C21237"/>
    </row>
    <row r="21238" spans="1:3">
      <c r="A21238"/>
      <c r="B21238"/>
      <c r="C21238"/>
    </row>
    <row r="21239" spans="1:3">
      <c r="A21239"/>
      <c r="B21239"/>
      <c r="C21239"/>
    </row>
    <row r="21240" spans="1:3">
      <c r="A21240"/>
      <c r="B21240"/>
      <c r="C21240"/>
    </row>
    <row r="21241" spans="1:3">
      <c r="A21241"/>
      <c r="B21241"/>
      <c r="C21241"/>
    </row>
    <row r="21242" spans="1:3">
      <c r="A21242"/>
      <c r="B21242"/>
      <c r="C21242"/>
    </row>
    <row r="21243" spans="1:3">
      <c r="A21243"/>
      <c r="B21243"/>
      <c r="C21243"/>
    </row>
    <row r="21244" spans="1:3">
      <c r="A21244"/>
      <c r="B21244"/>
      <c r="C21244"/>
    </row>
    <row r="21245" spans="1:3">
      <c r="A21245"/>
      <c r="B21245"/>
      <c r="C21245"/>
    </row>
    <row r="21246" spans="1:3">
      <c r="A21246"/>
      <c r="B21246"/>
      <c r="C21246"/>
    </row>
    <row r="21247" spans="1:3">
      <c r="A21247"/>
      <c r="B21247"/>
      <c r="C21247"/>
    </row>
    <row r="21248" spans="1:3">
      <c r="A21248"/>
      <c r="B21248"/>
      <c r="C21248"/>
    </row>
    <row r="21249" spans="1:3">
      <c r="A21249"/>
      <c r="B21249"/>
      <c r="C21249"/>
    </row>
    <row r="21250" spans="1:3">
      <c r="A21250"/>
      <c r="B21250"/>
      <c r="C21250"/>
    </row>
    <row r="21251" spans="1:3">
      <c r="A21251"/>
      <c r="B21251"/>
      <c r="C21251"/>
    </row>
    <row r="21252" spans="1:3">
      <c r="A21252"/>
      <c r="B21252"/>
      <c r="C21252"/>
    </row>
    <row r="21253" spans="1:3">
      <c r="A21253"/>
      <c r="B21253"/>
      <c r="C21253"/>
    </row>
    <row r="21254" spans="1:3">
      <c r="A21254"/>
      <c r="B21254"/>
      <c r="C21254"/>
    </row>
    <row r="21255" spans="1:3">
      <c r="A21255"/>
      <c r="B21255"/>
      <c r="C21255"/>
    </row>
    <row r="21256" spans="1:3">
      <c r="A21256"/>
      <c r="B21256"/>
      <c r="C21256"/>
    </row>
    <row r="21257" spans="1:3">
      <c r="A21257"/>
      <c r="B21257"/>
      <c r="C21257"/>
    </row>
    <row r="21258" spans="1:3">
      <c r="A21258"/>
      <c r="B21258"/>
      <c r="C21258"/>
    </row>
    <row r="21259" spans="1:3">
      <c r="A21259"/>
      <c r="B21259"/>
      <c r="C21259"/>
    </row>
    <row r="21260" spans="1:3">
      <c r="A21260"/>
      <c r="B21260"/>
      <c r="C21260"/>
    </row>
    <row r="21261" spans="1:3">
      <c r="A21261"/>
      <c r="B21261"/>
      <c r="C21261"/>
    </row>
    <row r="21262" spans="1:3">
      <c r="A21262"/>
      <c r="B21262"/>
      <c r="C21262"/>
    </row>
    <row r="21263" spans="1:3">
      <c r="A21263"/>
      <c r="B21263"/>
      <c r="C21263"/>
    </row>
    <row r="21264" spans="1:3">
      <c r="A21264"/>
      <c r="B21264"/>
      <c r="C21264"/>
    </row>
    <row r="21265" spans="1:3">
      <c r="A21265"/>
      <c r="B21265"/>
      <c r="C21265"/>
    </row>
    <row r="21266" spans="1:3">
      <c r="A21266"/>
      <c r="B21266"/>
      <c r="C21266"/>
    </row>
    <row r="21267" spans="1:3">
      <c r="A21267"/>
      <c r="B21267"/>
      <c r="C21267"/>
    </row>
    <row r="21268" spans="1:3">
      <c r="A21268"/>
      <c r="B21268"/>
      <c r="C21268"/>
    </row>
    <row r="21269" spans="1:3">
      <c r="A21269"/>
      <c r="B21269"/>
      <c r="C21269"/>
    </row>
    <row r="21270" spans="1:3">
      <c r="A21270"/>
      <c r="B21270"/>
      <c r="C21270"/>
    </row>
    <row r="21271" spans="1:3">
      <c r="A21271"/>
      <c r="B21271"/>
      <c r="C21271"/>
    </row>
    <row r="21272" spans="1:3">
      <c r="A21272"/>
      <c r="B21272"/>
      <c r="C21272"/>
    </row>
    <row r="21273" spans="1:3">
      <c r="A21273"/>
      <c r="B21273"/>
      <c r="C21273"/>
    </row>
    <row r="21274" spans="1:3">
      <c r="A21274"/>
      <c r="B21274"/>
      <c r="C21274"/>
    </row>
    <row r="21275" spans="1:3">
      <c r="A21275"/>
      <c r="B21275"/>
      <c r="C21275"/>
    </row>
    <row r="21276" spans="1:3">
      <c r="A21276"/>
      <c r="B21276"/>
      <c r="C21276"/>
    </row>
    <row r="21277" spans="1:3">
      <c r="A21277"/>
      <c r="B21277"/>
      <c r="C21277"/>
    </row>
    <row r="21278" spans="1:3">
      <c r="A21278"/>
      <c r="B21278"/>
      <c r="C21278"/>
    </row>
    <row r="21279" spans="1:3">
      <c r="A21279"/>
      <c r="B21279"/>
      <c r="C21279"/>
    </row>
    <row r="21280" spans="1:3">
      <c r="A21280"/>
      <c r="B21280"/>
      <c r="C21280"/>
    </row>
    <row r="21281" spans="1:3">
      <c r="A21281"/>
      <c r="B21281"/>
      <c r="C21281"/>
    </row>
    <row r="21282" spans="1:3">
      <c r="A21282"/>
      <c r="B21282"/>
      <c r="C21282"/>
    </row>
    <row r="21283" spans="1:3">
      <c r="A21283"/>
      <c r="B21283"/>
      <c r="C21283"/>
    </row>
    <row r="21284" spans="1:3">
      <c r="A21284"/>
      <c r="B21284"/>
      <c r="C21284"/>
    </row>
    <row r="21285" spans="1:3">
      <c r="A21285"/>
      <c r="B21285"/>
      <c r="C21285"/>
    </row>
    <row r="21286" spans="1:3">
      <c r="A21286"/>
      <c r="B21286"/>
      <c r="C21286"/>
    </row>
    <row r="21287" spans="1:3">
      <c r="A21287"/>
      <c r="B21287"/>
      <c r="C21287"/>
    </row>
    <row r="21288" spans="1:3">
      <c r="A21288"/>
      <c r="B21288"/>
      <c r="C21288"/>
    </row>
    <row r="21289" spans="1:3">
      <c r="A21289"/>
      <c r="B21289"/>
      <c r="C21289"/>
    </row>
    <row r="21290" spans="1:3">
      <c r="A21290"/>
      <c r="B21290"/>
      <c r="C21290"/>
    </row>
    <row r="21291" spans="1:3">
      <c r="A21291"/>
      <c r="B21291"/>
      <c r="C21291"/>
    </row>
    <row r="21292" spans="1:3">
      <c r="A21292"/>
      <c r="B21292"/>
      <c r="C21292"/>
    </row>
    <row r="21293" spans="1:3">
      <c r="A21293"/>
      <c r="B21293"/>
      <c r="C21293"/>
    </row>
    <row r="21294" spans="1:3">
      <c r="A21294"/>
      <c r="B21294"/>
      <c r="C21294"/>
    </row>
    <row r="21295" spans="1:3">
      <c r="A21295"/>
      <c r="B21295"/>
      <c r="C21295"/>
    </row>
    <row r="21296" spans="1:3">
      <c r="A21296"/>
      <c r="B21296"/>
      <c r="C21296"/>
    </row>
    <row r="21297" spans="1:3">
      <c r="A21297"/>
      <c r="B21297"/>
      <c r="C21297"/>
    </row>
    <row r="21298" spans="1:3">
      <c r="A21298"/>
      <c r="B21298"/>
      <c r="C21298"/>
    </row>
    <row r="21299" spans="1:3">
      <c r="A21299"/>
      <c r="B21299"/>
      <c r="C21299"/>
    </row>
    <row r="21300" spans="1:3">
      <c r="A21300"/>
      <c r="B21300"/>
      <c r="C21300"/>
    </row>
    <row r="21301" spans="1:3">
      <c r="A21301"/>
      <c r="B21301"/>
      <c r="C21301"/>
    </row>
    <row r="21302" spans="1:3">
      <c r="A21302"/>
      <c r="B21302"/>
      <c r="C21302"/>
    </row>
    <row r="21303" spans="1:3">
      <c r="A21303"/>
      <c r="B21303"/>
      <c r="C21303"/>
    </row>
    <row r="21304" spans="1:3">
      <c r="A21304"/>
      <c r="B21304"/>
      <c r="C21304"/>
    </row>
    <row r="21305" spans="1:3">
      <c r="A21305"/>
      <c r="B21305"/>
      <c r="C21305"/>
    </row>
    <row r="21306" spans="1:3">
      <c r="A21306"/>
      <c r="B21306"/>
      <c r="C21306"/>
    </row>
    <row r="21307" spans="1:3">
      <c r="A21307"/>
      <c r="B21307"/>
      <c r="C21307"/>
    </row>
    <row r="21308" spans="1:3">
      <c r="A21308"/>
      <c r="B21308"/>
      <c r="C21308"/>
    </row>
    <row r="21309" spans="1:3">
      <c r="A21309"/>
      <c r="B21309"/>
      <c r="C21309"/>
    </row>
    <row r="21310" spans="1:3">
      <c r="A21310"/>
      <c r="B21310"/>
      <c r="C21310"/>
    </row>
    <row r="21311" spans="1:3">
      <c r="A21311"/>
      <c r="B21311"/>
      <c r="C21311"/>
    </row>
    <row r="21312" spans="1:3">
      <c r="A21312"/>
      <c r="B21312"/>
      <c r="C21312"/>
    </row>
    <row r="21313" spans="1:3">
      <c r="A21313"/>
      <c r="B21313"/>
      <c r="C21313"/>
    </row>
    <row r="21314" spans="1:3">
      <c r="A21314"/>
      <c r="B21314"/>
      <c r="C21314"/>
    </row>
    <row r="21315" spans="1:3">
      <c r="A21315"/>
      <c r="B21315"/>
      <c r="C21315"/>
    </row>
    <row r="21316" spans="1:3">
      <c r="A21316"/>
      <c r="B21316"/>
      <c r="C21316"/>
    </row>
    <row r="21317" spans="1:3">
      <c r="A21317"/>
      <c r="B21317"/>
      <c r="C21317"/>
    </row>
    <row r="21318" spans="1:3">
      <c r="A21318"/>
      <c r="B21318"/>
      <c r="C21318"/>
    </row>
    <row r="21319" spans="1:3">
      <c r="A21319"/>
      <c r="B21319"/>
      <c r="C21319"/>
    </row>
    <row r="21320" spans="1:3">
      <c r="A21320"/>
      <c r="B21320"/>
      <c r="C21320"/>
    </row>
    <row r="21321" spans="1:3">
      <c r="A21321"/>
      <c r="B21321"/>
      <c r="C21321"/>
    </row>
    <row r="21322" spans="1:3">
      <c r="A21322"/>
      <c r="B21322"/>
      <c r="C21322"/>
    </row>
    <row r="21323" spans="1:3">
      <c r="A21323"/>
      <c r="B21323"/>
      <c r="C21323"/>
    </row>
    <row r="21324" spans="1:3">
      <c r="A21324"/>
      <c r="B21324"/>
      <c r="C21324"/>
    </row>
    <row r="21325" spans="1:3">
      <c r="A21325"/>
      <c r="B21325"/>
      <c r="C21325"/>
    </row>
    <row r="21326" spans="1:3">
      <c r="A21326"/>
      <c r="B21326"/>
      <c r="C21326"/>
    </row>
    <row r="21327" spans="1:3">
      <c r="A21327"/>
      <c r="B21327"/>
      <c r="C21327"/>
    </row>
    <row r="21328" spans="1:3">
      <c r="A21328"/>
      <c r="B21328"/>
      <c r="C21328"/>
    </row>
    <row r="21329" spans="1:3">
      <c r="A21329"/>
      <c r="B21329"/>
      <c r="C21329"/>
    </row>
    <row r="21330" spans="1:3">
      <c r="A21330"/>
      <c r="B21330"/>
      <c r="C21330"/>
    </row>
    <row r="21331" spans="1:3">
      <c r="A21331"/>
      <c r="B21331"/>
      <c r="C21331"/>
    </row>
    <row r="21332" spans="1:3">
      <c r="A21332"/>
      <c r="B21332"/>
      <c r="C21332"/>
    </row>
    <row r="21333" spans="1:3">
      <c r="A21333"/>
      <c r="B21333"/>
      <c r="C21333"/>
    </row>
    <row r="21334" spans="1:3">
      <c r="A21334"/>
      <c r="B21334"/>
      <c r="C21334"/>
    </row>
    <row r="21335" spans="1:3">
      <c r="A21335"/>
      <c r="B21335"/>
      <c r="C21335"/>
    </row>
    <row r="21336" spans="1:3">
      <c r="A21336"/>
      <c r="B21336"/>
      <c r="C21336"/>
    </row>
    <row r="21337" spans="1:3">
      <c r="A21337"/>
      <c r="B21337"/>
      <c r="C21337"/>
    </row>
    <row r="21338" spans="1:3">
      <c r="A21338"/>
      <c r="B21338"/>
      <c r="C21338"/>
    </row>
    <row r="21339" spans="1:3">
      <c r="A21339"/>
      <c r="B21339"/>
      <c r="C21339"/>
    </row>
    <row r="21340" spans="1:3">
      <c r="A21340"/>
      <c r="B21340"/>
      <c r="C21340"/>
    </row>
    <row r="21341" spans="1:3">
      <c r="A21341"/>
      <c r="B21341"/>
      <c r="C21341"/>
    </row>
    <row r="21342" spans="1:3">
      <c r="A21342"/>
      <c r="B21342"/>
      <c r="C21342"/>
    </row>
    <row r="21343" spans="1:3">
      <c r="A21343"/>
      <c r="B21343"/>
      <c r="C21343"/>
    </row>
    <row r="21344" spans="1:3">
      <c r="A21344"/>
      <c r="B21344"/>
      <c r="C21344"/>
    </row>
    <row r="21345" spans="1:3">
      <c r="A21345"/>
      <c r="B21345"/>
      <c r="C21345"/>
    </row>
    <row r="21346" spans="1:3">
      <c r="A21346"/>
      <c r="B21346"/>
      <c r="C21346"/>
    </row>
    <row r="21347" spans="1:3">
      <c r="A21347"/>
      <c r="B21347"/>
      <c r="C21347"/>
    </row>
    <row r="21348" spans="1:3">
      <c r="A21348"/>
      <c r="B21348"/>
      <c r="C21348"/>
    </row>
    <row r="21349" spans="1:3">
      <c r="A21349"/>
      <c r="B21349"/>
      <c r="C21349"/>
    </row>
    <row r="21350" spans="1:3">
      <c r="A21350"/>
      <c r="B21350"/>
      <c r="C21350"/>
    </row>
    <row r="21351" spans="1:3">
      <c r="A21351"/>
      <c r="B21351"/>
      <c r="C21351"/>
    </row>
    <row r="21352" spans="1:3">
      <c r="A21352"/>
      <c r="B21352"/>
      <c r="C21352"/>
    </row>
    <row r="21353" spans="1:3">
      <c r="A21353"/>
      <c r="B21353"/>
      <c r="C21353"/>
    </row>
    <row r="21354" spans="1:3">
      <c r="A21354"/>
      <c r="B21354"/>
      <c r="C21354"/>
    </row>
    <row r="21355" spans="1:3">
      <c r="A21355"/>
      <c r="B21355"/>
      <c r="C21355"/>
    </row>
    <row r="21356" spans="1:3">
      <c r="A21356"/>
      <c r="B21356"/>
      <c r="C21356"/>
    </row>
    <row r="21357" spans="1:3">
      <c r="A21357"/>
      <c r="B21357"/>
      <c r="C21357"/>
    </row>
    <row r="21358" spans="1:3">
      <c r="A21358"/>
      <c r="B21358"/>
      <c r="C21358"/>
    </row>
    <row r="21359" spans="1:3">
      <c r="A21359"/>
      <c r="B21359"/>
      <c r="C21359"/>
    </row>
    <row r="21360" spans="1:3">
      <c r="A21360"/>
      <c r="B21360"/>
      <c r="C21360"/>
    </row>
    <row r="21361" spans="1:3">
      <c r="A21361"/>
      <c r="B21361"/>
      <c r="C21361"/>
    </row>
    <row r="21362" spans="1:3">
      <c r="A21362"/>
      <c r="B21362"/>
      <c r="C21362"/>
    </row>
    <row r="21363" spans="1:3">
      <c r="A21363"/>
      <c r="B21363"/>
      <c r="C21363"/>
    </row>
    <row r="21364" spans="1:3">
      <c r="A21364"/>
      <c r="B21364"/>
      <c r="C21364"/>
    </row>
    <row r="21365" spans="1:3">
      <c r="A21365"/>
      <c r="B21365"/>
      <c r="C21365"/>
    </row>
    <row r="21366" spans="1:3">
      <c r="A21366"/>
      <c r="B21366"/>
      <c r="C21366"/>
    </row>
    <row r="21367" spans="1:3">
      <c r="A21367"/>
      <c r="B21367"/>
      <c r="C21367"/>
    </row>
    <row r="21368" spans="1:3">
      <c r="A21368"/>
      <c r="B21368"/>
      <c r="C21368"/>
    </row>
    <row r="21369" spans="1:3">
      <c r="A21369"/>
      <c r="B21369"/>
      <c r="C21369"/>
    </row>
    <row r="21370" spans="1:3">
      <c r="A21370"/>
      <c r="B21370"/>
      <c r="C21370"/>
    </row>
    <row r="21371" spans="1:3">
      <c r="A21371"/>
      <c r="B21371"/>
      <c r="C21371"/>
    </row>
    <row r="21372" spans="1:3">
      <c r="A21372"/>
      <c r="B21372"/>
      <c r="C21372"/>
    </row>
    <row r="21373" spans="1:3">
      <c r="A21373"/>
      <c r="B21373"/>
      <c r="C21373"/>
    </row>
    <row r="21374" spans="1:3">
      <c r="A21374"/>
      <c r="B21374"/>
      <c r="C21374"/>
    </row>
    <row r="21375" spans="1:3">
      <c r="A21375"/>
      <c r="B21375"/>
      <c r="C21375"/>
    </row>
    <row r="21376" spans="1:3">
      <c r="A21376"/>
      <c r="B21376"/>
      <c r="C21376"/>
    </row>
    <row r="21377" spans="1:3">
      <c r="A21377"/>
      <c r="B21377"/>
      <c r="C21377"/>
    </row>
    <row r="21378" spans="1:3">
      <c r="A21378"/>
      <c r="B21378"/>
      <c r="C21378"/>
    </row>
    <row r="21379" spans="1:3">
      <c r="A21379"/>
      <c r="B21379"/>
      <c r="C21379"/>
    </row>
    <row r="21380" spans="1:3">
      <c r="A21380"/>
      <c r="B21380"/>
      <c r="C21380"/>
    </row>
    <row r="21381" spans="1:3">
      <c r="A21381"/>
      <c r="B21381"/>
      <c r="C21381"/>
    </row>
    <row r="21382" spans="1:3">
      <c r="A21382"/>
      <c r="B21382"/>
      <c r="C21382"/>
    </row>
    <row r="21383" spans="1:3">
      <c r="A21383"/>
      <c r="B21383"/>
      <c r="C21383"/>
    </row>
    <row r="21384" spans="1:3">
      <c r="A21384"/>
      <c r="B21384"/>
      <c r="C21384"/>
    </row>
    <row r="21385" spans="1:3">
      <c r="A21385"/>
      <c r="B21385"/>
      <c r="C21385"/>
    </row>
    <row r="21386" spans="1:3">
      <c r="A21386"/>
      <c r="B21386"/>
      <c r="C21386"/>
    </row>
    <row r="21387" spans="1:3">
      <c r="A21387"/>
      <c r="B21387"/>
      <c r="C21387"/>
    </row>
    <row r="21388" spans="1:3">
      <c r="A21388"/>
      <c r="B21388"/>
      <c r="C21388"/>
    </row>
    <row r="21389" spans="1:3">
      <c r="A21389"/>
      <c r="B21389"/>
      <c r="C21389"/>
    </row>
    <row r="21390" spans="1:3">
      <c r="A21390"/>
      <c r="B21390"/>
      <c r="C21390"/>
    </row>
    <row r="21391" spans="1:3">
      <c r="A21391"/>
      <c r="B21391"/>
      <c r="C21391"/>
    </row>
    <row r="21392" spans="1:3">
      <c r="A21392"/>
      <c r="B21392"/>
      <c r="C21392"/>
    </row>
    <row r="21393" spans="1:3">
      <c r="A21393"/>
      <c r="B21393"/>
      <c r="C21393"/>
    </row>
    <row r="21394" spans="1:3">
      <c r="A21394"/>
      <c r="B21394"/>
      <c r="C21394"/>
    </row>
    <row r="21395" spans="1:3">
      <c r="A21395"/>
      <c r="B21395"/>
      <c r="C21395"/>
    </row>
    <row r="21396" spans="1:3">
      <c r="A21396"/>
      <c r="B21396"/>
      <c r="C21396"/>
    </row>
    <row r="21397" spans="1:3">
      <c r="A21397"/>
      <c r="B21397"/>
      <c r="C21397"/>
    </row>
    <row r="21398" spans="1:3">
      <c r="A21398"/>
      <c r="B21398"/>
      <c r="C21398"/>
    </row>
    <row r="21399" spans="1:3">
      <c r="A21399"/>
      <c r="B21399"/>
      <c r="C21399"/>
    </row>
    <row r="21400" spans="1:3">
      <c r="A21400"/>
      <c r="B21400"/>
      <c r="C21400"/>
    </row>
    <row r="21401" spans="1:3">
      <c r="A21401"/>
      <c r="B21401"/>
      <c r="C21401"/>
    </row>
    <row r="21402" spans="1:3">
      <c r="A21402"/>
      <c r="B21402"/>
      <c r="C21402"/>
    </row>
    <row r="21403" spans="1:3">
      <c r="A21403"/>
      <c r="B21403"/>
      <c r="C21403"/>
    </row>
    <row r="21404" spans="1:3">
      <c r="A21404"/>
      <c r="B21404"/>
      <c r="C21404"/>
    </row>
    <row r="21405" spans="1:3">
      <c r="A21405"/>
      <c r="B21405"/>
      <c r="C21405"/>
    </row>
    <row r="21406" spans="1:3">
      <c r="A21406"/>
      <c r="B21406"/>
      <c r="C21406"/>
    </row>
    <row r="21407" spans="1:3">
      <c r="A21407"/>
      <c r="B21407"/>
      <c r="C21407"/>
    </row>
    <row r="21408" spans="1:3">
      <c r="A21408"/>
      <c r="B21408"/>
      <c r="C21408"/>
    </row>
    <row r="21409" spans="1:3">
      <c r="A21409"/>
      <c r="B21409"/>
      <c r="C21409"/>
    </row>
    <row r="21410" spans="1:3">
      <c r="A21410"/>
      <c r="B21410"/>
      <c r="C21410"/>
    </row>
    <row r="21411" spans="1:3">
      <c r="A21411"/>
      <c r="B21411"/>
      <c r="C21411"/>
    </row>
    <row r="21412" spans="1:3">
      <c r="A21412"/>
      <c r="B21412"/>
      <c r="C21412"/>
    </row>
    <row r="21413" spans="1:3">
      <c r="A21413"/>
      <c r="B21413"/>
      <c r="C21413"/>
    </row>
    <row r="21414" spans="1:3">
      <c r="A21414"/>
      <c r="B21414"/>
      <c r="C21414"/>
    </row>
    <row r="21415" spans="1:3">
      <c r="A21415"/>
      <c r="B21415"/>
      <c r="C21415"/>
    </row>
    <row r="21416" spans="1:3">
      <c r="A21416"/>
      <c r="B21416"/>
      <c r="C21416"/>
    </row>
    <row r="21417" spans="1:3">
      <c r="A21417"/>
      <c r="B21417"/>
      <c r="C21417"/>
    </row>
    <row r="21418" spans="1:3">
      <c r="A21418"/>
      <c r="B21418"/>
      <c r="C21418"/>
    </row>
    <row r="21419" spans="1:3">
      <c r="A21419"/>
      <c r="B21419"/>
      <c r="C21419"/>
    </row>
    <row r="21420" spans="1:3">
      <c r="A21420"/>
      <c r="B21420"/>
      <c r="C21420"/>
    </row>
    <row r="21421" spans="1:3">
      <c r="A21421"/>
      <c r="B21421"/>
      <c r="C21421"/>
    </row>
    <row r="21422" spans="1:3">
      <c r="A21422"/>
      <c r="B21422"/>
      <c r="C21422"/>
    </row>
    <row r="21423" spans="1:3">
      <c r="A21423"/>
      <c r="B21423"/>
      <c r="C21423"/>
    </row>
    <row r="21424" spans="1:3">
      <c r="A21424"/>
      <c r="B21424"/>
      <c r="C21424"/>
    </row>
    <row r="21425" spans="1:3">
      <c r="A21425"/>
      <c r="B21425"/>
      <c r="C21425"/>
    </row>
    <row r="21426" spans="1:3">
      <c r="A21426"/>
      <c r="B21426"/>
      <c r="C21426"/>
    </row>
    <row r="21427" spans="1:3">
      <c r="A21427"/>
      <c r="B21427"/>
      <c r="C21427"/>
    </row>
    <row r="21428" spans="1:3">
      <c r="A21428"/>
      <c r="B21428"/>
      <c r="C21428"/>
    </row>
    <row r="21429" spans="1:3">
      <c r="A21429"/>
      <c r="B21429"/>
      <c r="C21429"/>
    </row>
    <row r="21430" spans="1:3">
      <c r="A21430"/>
      <c r="B21430"/>
      <c r="C21430"/>
    </row>
    <row r="21431" spans="1:3">
      <c r="A21431"/>
      <c r="B21431"/>
      <c r="C21431"/>
    </row>
    <row r="21432" spans="1:3">
      <c r="A21432"/>
      <c r="B21432"/>
      <c r="C21432"/>
    </row>
    <row r="21433" spans="1:3">
      <c r="A21433"/>
      <c r="B21433"/>
      <c r="C21433"/>
    </row>
    <row r="21434" spans="1:3">
      <c r="A21434"/>
      <c r="B21434"/>
      <c r="C21434"/>
    </row>
    <row r="21435" spans="1:3">
      <c r="A21435"/>
      <c r="B21435"/>
      <c r="C21435"/>
    </row>
    <row r="21436" spans="1:3">
      <c r="A21436"/>
      <c r="B21436"/>
      <c r="C21436"/>
    </row>
    <row r="21437" spans="1:3">
      <c r="A21437"/>
      <c r="B21437"/>
      <c r="C21437"/>
    </row>
    <row r="21438" spans="1:3">
      <c r="A21438"/>
      <c r="B21438"/>
      <c r="C21438"/>
    </row>
    <row r="21439" spans="1:3">
      <c r="A21439"/>
      <c r="B21439"/>
      <c r="C21439"/>
    </row>
    <row r="21440" spans="1:3">
      <c r="A21440"/>
      <c r="B21440"/>
      <c r="C21440"/>
    </row>
    <row r="21441" spans="1:3">
      <c r="A21441"/>
      <c r="B21441"/>
      <c r="C21441"/>
    </row>
    <row r="21442" spans="1:3">
      <c r="A21442"/>
      <c r="B21442"/>
      <c r="C21442"/>
    </row>
    <row r="21443" spans="1:3">
      <c r="A21443"/>
      <c r="B21443"/>
      <c r="C21443"/>
    </row>
    <row r="21444" spans="1:3">
      <c r="A21444"/>
      <c r="B21444"/>
      <c r="C21444"/>
    </row>
    <row r="21445" spans="1:3">
      <c r="A21445"/>
      <c r="B21445"/>
      <c r="C21445"/>
    </row>
    <row r="21446" spans="1:3">
      <c r="A21446"/>
      <c r="B21446"/>
      <c r="C21446"/>
    </row>
    <row r="21447" spans="1:3">
      <c r="A21447"/>
      <c r="B21447"/>
      <c r="C21447"/>
    </row>
    <row r="21448" spans="1:3">
      <c r="A21448"/>
      <c r="B21448"/>
      <c r="C21448"/>
    </row>
    <row r="21449" spans="1:3">
      <c r="A21449"/>
      <c r="B21449"/>
      <c r="C21449"/>
    </row>
    <row r="21450" spans="1:3">
      <c r="A21450"/>
      <c r="B21450"/>
      <c r="C21450"/>
    </row>
    <row r="21451" spans="1:3">
      <c r="A21451"/>
      <c r="B21451"/>
      <c r="C21451"/>
    </row>
    <row r="21452" spans="1:3">
      <c r="A21452"/>
      <c r="B21452"/>
      <c r="C21452"/>
    </row>
    <row r="21453" spans="1:3">
      <c r="A21453"/>
      <c r="B21453"/>
      <c r="C21453"/>
    </row>
    <row r="21454" spans="1:3">
      <c r="A21454"/>
      <c r="B21454"/>
      <c r="C21454"/>
    </row>
    <row r="21455" spans="1:3">
      <c r="A21455"/>
      <c r="B21455"/>
      <c r="C21455"/>
    </row>
    <row r="21456" spans="1:3">
      <c r="A21456"/>
      <c r="B21456"/>
      <c r="C21456"/>
    </row>
    <row r="21457" spans="1:3">
      <c r="A21457"/>
      <c r="B21457"/>
      <c r="C21457"/>
    </row>
    <row r="21458" spans="1:3">
      <c r="A21458"/>
      <c r="B21458"/>
      <c r="C21458"/>
    </row>
    <row r="21459" spans="1:3">
      <c r="A21459"/>
      <c r="B21459"/>
      <c r="C21459"/>
    </row>
    <row r="21460" spans="1:3">
      <c r="A21460"/>
      <c r="B21460"/>
      <c r="C21460"/>
    </row>
    <row r="21461" spans="1:3">
      <c r="A21461"/>
      <c r="B21461"/>
      <c r="C21461"/>
    </row>
    <row r="21462" spans="1:3">
      <c r="A21462"/>
      <c r="B21462"/>
      <c r="C21462"/>
    </row>
    <row r="21463" spans="1:3">
      <c r="A21463"/>
      <c r="B21463"/>
      <c r="C21463"/>
    </row>
    <row r="21464" spans="1:3">
      <c r="A21464"/>
      <c r="B21464"/>
      <c r="C21464"/>
    </row>
    <row r="21465" spans="1:3">
      <c r="A21465"/>
      <c r="B21465"/>
      <c r="C21465"/>
    </row>
    <row r="21466" spans="1:3">
      <c r="A21466"/>
      <c r="B21466"/>
      <c r="C21466"/>
    </row>
    <row r="21467" spans="1:3">
      <c r="A21467"/>
      <c r="B21467"/>
      <c r="C21467"/>
    </row>
    <row r="21468" spans="1:3">
      <c r="A21468"/>
      <c r="B21468"/>
      <c r="C21468"/>
    </row>
    <row r="21469" spans="1:3">
      <c r="A21469"/>
      <c r="B21469"/>
      <c r="C21469"/>
    </row>
    <row r="21470" spans="1:3">
      <c r="A21470"/>
      <c r="B21470"/>
      <c r="C21470"/>
    </row>
    <row r="21471" spans="1:3">
      <c r="A21471"/>
      <c r="B21471"/>
      <c r="C21471"/>
    </row>
    <row r="21472" spans="1:3">
      <c r="A21472"/>
      <c r="B21472"/>
      <c r="C21472"/>
    </row>
    <row r="21473" spans="1:3">
      <c r="A21473"/>
      <c r="B21473"/>
      <c r="C21473"/>
    </row>
    <row r="21474" spans="1:3">
      <c r="A21474"/>
      <c r="B21474"/>
      <c r="C21474"/>
    </row>
    <row r="21475" spans="1:3">
      <c r="A21475"/>
      <c r="B21475"/>
      <c r="C21475"/>
    </row>
    <row r="21476" spans="1:3">
      <c r="A21476"/>
      <c r="B21476"/>
      <c r="C21476"/>
    </row>
    <row r="21477" spans="1:3">
      <c r="A21477"/>
      <c r="B21477"/>
      <c r="C21477"/>
    </row>
    <row r="21478" spans="1:3">
      <c r="A21478"/>
      <c r="B21478"/>
      <c r="C21478"/>
    </row>
    <row r="21479" spans="1:3">
      <c r="A21479"/>
      <c r="B21479"/>
      <c r="C21479"/>
    </row>
    <row r="21480" spans="1:3">
      <c r="A21480"/>
      <c r="B21480"/>
      <c r="C21480"/>
    </row>
    <row r="21481" spans="1:3">
      <c r="A21481"/>
      <c r="B21481"/>
      <c r="C21481"/>
    </row>
    <row r="21482" spans="1:3">
      <c r="A21482"/>
      <c r="B21482"/>
      <c r="C21482"/>
    </row>
    <row r="21483" spans="1:3">
      <c r="A21483"/>
      <c r="B21483"/>
      <c r="C21483"/>
    </row>
    <row r="21484" spans="1:3">
      <c r="A21484"/>
      <c r="B21484"/>
      <c r="C21484"/>
    </row>
    <row r="21485" spans="1:3">
      <c r="A21485"/>
      <c r="B21485"/>
      <c r="C21485"/>
    </row>
    <row r="21486" spans="1:3">
      <c r="A21486"/>
      <c r="B21486"/>
      <c r="C21486"/>
    </row>
    <row r="21487" spans="1:3">
      <c r="A21487"/>
      <c r="B21487"/>
      <c r="C21487"/>
    </row>
    <row r="21488" spans="1:3">
      <c r="A21488"/>
      <c r="B21488"/>
      <c r="C21488"/>
    </row>
    <row r="21489" spans="1:3">
      <c r="A21489"/>
      <c r="B21489"/>
      <c r="C21489"/>
    </row>
    <row r="21490" spans="1:3">
      <c r="A21490"/>
      <c r="B21490"/>
      <c r="C21490"/>
    </row>
    <row r="21491" spans="1:3">
      <c r="A21491"/>
      <c r="B21491"/>
      <c r="C21491"/>
    </row>
    <row r="21492" spans="1:3">
      <c r="A21492"/>
      <c r="B21492"/>
      <c r="C21492"/>
    </row>
    <row r="21493" spans="1:3">
      <c r="A21493"/>
      <c r="B21493"/>
      <c r="C21493"/>
    </row>
    <row r="21494" spans="1:3">
      <c r="A21494"/>
      <c r="B21494"/>
      <c r="C21494"/>
    </row>
    <row r="21495" spans="1:3">
      <c r="A21495"/>
      <c r="B21495"/>
      <c r="C21495"/>
    </row>
    <row r="21496" spans="1:3">
      <c r="A21496"/>
      <c r="B21496"/>
      <c r="C21496"/>
    </row>
    <row r="21497" spans="1:3">
      <c r="A21497"/>
      <c r="B21497"/>
      <c r="C21497"/>
    </row>
    <row r="21498" spans="1:3">
      <c r="A21498"/>
      <c r="B21498"/>
      <c r="C21498"/>
    </row>
    <row r="21499" spans="1:3">
      <c r="A21499"/>
      <c r="B21499"/>
      <c r="C21499"/>
    </row>
    <row r="21500" spans="1:3">
      <c r="A21500"/>
      <c r="B21500"/>
      <c r="C21500"/>
    </row>
    <row r="21501" spans="1:3">
      <c r="A21501"/>
      <c r="B21501"/>
      <c r="C21501"/>
    </row>
    <row r="21502" spans="1:3">
      <c r="A21502"/>
      <c r="B21502"/>
      <c r="C21502"/>
    </row>
    <row r="21503" spans="1:3">
      <c r="A21503"/>
      <c r="B21503"/>
      <c r="C21503"/>
    </row>
    <row r="21504" spans="1:3">
      <c r="A21504"/>
      <c r="B21504"/>
      <c r="C21504"/>
    </row>
    <row r="21505" spans="1:3">
      <c r="A21505"/>
      <c r="B21505"/>
      <c r="C21505"/>
    </row>
    <row r="21506" spans="1:3">
      <c r="A21506"/>
      <c r="B21506"/>
      <c r="C21506"/>
    </row>
    <row r="21507" spans="1:3">
      <c r="A21507"/>
      <c r="B21507"/>
      <c r="C21507"/>
    </row>
    <row r="21508" spans="1:3">
      <c r="A21508"/>
      <c r="B21508"/>
      <c r="C21508"/>
    </row>
    <row r="21509" spans="1:3">
      <c r="A21509"/>
      <c r="B21509"/>
      <c r="C21509"/>
    </row>
    <row r="21510" spans="1:3">
      <c r="A21510"/>
      <c r="B21510"/>
      <c r="C21510"/>
    </row>
    <row r="21511" spans="1:3">
      <c r="A21511"/>
      <c r="B21511"/>
      <c r="C21511"/>
    </row>
    <row r="21512" spans="1:3">
      <c r="A21512"/>
      <c r="B21512"/>
      <c r="C21512"/>
    </row>
    <row r="21513" spans="1:3">
      <c r="A21513"/>
      <c r="B21513"/>
      <c r="C21513"/>
    </row>
    <row r="21514" spans="1:3">
      <c r="A21514"/>
      <c r="B21514"/>
      <c r="C21514"/>
    </row>
    <row r="21515" spans="1:3">
      <c r="A21515"/>
      <c r="B21515"/>
      <c r="C21515"/>
    </row>
    <row r="21516" spans="1:3">
      <c r="A21516"/>
      <c r="B21516"/>
      <c r="C21516"/>
    </row>
    <row r="21517" spans="1:3">
      <c r="A21517"/>
      <c r="B21517"/>
      <c r="C21517"/>
    </row>
    <row r="21518" spans="1:3">
      <c r="A21518"/>
      <c r="B21518"/>
      <c r="C21518"/>
    </row>
    <row r="21519" spans="1:3">
      <c r="A21519"/>
      <c r="B21519"/>
      <c r="C21519"/>
    </row>
    <row r="21520" spans="1:3">
      <c r="A21520"/>
      <c r="B21520"/>
      <c r="C21520"/>
    </row>
    <row r="21521" spans="1:3">
      <c r="A21521"/>
      <c r="B21521"/>
      <c r="C21521"/>
    </row>
    <row r="21522" spans="1:3">
      <c r="A21522"/>
      <c r="B21522"/>
      <c r="C21522"/>
    </row>
    <row r="21523" spans="1:3">
      <c r="A21523"/>
      <c r="B21523"/>
      <c r="C21523"/>
    </row>
    <row r="21524" spans="1:3">
      <c r="A21524"/>
      <c r="B21524"/>
      <c r="C21524"/>
    </row>
    <row r="21525" spans="1:3">
      <c r="A21525"/>
      <c r="B21525"/>
      <c r="C21525"/>
    </row>
    <row r="21526" spans="1:3">
      <c r="A21526"/>
      <c r="B21526"/>
      <c r="C21526"/>
    </row>
    <row r="21527" spans="1:3">
      <c r="A21527"/>
      <c r="B21527"/>
      <c r="C21527"/>
    </row>
    <row r="21528" spans="1:3">
      <c r="A21528"/>
      <c r="B21528"/>
      <c r="C21528"/>
    </row>
    <row r="21529" spans="1:3">
      <c r="A21529"/>
      <c r="B21529"/>
      <c r="C21529"/>
    </row>
    <row r="21530" spans="1:3">
      <c r="A21530"/>
      <c r="B21530"/>
      <c r="C21530"/>
    </row>
    <row r="21531" spans="1:3">
      <c r="A21531"/>
      <c r="B21531"/>
      <c r="C21531"/>
    </row>
    <row r="21532" spans="1:3">
      <c r="A21532"/>
      <c r="B21532"/>
      <c r="C21532"/>
    </row>
    <row r="21533" spans="1:3">
      <c r="A21533"/>
      <c r="B21533"/>
      <c r="C21533"/>
    </row>
    <row r="21534" spans="1:3">
      <c r="A21534"/>
      <c r="B21534"/>
      <c r="C21534"/>
    </row>
    <row r="21535" spans="1:3">
      <c r="A21535"/>
      <c r="B21535"/>
      <c r="C21535"/>
    </row>
    <row r="21536" spans="1:3">
      <c r="A21536"/>
      <c r="B21536"/>
      <c r="C21536"/>
    </row>
    <row r="21537" spans="1:3">
      <c r="A21537"/>
      <c r="B21537"/>
      <c r="C21537"/>
    </row>
    <row r="21538" spans="1:3">
      <c r="A21538"/>
      <c r="B21538"/>
      <c r="C21538"/>
    </row>
    <row r="21539" spans="1:3">
      <c r="A21539"/>
      <c r="B21539"/>
      <c r="C21539"/>
    </row>
    <row r="21540" spans="1:3">
      <c r="A21540"/>
      <c r="B21540"/>
      <c r="C21540"/>
    </row>
    <row r="21541" spans="1:3">
      <c r="A21541"/>
      <c r="B21541"/>
      <c r="C21541"/>
    </row>
    <row r="21542" spans="1:3">
      <c r="A21542"/>
      <c r="B21542"/>
      <c r="C21542"/>
    </row>
    <row r="21543" spans="1:3">
      <c r="A21543"/>
      <c r="B21543"/>
      <c r="C21543"/>
    </row>
    <row r="21544" spans="1:3">
      <c r="A21544"/>
      <c r="B21544"/>
      <c r="C21544"/>
    </row>
    <row r="21545" spans="1:3">
      <c r="A21545"/>
      <c r="B21545"/>
      <c r="C21545"/>
    </row>
    <row r="21546" spans="1:3">
      <c r="A21546"/>
      <c r="B21546"/>
      <c r="C21546"/>
    </row>
    <row r="21547" spans="1:3">
      <c r="A21547"/>
      <c r="B21547"/>
      <c r="C21547"/>
    </row>
    <row r="21548" spans="1:3">
      <c r="A21548"/>
      <c r="B21548"/>
      <c r="C21548"/>
    </row>
    <row r="21549" spans="1:3">
      <c r="A21549"/>
      <c r="B21549"/>
      <c r="C21549"/>
    </row>
    <row r="21550" spans="1:3">
      <c r="A21550"/>
      <c r="B21550"/>
      <c r="C21550"/>
    </row>
    <row r="21551" spans="1:3">
      <c r="A21551"/>
      <c r="B21551"/>
      <c r="C21551"/>
    </row>
    <row r="21552" spans="1:3">
      <c r="A21552"/>
      <c r="B21552"/>
      <c r="C21552"/>
    </row>
    <row r="21553" spans="1:3">
      <c r="A21553"/>
      <c r="B21553"/>
      <c r="C21553"/>
    </row>
    <row r="21554" spans="1:3">
      <c r="A21554"/>
      <c r="B21554"/>
      <c r="C21554"/>
    </row>
    <row r="21555" spans="1:3">
      <c r="A21555"/>
      <c r="B21555"/>
      <c r="C21555"/>
    </row>
    <row r="21556" spans="1:3">
      <c r="A21556"/>
      <c r="B21556"/>
      <c r="C21556"/>
    </row>
    <row r="21557" spans="1:3">
      <c r="A21557"/>
      <c r="B21557"/>
      <c r="C21557"/>
    </row>
    <row r="21558" spans="1:3">
      <c r="A21558"/>
      <c r="B21558"/>
      <c r="C21558"/>
    </row>
    <row r="21559" spans="1:3">
      <c r="A21559"/>
      <c r="B21559"/>
      <c r="C21559"/>
    </row>
    <row r="21560" spans="1:3">
      <c r="A21560"/>
      <c r="B21560"/>
      <c r="C21560"/>
    </row>
    <row r="21561" spans="1:3">
      <c r="A21561"/>
      <c r="B21561"/>
      <c r="C21561"/>
    </row>
    <row r="21562" spans="1:3">
      <c r="A21562"/>
      <c r="B21562"/>
      <c r="C21562"/>
    </row>
    <row r="21563" spans="1:3">
      <c r="A21563"/>
      <c r="B21563"/>
      <c r="C21563"/>
    </row>
    <row r="21564" spans="1:3">
      <c r="A21564"/>
      <c r="B21564"/>
      <c r="C21564"/>
    </row>
    <row r="21565" spans="1:3">
      <c r="A21565"/>
      <c r="B21565"/>
      <c r="C21565"/>
    </row>
    <row r="21566" spans="1:3">
      <c r="A21566"/>
      <c r="B21566"/>
      <c r="C21566"/>
    </row>
    <row r="21567" spans="1:3">
      <c r="A21567"/>
      <c r="B21567"/>
      <c r="C21567"/>
    </row>
    <row r="21568" spans="1:3">
      <c r="A21568"/>
      <c r="B21568"/>
      <c r="C21568"/>
    </row>
    <row r="21569" spans="1:3">
      <c r="A21569"/>
      <c r="B21569"/>
      <c r="C21569"/>
    </row>
    <row r="21570" spans="1:3">
      <c r="A21570"/>
      <c r="B21570"/>
      <c r="C21570"/>
    </row>
    <row r="21571" spans="1:3">
      <c r="A21571"/>
      <c r="B21571"/>
      <c r="C21571"/>
    </row>
    <row r="21572" spans="1:3">
      <c r="A21572"/>
      <c r="B21572"/>
      <c r="C21572"/>
    </row>
    <row r="21573" spans="1:3">
      <c r="A21573"/>
      <c r="B21573"/>
      <c r="C21573"/>
    </row>
    <row r="21574" spans="1:3">
      <c r="A21574"/>
      <c r="B21574"/>
      <c r="C21574"/>
    </row>
    <row r="21575" spans="1:3">
      <c r="A21575"/>
      <c r="B21575"/>
      <c r="C21575"/>
    </row>
    <row r="21576" spans="1:3">
      <c r="A21576"/>
      <c r="B21576"/>
      <c r="C21576"/>
    </row>
    <row r="21577" spans="1:3">
      <c r="A21577"/>
      <c r="B21577"/>
      <c r="C21577"/>
    </row>
    <row r="21578" spans="1:3">
      <c r="A21578"/>
      <c r="B21578"/>
      <c r="C21578"/>
    </row>
    <row r="21579" spans="1:3">
      <c r="A21579"/>
      <c r="B21579"/>
      <c r="C21579"/>
    </row>
    <row r="21580" spans="1:3">
      <c r="A21580"/>
      <c r="B21580"/>
      <c r="C21580"/>
    </row>
    <row r="21581" spans="1:3">
      <c r="A21581"/>
      <c r="B21581"/>
      <c r="C21581"/>
    </row>
    <row r="21582" spans="1:3">
      <c r="A21582"/>
      <c r="B21582"/>
      <c r="C21582"/>
    </row>
    <row r="21583" spans="1:3">
      <c r="A21583"/>
      <c r="B21583"/>
      <c r="C21583"/>
    </row>
    <row r="21584" spans="1:3">
      <c r="A21584"/>
      <c r="B21584"/>
      <c r="C21584"/>
    </row>
    <row r="21585" spans="1:3">
      <c r="A21585"/>
      <c r="B21585"/>
      <c r="C21585"/>
    </row>
    <row r="21586" spans="1:3">
      <c r="A21586"/>
      <c r="B21586"/>
      <c r="C21586"/>
    </row>
    <row r="21587" spans="1:3">
      <c r="A21587"/>
      <c r="B21587"/>
      <c r="C21587"/>
    </row>
    <row r="21588" spans="1:3">
      <c r="A21588"/>
      <c r="B21588"/>
      <c r="C21588"/>
    </row>
    <row r="21589" spans="1:3">
      <c r="A21589"/>
      <c r="B21589"/>
      <c r="C21589"/>
    </row>
    <row r="21590" spans="1:3">
      <c r="A21590"/>
      <c r="B21590"/>
      <c r="C21590"/>
    </row>
    <row r="21591" spans="1:3">
      <c r="A21591"/>
      <c r="B21591"/>
      <c r="C21591"/>
    </row>
    <row r="21592" spans="1:3">
      <c r="A21592"/>
      <c r="B21592"/>
      <c r="C21592"/>
    </row>
    <row r="21593" spans="1:3">
      <c r="A21593"/>
      <c r="B21593"/>
      <c r="C21593"/>
    </row>
    <row r="21594" spans="1:3">
      <c r="A21594"/>
      <c r="B21594"/>
      <c r="C21594"/>
    </row>
    <row r="21595" spans="1:3">
      <c r="A21595"/>
      <c r="B21595"/>
      <c r="C21595"/>
    </row>
    <row r="21596" spans="1:3">
      <c r="A21596"/>
      <c r="B21596"/>
      <c r="C21596"/>
    </row>
    <row r="21597" spans="1:3">
      <c r="A21597"/>
      <c r="B21597"/>
      <c r="C21597"/>
    </row>
    <row r="21598" spans="1:3">
      <c r="A21598"/>
      <c r="B21598"/>
      <c r="C21598"/>
    </row>
    <row r="21599" spans="1:3">
      <c r="A21599"/>
      <c r="B21599"/>
      <c r="C21599"/>
    </row>
    <row r="21600" spans="1:3">
      <c r="A21600"/>
      <c r="B21600"/>
      <c r="C21600"/>
    </row>
    <row r="21601" spans="1:3">
      <c r="A21601"/>
      <c r="B21601"/>
      <c r="C21601"/>
    </row>
    <row r="21602" spans="1:3">
      <c r="A21602"/>
      <c r="B21602"/>
      <c r="C21602"/>
    </row>
    <row r="21603" spans="1:3">
      <c r="A21603"/>
      <c r="B21603"/>
      <c r="C21603"/>
    </row>
    <row r="21604" spans="1:3">
      <c r="A21604"/>
      <c r="B21604"/>
      <c r="C21604"/>
    </row>
    <row r="21605" spans="1:3">
      <c r="A21605"/>
      <c r="B21605"/>
      <c r="C21605"/>
    </row>
    <row r="21606" spans="1:3">
      <c r="A21606"/>
      <c r="B21606"/>
      <c r="C21606"/>
    </row>
    <row r="21607" spans="1:3">
      <c r="A21607"/>
      <c r="B21607"/>
      <c r="C21607"/>
    </row>
    <row r="21608" spans="1:3">
      <c r="A21608"/>
      <c r="B21608"/>
      <c r="C21608"/>
    </row>
    <row r="21609" spans="1:3">
      <c r="A21609"/>
      <c r="B21609"/>
      <c r="C21609"/>
    </row>
    <row r="21610" spans="1:3">
      <c r="A21610"/>
      <c r="B21610"/>
      <c r="C21610"/>
    </row>
    <row r="21611" spans="1:3">
      <c r="A21611"/>
      <c r="B21611"/>
      <c r="C21611"/>
    </row>
    <row r="21612" spans="1:3">
      <c r="A21612"/>
      <c r="B21612"/>
      <c r="C21612"/>
    </row>
    <row r="21613" spans="1:3">
      <c r="A21613"/>
      <c r="B21613"/>
      <c r="C21613"/>
    </row>
    <row r="21614" spans="1:3">
      <c r="A21614"/>
      <c r="B21614"/>
      <c r="C21614"/>
    </row>
    <row r="21615" spans="1:3">
      <c r="A21615"/>
      <c r="B21615"/>
      <c r="C21615"/>
    </row>
    <row r="21616" spans="1:3">
      <c r="A21616"/>
      <c r="B21616"/>
      <c r="C21616"/>
    </row>
    <row r="21617" spans="1:3">
      <c r="A21617"/>
      <c r="B21617"/>
      <c r="C21617"/>
    </row>
    <row r="21618" spans="1:3">
      <c r="A21618"/>
      <c r="B21618"/>
      <c r="C21618"/>
    </row>
    <row r="21619" spans="1:3">
      <c r="A21619"/>
      <c r="B21619"/>
      <c r="C21619"/>
    </row>
    <row r="21620" spans="1:3">
      <c r="A21620"/>
      <c r="B21620"/>
      <c r="C21620"/>
    </row>
    <row r="21621" spans="1:3">
      <c r="A21621"/>
      <c r="B21621"/>
      <c r="C21621"/>
    </row>
    <row r="21622" spans="1:3">
      <c r="A21622"/>
      <c r="B21622"/>
      <c r="C21622"/>
    </row>
    <row r="21623" spans="1:3">
      <c r="A21623"/>
      <c r="B21623"/>
      <c r="C21623"/>
    </row>
    <row r="21624" spans="1:3">
      <c r="A21624"/>
      <c r="B21624"/>
      <c r="C21624"/>
    </row>
    <row r="21625" spans="1:3">
      <c r="A21625"/>
      <c r="B21625"/>
      <c r="C21625"/>
    </row>
    <row r="21626" spans="1:3">
      <c r="A21626"/>
      <c r="B21626"/>
      <c r="C21626"/>
    </row>
    <row r="21627" spans="1:3">
      <c r="A21627"/>
      <c r="B21627"/>
      <c r="C21627"/>
    </row>
    <row r="21628" spans="1:3">
      <c r="A21628"/>
      <c r="B21628"/>
      <c r="C21628"/>
    </row>
    <row r="21629" spans="1:3">
      <c r="A21629"/>
      <c r="B21629"/>
      <c r="C21629"/>
    </row>
    <row r="21630" spans="1:3">
      <c r="A21630"/>
      <c r="B21630"/>
      <c r="C21630"/>
    </row>
    <row r="21631" spans="1:3">
      <c r="A21631"/>
      <c r="B21631"/>
      <c r="C21631"/>
    </row>
    <row r="21632" spans="1:3">
      <c r="A21632"/>
      <c r="B21632"/>
      <c r="C21632"/>
    </row>
    <row r="21633" spans="1:3">
      <c r="A21633"/>
      <c r="B21633"/>
      <c r="C21633"/>
    </row>
    <row r="21634" spans="1:3">
      <c r="A21634"/>
      <c r="B21634"/>
      <c r="C21634"/>
    </row>
    <row r="21635" spans="1:3">
      <c r="A21635"/>
      <c r="B21635"/>
      <c r="C21635"/>
    </row>
    <row r="21636" spans="1:3">
      <c r="A21636"/>
      <c r="B21636"/>
      <c r="C21636"/>
    </row>
    <row r="21637" spans="1:3">
      <c r="A21637"/>
      <c r="B21637"/>
      <c r="C21637"/>
    </row>
    <row r="21638" spans="1:3">
      <c r="A21638"/>
      <c r="B21638"/>
      <c r="C21638"/>
    </row>
    <row r="21639" spans="1:3">
      <c r="A21639"/>
      <c r="B21639"/>
      <c r="C21639"/>
    </row>
    <row r="21640" spans="1:3">
      <c r="A21640"/>
      <c r="B21640"/>
      <c r="C21640"/>
    </row>
    <row r="21641" spans="1:3">
      <c r="A21641"/>
      <c r="B21641"/>
      <c r="C21641"/>
    </row>
    <row r="21642" spans="1:3">
      <c r="A21642"/>
      <c r="B21642"/>
      <c r="C21642"/>
    </row>
    <row r="21643" spans="1:3">
      <c r="A21643"/>
      <c r="B21643"/>
      <c r="C21643"/>
    </row>
    <row r="21644" spans="1:3">
      <c r="A21644"/>
      <c r="B21644"/>
      <c r="C21644"/>
    </row>
    <row r="21645" spans="1:3">
      <c r="A21645"/>
      <c r="B21645"/>
      <c r="C21645"/>
    </row>
    <row r="21646" spans="1:3">
      <c r="A21646"/>
      <c r="B21646"/>
      <c r="C21646"/>
    </row>
    <row r="21647" spans="1:3">
      <c r="A21647"/>
      <c r="B21647"/>
      <c r="C21647"/>
    </row>
    <row r="21648" spans="1:3">
      <c r="A21648"/>
      <c r="B21648"/>
      <c r="C21648"/>
    </row>
    <row r="21649" spans="1:3">
      <c r="A21649"/>
      <c r="B21649"/>
      <c r="C21649"/>
    </row>
    <row r="21650" spans="1:3">
      <c r="A21650"/>
      <c r="B21650"/>
      <c r="C21650"/>
    </row>
    <row r="21651" spans="1:3">
      <c r="A21651"/>
      <c r="B21651"/>
      <c r="C21651"/>
    </row>
    <row r="21652" spans="1:3">
      <c r="A21652"/>
      <c r="B21652"/>
      <c r="C21652"/>
    </row>
    <row r="21653" spans="1:3">
      <c r="A21653"/>
      <c r="B21653"/>
      <c r="C21653"/>
    </row>
    <row r="21654" spans="1:3">
      <c r="A21654"/>
      <c r="B21654"/>
      <c r="C21654"/>
    </row>
    <row r="21655" spans="1:3">
      <c r="A21655"/>
      <c r="B21655"/>
      <c r="C21655"/>
    </row>
    <row r="21656" spans="1:3">
      <c r="A21656"/>
      <c r="B21656"/>
      <c r="C21656"/>
    </row>
    <row r="21657" spans="1:3">
      <c r="A21657"/>
      <c r="B21657"/>
      <c r="C21657"/>
    </row>
    <row r="21658" spans="1:3">
      <c r="A21658"/>
      <c r="B21658"/>
      <c r="C21658"/>
    </row>
    <row r="21659" spans="1:3">
      <c r="A21659"/>
      <c r="B21659"/>
      <c r="C21659"/>
    </row>
    <row r="21660" spans="1:3">
      <c r="A21660"/>
      <c r="B21660"/>
      <c r="C21660"/>
    </row>
    <row r="21661" spans="1:3">
      <c r="A21661"/>
      <c r="B21661"/>
      <c r="C21661"/>
    </row>
    <row r="21662" spans="1:3">
      <c r="A21662"/>
      <c r="B21662"/>
      <c r="C21662"/>
    </row>
    <row r="21663" spans="1:3">
      <c r="A21663"/>
      <c r="B21663"/>
      <c r="C21663"/>
    </row>
    <row r="21664" spans="1:3">
      <c r="A21664"/>
      <c r="B21664"/>
      <c r="C21664"/>
    </row>
    <row r="21665" spans="1:3">
      <c r="A21665"/>
      <c r="B21665"/>
      <c r="C21665"/>
    </row>
    <row r="21666" spans="1:3">
      <c r="A21666"/>
      <c r="B21666"/>
      <c r="C21666"/>
    </row>
    <row r="21667" spans="1:3">
      <c r="A21667"/>
      <c r="B21667"/>
      <c r="C21667"/>
    </row>
    <row r="21668" spans="1:3">
      <c r="A21668"/>
      <c r="B21668"/>
      <c r="C21668"/>
    </row>
    <row r="21669" spans="1:3">
      <c r="A21669"/>
      <c r="B21669"/>
      <c r="C21669"/>
    </row>
    <row r="21670" spans="1:3">
      <c r="A21670"/>
      <c r="B21670"/>
      <c r="C21670"/>
    </row>
    <row r="21671" spans="1:3">
      <c r="A21671"/>
      <c r="B21671"/>
      <c r="C21671"/>
    </row>
    <row r="21672" spans="1:3">
      <c r="A21672"/>
      <c r="B21672"/>
      <c r="C21672"/>
    </row>
    <row r="21673" spans="1:3">
      <c r="A21673"/>
      <c r="B21673"/>
      <c r="C21673"/>
    </row>
    <row r="21674" spans="1:3">
      <c r="A21674"/>
      <c r="B21674"/>
      <c r="C21674"/>
    </row>
    <row r="21675" spans="1:3">
      <c r="A21675"/>
      <c r="B21675"/>
      <c r="C21675"/>
    </row>
    <row r="21676" spans="1:3">
      <c r="A21676"/>
      <c r="B21676"/>
      <c r="C21676"/>
    </row>
    <row r="21677" spans="1:3">
      <c r="A21677"/>
      <c r="B21677"/>
      <c r="C21677"/>
    </row>
    <row r="21678" spans="1:3">
      <c r="A21678"/>
      <c r="B21678"/>
      <c r="C21678"/>
    </row>
    <row r="21679" spans="1:3">
      <c r="A21679"/>
      <c r="B21679"/>
      <c r="C21679"/>
    </row>
    <row r="21680" spans="1:3">
      <c r="A21680"/>
      <c r="B21680"/>
      <c r="C21680"/>
    </row>
    <row r="21681" spans="1:3">
      <c r="A21681"/>
      <c r="B21681"/>
      <c r="C21681"/>
    </row>
    <row r="21682" spans="1:3">
      <c r="A21682"/>
      <c r="B21682"/>
      <c r="C21682"/>
    </row>
    <row r="21683" spans="1:3">
      <c r="A21683"/>
      <c r="B21683"/>
      <c r="C21683"/>
    </row>
    <row r="21684" spans="1:3">
      <c r="A21684"/>
      <c r="B21684"/>
      <c r="C21684"/>
    </row>
    <row r="21685" spans="1:3">
      <c r="A21685"/>
      <c r="B21685"/>
      <c r="C21685"/>
    </row>
    <row r="21686" spans="1:3">
      <c r="A21686"/>
      <c r="B21686"/>
      <c r="C21686"/>
    </row>
    <row r="21687" spans="1:3">
      <c r="A21687"/>
      <c r="B21687"/>
      <c r="C21687"/>
    </row>
    <row r="21688" spans="1:3">
      <c r="A21688"/>
      <c r="B21688"/>
      <c r="C21688"/>
    </row>
    <row r="21689" spans="1:3">
      <c r="A21689"/>
      <c r="B21689"/>
      <c r="C21689"/>
    </row>
    <row r="21690" spans="1:3">
      <c r="A21690"/>
      <c r="B21690"/>
      <c r="C21690"/>
    </row>
    <row r="21691" spans="1:3">
      <c r="A21691"/>
      <c r="B21691"/>
      <c r="C21691"/>
    </row>
    <row r="21692" spans="1:3">
      <c r="A21692"/>
      <c r="B21692"/>
      <c r="C21692"/>
    </row>
    <row r="21693" spans="1:3">
      <c r="A21693"/>
      <c r="B21693"/>
      <c r="C21693"/>
    </row>
    <row r="21694" spans="1:3">
      <c r="A21694"/>
      <c r="B21694"/>
      <c r="C21694"/>
    </row>
    <row r="21695" spans="1:3">
      <c r="A21695"/>
      <c r="B21695"/>
      <c r="C21695"/>
    </row>
    <row r="21696" spans="1:3">
      <c r="A21696"/>
      <c r="B21696"/>
      <c r="C21696"/>
    </row>
    <row r="21697" spans="1:3">
      <c r="A21697"/>
      <c r="B21697"/>
      <c r="C21697"/>
    </row>
    <row r="21698" spans="1:3">
      <c r="A21698"/>
      <c r="B21698"/>
      <c r="C21698"/>
    </row>
    <row r="21699" spans="1:3">
      <c r="A21699"/>
      <c r="B21699"/>
      <c r="C21699"/>
    </row>
    <row r="21700" spans="1:3">
      <c r="A21700"/>
      <c r="B21700"/>
      <c r="C21700"/>
    </row>
    <row r="21701" spans="1:3">
      <c r="A21701"/>
      <c r="B21701"/>
      <c r="C21701"/>
    </row>
    <row r="21702" spans="1:3">
      <c r="A21702"/>
      <c r="B21702"/>
      <c r="C21702"/>
    </row>
    <row r="21703" spans="1:3">
      <c r="A21703"/>
      <c r="B21703"/>
      <c r="C21703"/>
    </row>
    <row r="21704" spans="1:3">
      <c r="A21704"/>
      <c r="B21704"/>
      <c r="C21704"/>
    </row>
    <row r="21705" spans="1:3">
      <c r="A21705"/>
      <c r="B21705"/>
      <c r="C21705"/>
    </row>
    <row r="21706" spans="1:3">
      <c r="A21706"/>
      <c r="B21706"/>
      <c r="C21706"/>
    </row>
    <row r="21707" spans="1:3">
      <c r="A21707"/>
      <c r="B21707"/>
      <c r="C21707"/>
    </row>
    <row r="21708" spans="1:3">
      <c r="A21708"/>
      <c r="B21708"/>
      <c r="C21708"/>
    </row>
    <row r="21709" spans="1:3">
      <c r="A21709"/>
      <c r="B21709"/>
      <c r="C21709"/>
    </row>
    <row r="21710" spans="1:3">
      <c r="A21710"/>
      <c r="B21710"/>
      <c r="C21710"/>
    </row>
    <row r="21711" spans="1:3">
      <c r="A21711"/>
      <c r="B21711"/>
      <c r="C21711"/>
    </row>
    <row r="21712" spans="1:3">
      <c r="A21712"/>
      <c r="B21712"/>
      <c r="C21712"/>
    </row>
    <row r="21713" spans="1:3">
      <c r="A21713"/>
      <c r="B21713"/>
      <c r="C21713"/>
    </row>
    <row r="21714" spans="1:3">
      <c r="A21714"/>
      <c r="B21714"/>
      <c r="C21714"/>
    </row>
    <row r="21715" spans="1:3">
      <c r="A21715"/>
      <c r="B21715"/>
      <c r="C21715"/>
    </row>
    <row r="21716" spans="1:3">
      <c r="A21716"/>
      <c r="B21716"/>
      <c r="C21716"/>
    </row>
    <row r="21717" spans="1:3">
      <c r="A21717"/>
      <c r="B21717"/>
      <c r="C21717"/>
    </row>
    <row r="21718" spans="1:3">
      <c r="A21718"/>
      <c r="B21718"/>
      <c r="C21718"/>
    </row>
    <row r="21719" spans="1:3">
      <c r="A21719"/>
      <c r="B21719"/>
      <c r="C21719"/>
    </row>
    <row r="21720" spans="1:3">
      <c r="A21720"/>
      <c r="B21720"/>
      <c r="C21720"/>
    </row>
    <row r="21721" spans="1:3">
      <c r="A21721"/>
      <c r="B21721"/>
      <c r="C21721"/>
    </row>
    <row r="21722" spans="1:3">
      <c r="A21722"/>
      <c r="B21722"/>
      <c r="C21722"/>
    </row>
    <row r="21723" spans="1:3">
      <c r="A21723"/>
      <c r="B21723"/>
      <c r="C21723"/>
    </row>
    <row r="21724" spans="1:3">
      <c r="A21724"/>
      <c r="B21724"/>
      <c r="C21724"/>
    </row>
    <row r="21725" spans="1:3">
      <c r="A21725"/>
      <c r="B21725"/>
      <c r="C21725"/>
    </row>
    <row r="21726" spans="1:3">
      <c r="A21726"/>
      <c r="B21726"/>
      <c r="C21726"/>
    </row>
    <row r="21727" spans="1:3">
      <c r="A21727"/>
      <c r="B21727"/>
      <c r="C21727"/>
    </row>
    <row r="21728" spans="1:3">
      <c r="A21728"/>
      <c r="B21728"/>
      <c r="C21728"/>
    </row>
    <row r="21729" spans="1:3">
      <c r="A21729"/>
      <c r="B21729"/>
      <c r="C21729"/>
    </row>
    <row r="21730" spans="1:3">
      <c r="A21730"/>
      <c r="B21730"/>
      <c r="C21730"/>
    </row>
    <row r="21731" spans="1:3">
      <c r="A21731"/>
      <c r="B21731"/>
      <c r="C21731"/>
    </row>
    <row r="21732" spans="1:3">
      <c r="A21732"/>
      <c r="B21732"/>
      <c r="C21732"/>
    </row>
    <row r="21733" spans="1:3">
      <c r="A21733"/>
      <c r="B21733"/>
      <c r="C21733"/>
    </row>
    <row r="21734" spans="1:3">
      <c r="A21734"/>
      <c r="B21734"/>
      <c r="C21734"/>
    </row>
    <row r="21735" spans="1:3">
      <c r="A21735"/>
      <c r="B21735"/>
      <c r="C21735"/>
    </row>
    <row r="21736" spans="1:3">
      <c r="A21736"/>
      <c r="B21736"/>
      <c r="C21736"/>
    </row>
    <row r="21737" spans="1:3">
      <c r="A21737"/>
      <c r="B21737"/>
      <c r="C21737"/>
    </row>
    <row r="21738" spans="1:3">
      <c r="A21738"/>
      <c r="B21738"/>
      <c r="C21738"/>
    </row>
    <row r="21739" spans="1:3">
      <c r="A21739"/>
      <c r="B21739"/>
      <c r="C21739"/>
    </row>
    <row r="21740" spans="1:3">
      <c r="A21740"/>
      <c r="B21740"/>
      <c r="C21740"/>
    </row>
    <row r="21741" spans="1:3">
      <c r="A21741"/>
      <c r="B21741"/>
      <c r="C21741"/>
    </row>
    <row r="21742" spans="1:3">
      <c r="A21742"/>
      <c r="B21742"/>
      <c r="C21742"/>
    </row>
    <row r="21743" spans="1:3">
      <c r="A21743"/>
      <c r="B21743"/>
      <c r="C21743"/>
    </row>
    <row r="21744" spans="1:3">
      <c r="A21744"/>
      <c r="B21744"/>
      <c r="C21744"/>
    </row>
    <row r="21745" spans="1:3">
      <c r="A21745"/>
      <c r="B21745"/>
      <c r="C21745"/>
    </row>
    <row r="21746" spans="1:3">
      <c r="A21746"/>
      <c r="B21746"/>
      <c r="C21746"/>
    </row>
    <row r="21747" spans="1:3">
      <c r="A21747"/>
      <c r="B21747"/>
      <c r="C21747"/>
    </row>
    <row r="21748" spans="1:3">
      <c r="A21748"/>
      <c r="B21748"/>
      <c r="C21748"/>
    </row>
    <row r="21749" spans="1:3">
      <c r="A21749"/>
      <c r="B21749"/>
      <c r="C21749"/>
    </row>
    <row r="21750" spans="1:3">
      <c r="A21750"/>
      <c r="B21750"/>
      <c r="C21750"/>
    </row>
    <row r="21751" spans="1:3">
      <c r="A21751"/>
      <c r="B21751"/>
      <c r="C21751"/>
    </row>
    <row r="21752" spans="1:3">
      <c r="A21752"/>
      <c r="B21752"/>
      <c r="C21752"/>
    </row>
    <row r="21753" spans="1:3">
      <c r="A21753"/>
      <c r="B21753"/>
      <c r="C21753"/>
    </row>
    <row r="21754" spans="1:3">
      <c r="A21754"/>
      <c r="B21754"/>
      <c r="C21754"/>
    </row>
    <row r="21755" spans="1:3">
      <c r="A21755"/>
      <c r="B21755"/>
      <c r="C21755"/>
    </row>
    <row r="21756" spans="1:3">
      <c r="A21756"/>
      <c r="B21756"/>
      <c r="C21756"/>
    </row>
    <row r="21757" spans="1:3">
      <c r="A21757"/>
      <c r="B21757"/>
      <c r="C21757"/>
    </row>
    <row r="21758" spans="1:3">
      <c r="A21758"/>
      <c r="B21758"/>
      <c r="C21758"/>
    </row>
    <row r="21759" spans="1:3">
      <c r="A21759"/>
      <c r="B21759"/>
      <c r="C21759"/>
    </row>
    <row r="21760" spans="1:3">
      <c r="A21760"/>
      <c r="B21760"/>
      <c r="C21760"/>
    </row>
    <row r="21761" spans="1:3">
      <c r="A21761"/>
      <c r="B21761"/>
      <c r="C21761"/>
    </row>
    <row r="21762" spans="1:3">
      <c r="A21762"/>
      <c r="B21762"/>
      <c r="C21762"/>
    </row>
    <row r="21763" spans="1:3">
      <c r="A21763"/>
      <c r="B21763"/>
      <c r="C21763"/>
    </row>
    <row r="21764" spans="1:3">
      <c r="A21764"/>
      <c r="B21764"/>
      <c r="C21764"/>
    </row>
    <row r="21765" spans="1:3">
      <c r="A21765"/>
      <c r="B21765"/>
      <c r="C21765"/>
    </row>
    <row r="21766" spans="1:3">
      <c r="A21766"/>
      <c r="B21766"/>
      <c r="C21766"/>
    </row>
    <row r="21767" spans="1:3">
      <c r="A21767"/>
      <c r="B21767"/>
      <c r="C21767"/>
    </row>
    <row r="21768" spans="1:3">
      <c r="A21768"/>
      <c r="B21768"/>
      <c r="C21768"/>
    </row>
    <row r="21769" spans="1:3">
      <c r="A21769"/>
      <c r="B21769"/>
      <c r="C21769"/>
    </row>
    <row r="21770" spans="1:3">
      <c r="A21770"/>
      <c r="B21770"/>
      <c r="C21770"/>
    </row>
    <row r="21771" spans="1:3">
      <c r="A21771"/>
      <c r="B21771"/>
      <c r="C21771"/>
    </row>
    <row r="21772" spans="1:3">
      <c r="A21772"/>
      <c r="B21772"/>
      <c r="C21772"/>
    </row>
    <row r="21773" spans="1:3">
      <c r="A21773"/>
      <c r="B21773"/>
      <c r="C21773"/>
    </row>
    <row r="21774" spans="1:3">
      <c r="A21774"/>
      <c r="B21774"/>
      <c r="C21774"/>
    </row>
    <row r="21775" spans="1:3">
      <c r="A21775"/>
      <c r="B21775"/>
      <c r="C21775"/>
    </row>
    <row r="21776" spans="1:3">
      <c r="A21776"/>
      <c r="B21776"/>
      <c r="C21776"/>
    </row>
    <row r="21777" spans="1:3">
      <c r="A21777"/>
      <c r="B21777"/>
      <c r="C21777"/>
    </row>
    <row r="21778" spans="1:3">
      <c r="A21778"/>
      <c r="B21778"/>
      <c r="C21778"/>
    </row>
    <row r="21779" spans="1:3">
      <c r="A21779"/>
      <c r="B21779"/>
      <c r="C21779"/>
    </row>
    <row r="21780" spans="1:3">
      <c r="A21780"/>
      <c r="B21780"/>
      <c r="C21780"/>
    </row>
    <row r="21781" spans="1:3">
      <c r="A21781"/>
      <c r="B21781"/>
      <c r="C21781"/>
    </row>
    <row r="21782" spans="1:3">
      <c r="A21782"/>
      <c r="B21782"/>
      <c r="C21782"/>
    </row>
    <row r="21783" spans="1:3">
      <c r="A21783"/>
      <c r="B21783"/>
      <c r="C21783"/>
    </row>
    <row r="21784" spans="1:3">
      <c r="A21784"/>
      <c r="B21784"/>
      <c r="C21784"/>
    </row>
    <row r="21785" spans="1:3">
      <c r="A21785"/>
      <c r="B21785"/>
      <c r="C21785"/>
    </row>
    <row r="21786" spans="1:3">
      <c r="A21786"/>
      <c r="B21786"/>
      <c r="C21786"/>
    </row>
    <row r="21787" spans="1:3">
      <c r="A21787"/>
      <c r="B21787"/>
      <c r="C21787"/>
    </row>
    <row r="21788" spans="1:3">
      <c r="A21788"/>
      <c r="B21788"/>
      <c r="C21788"/>
    </row>
    <row r="21789" spans="1:3">
      <c r="A21789"/>
      <c r="B21789"/>
      <c r="C21789"/>
    </row>
    <row r="21790" spans="1:3">
      <c r="A21790"/>
      <c r="B21790"/>
      <c r="C21790"/>
    </row>
    <row r="21791" spans="1:3">
      <c r="A21791"/>
      <c r="B21791"/>
      <c r="C21791"/>
    </row>
    <row r="21792" spans="1:3">
      <c r="A21792"/>
      <c r="B21792"/>
      <c r="C21792"/>
    </row>
    <row r="21793" spans="1:3">
      <c r="A21793"/>
      <c r="B21793"/>
      <c r="C21793"/>
    </row>
    <row r="21794" spans="1:3">
      <c r="A21794"/>
      <c r="B21794"/>
      <c r="C21794"/>
    </row>
    <row r="21795" spans="1:3">
      <c r="A21795"/>
      <c r="B21795"/>
      <c r="C21795"/>
    </row>
    <row r="21796" spans="1:3">
      <c r="A21796"/>
      <c r="B21796"/>
      <c r="C21796"/>
    </row>
    <row r="21797" spans="1:3">
      <c r="A21797"/>
      <c r="B21797"/>
      <c r="C21797"/>
    </row>
    <row r="21798" spans="1:3">
      <c r="A21798"/>
      <c r="B21798"/>
      <c r="C21798"/>
    </row>
    <row r="21799" spans="1:3">
      <c r="A21799"/>
      <c r="B21799"/>
      <c r="C21799"/>
    </row>
    <row r="21800" spans="1:3">
      <c r="A21800"/>
      <c r="B21800"/>
      <c r="C21800"/>
    </row>
    <row r="21801" spans="1:3">
      <c r="A21801"/>
      <c r="B21801"/>
      <c r="C21801"/>
    </row>
    <row r="21802" spans="1:3">
      <c r="A21802"/>
      <c r="B21802"/>
      <c r="C21802"/>
    </row>
    <row r="21803" spans="1:3">
      <c r="A21803"/>
      <c r="B21803"/>
      <c r="C21803"/>
    </row>
    <row r="21804" spans="1:3">
      <c r="A21804"/>
      <c r="B21804"/>
      <c r="C21804"/>
    </row>
    <row r="21805" spans="1:3">
      <c r="A21805"/>
      <c r="B21805"/>
      <c r="C21805"/>
    </row>
    <row r="21806" spans="1:3">
      <c r="A21806"/>
      <c r="B21806"/>
      <c r="C21806"/>
    </row>
    <row r="21807" spans="1:3">
      <c r="A21807"/>
      <c r="B21807"/>
      <c r="C21807"/>
    </row>
    <row r="21808" spans="1:3">
      <c r="A21808"/>
      <c r="B21808"/>
      <c r="C21808"/>
    </row>
    <row r="21809" spans="1:3">
      <c r="A21809"/>
      <c r="B21809"/>
      <c r="C21809"/>
    </row>
    <row r="21810" spans="1:3">
      <c r="A21810"/>
      <c r="B21810"/>
      <c r="C21810"/>
    </row>
    <row r="21811" spans="1:3">
      <c r="A21811"/>
      <c r="B21811"/>
      <c r="C21811"/>
    </row>
    <row r="21812" spans="1:3">
      <c r="A21812"/>
      <c r="B21812"/>
      <c r="C21812"/>
    </row>
    <row r="21813" spans="1:3">
      <c r="A21813"/>
      <c r="B21813"/>
      <c r="C21813"/>
    </row>
    <row r="21814" spans="1:3">
      <c r="A21814"/>
      <c r="B21814"/>
      <c r="C21814"/>
    </row>
    <row r="21815" spans="1:3">
      <c r="A21815"/>
      <c r="B21815"/>
      <c r="C21815"/>
    </row>
    <row r="21816" spans="1:3">
      <c r="A21816"/>
      <c r="B21816"/>
      <c r="C21816"/>
    </row>
    <row r="21817" spans="1:3">
      <c r="A21817"/>
      <c r="B21817"/>
      <c r="C21817"/>
    </row>
    <row r="21818" spans="1:3">
      <c r="A21818"/>
      <c r="B21818"/>
      <c r="C21818"/>
    </row>
    <row r="21819" spans="1:3">
      <c r="A21819"/>
      <c r="B21819"/>
      <c r="C21819"/>
    </row>
    <row r="21820" spans="1:3">
      <c r="A21820"/>
      <c r="B21820"/>
      <c r="C21820"/>
    </row>
    <row r="21821" spans="1:3">
      <c r="A21821"/>
      <c r="B21821"/>
      <c r="C21821"/>
    </row>
    <row r="21822" spans="1:3">
      <c r="A21822"/>
      <c r="B21822"/>
      <c r="C21822"/>
    </row>
    <row r="21823" spans="1:3">
      <c r="A21823"/>
      <c r="B21823"/>
      <c r="C21823"/>
    </row>
    <row r="21824" spans="1:3">
      <c r="A21824"/>
      <c r="B21824"/>
      <c r="C21824"/>
    </row>
    <row r="21825" spans="1:3">
      <c r="A21825"/>
      <c r="B21825"/>
      <c r="C21825"/>
    </row>
    <row r="21826" spans="1:3">
      <c r="A21826"/>
      <c r="B21826"/>
      <c r="C21826"/>
    </row>
    <row r="21827" spans="1:3">
      <c r="A21827"/>
      <c r="B21827"/>
      <c r="C21827"/>
    </row>
    <row r="21828" spans="1:3">
      <c r="A21828"/>
      <c r="B21828"/>
      <c r="C21828"/>
    </row>
    <row r="21829" spans="1:3">
      <c r="A21829"/>
      <c r="B21829"/>
      <c r="C21829"/>
    </row>
    <row r="21830" spans="1:3">
      <c r="A21830"/>
      <c r="B21830"/>
      <c r="C21830"/>
    </row>
    <row r="21831" spans="1:3">
      <c r="A21831"/>
      <c r="B21831"/>
      <c r="C21831"/>
    </row>
    <row r="21832" spans="1:3">
      <c r="A21832"/>
      <c r="B21832"/>
      <c r="C21832"/>
    </row>
    <row r="21833" spans="1:3">
      <c r="A21833"/>
      <c r="B21833"/>
      <c r="C21833"/>
    </row>
    <row r="21834" spans="1:3">
      <c r="A21834"/>
      <c r="B21834"/>
      <c r="C21834"/>
    </row>
    <row r="21835" spans="1:3">
      <c r="A21835"/>
      <c r="B21835"/>
      <c r="C21835"/>
    </row>
    <row r="21836" spans="1:3">
      <c r="A21836"/>
      <c r="B21836"/>
      <c r="C21836"/>
    </row>
    <row r="21837" spans="1:3">
      <c r="A21837"/>
      <c r="B21837"/>
      <c r="C21837"/>
    </row>
    <row r="21838" spans="1:3">
      <c r="A21838"/>
      <c r="B21838"/>
      <c r="C21838"/>
    </row>
    <row r="21839" spans="1:3">
      <c r="A21839"/>
      <c r="B21839"/>
      <c r="C21839"/>
    </row>
    <row r="21840" spans="1:3">
      <c r="A21840"/>
      <c r="B21840"/>
      <c r="C21840"/>
    </row>
    <row r="21841" spans="1:3">
      <c r="A21841"/>
      <c r="B21841"/>
      <c r="C21841"/>
    </row>
    <row r="21842" spans="1:3">
      <c r="A21842"/>
      <c r="B21842"/>
      <c r="C21842"/>
    </row>
    <row r="21843" spans="1:3">
      <c r="A21843"/>
      <c r="B21843"/>
      <c r="C21843"/>
    </row>
    <row r="21844" spans="1:3">
      <c r="A21844"/>
      <c r="B21844"/>
      <c r="C21844"/>
    </row>
    <row r="21845" spans="1:3">
      <c r="A21845"/>
      <c r="B21845"/>
      <c r="C21845"/>
    </row>
    <row r="21846" spans="1:3">
      <c r="A21846"/>
      <c r="B21846"/>
      <c r="C21846"/>
    </row>
    <row r="21847" spans="1:3">
      <c r="A21847"/>
      <c r="B21847"/>
      <c r="C21847"/>
    </row>
    <row r="21848" spans="1:3">
      <c r="A21848"/>
      <c r="B21848"/>
      <c r="C21848"/>
    </row>
    <row r="21849" spans="1:3">
      <c r="A21849"/>
      <c r="B21849"/>
      <c r="C21849"/>
    </row>
    <row r="21850" spans="1:3">
      <c r="A21850"/>
      <c r="B21850"/>
      <c r="C21850"/>
    </row>
    <row r="21851" spans="1:3">
      <c r="A21851"/>
      <c r="B21851"/>
      <c r="C21851"/>
    </row>
    <row r="21852" spans="1:3">
      <c r="A21852"/>
      <c r="B21852"/>
      <c r="C21852"/>
    </row>
    <row r="21853" spans="1:3">
      <c r="A21853"/>
      <c r="B21853"/>
      <c r="C21853"/>
    </row>
    <row r="21854" spans="1:3">
      <c r="A21854"/>
      <c r="B21854"/>
      <c r="C21854"/>
    </row>
    <row r="21855" spans="1:3">
      <c r="A21855"/>
      <c r="B21855"/>
      <c r="C21855"/>
    </row>
    <row r="21856" spans="1:3">
      <c r="A21856"/>
      <c r="B21856"/>
      <c r="C21856"/>
    </row>
    <row r="21857" spans="1:3">
      <c r="A21857"/>
      <c r="B21857"/>
      <c r="C21857"/>
    </row>
    <row r="21858" spans="1:3">
      <c r="A21858"/>
      <c r="B21858"/>
      <c r="C21858"/>
    </row>
    <row r="21859" spans="1:3">
      <c r="A21859"/>
      <c r="B21859"/>
      <c r="C21859"/>
    </row>
    <row r="21860" spans="1:3">
      <c r="A21860"/>
      <c r="B21860"/>
      <c r="C21860"/>
    </row>
    <row r="21861" spans="1:3">
      <c r="A21861"/>
      <c r="B21861"/>
      <c r="C21861"/>
    </row>
    <row r="21862" spans="1:3">
      <c r="A21862"/>
      <c r="B21862"/>
      <c r="C21862"/>
    </row>
    <row r="21863" spans="1:3">
      <c r="A21863"/>
      <c r="B21863"/>
      <c r="C21863"/>
    </row>
    <row r="21864" spans="1:3">
      <c r="A21864"/>
      <c r="B21864"/>
      <c r="C21864"/>
    </row>
    <row r="21865" spans="1:3">
      <c r="A21865"/>
      <c r="B21865"/>
      <c r="C21865"/>
    </row>
    <row r="21866" spans="1:3">
      <c r="A21866"/>
      <c r="B21866"/>
      <c r="C21866"/>
    </row>
    <row r="21867" spans="1:3">
      <c r="A21867"/>
      <c r="B21867"/>
      <c r="C21867"/>
    </row>
    <row r="21868" spans="1:3">
      <c r="A21868"/>
      <c r="B21868"/>
      <c r="C21868"/>
    </row>
    <row r="21869" spans="1:3">
      <c r="A21869"/>
      <c r="B21869"/>
      <c r="C21869"/>
    </row>
    <row r="21870" spans="1:3">
      <c r="A21870"/>
      <c r="B21870"/>
      <c r="C21870"/>
    </row>
    <row r="21871" spans="1:3">
      <c r="A21871"/>
      <c r="B21871"/>
      <c r="C21871"/>
    </row>
    <row r="21872" spans="1:3">
      <c r="A21872"/>
      <c r="B21872"/>
      <c r="C21872"/>
    </row>
    <row r="21873" spans="1:3">
      <c r="A21873"/>
      <c r="B21873"/>
      <c r="C21873"/>
    </row>
    <row r="21874" spans="1:3">
      <c r="A21874"/>
      <c r="B21874"/>
      <c r="C21874"/>
    </row>
    <row r="21875" spans="1:3">
      <c r="A21875"/>
      <c r="B21875"/>
      <c r="C21875"/>
    </row>
    <row r="21876" spans="1:3">
      <c r="A21876"/>
      <c r="B21876"/>
      <c r="C21876"/>
    </row>
    <row r="21877" spans="1:3">
      <c r="A21877"/>
      <c r="B21877"/>
      <c r="C21877"/>
    </row>
    <row r="21878" spans="1:3">
      <c r="A21878"/>
      <c r="B21878"/>
      <c r="C21878"/>
    </row>
    <row r="21879" spans="1:3">
      <c r="A21879"/>
      <c r="B21879"/>
      <c r="C21879"/>
    </row>
    <row r="21880" spans="1:3">
      <c r="A21880"/>
      <c r="B21880"/>
      <c r="C21880"/>
    </row>
    <row r="21881" spans="1:3">
      <c r="A21881"/>
      <c r="B21881"/>
      <c r="C21881"/>
    </row>
    <row r="21882" spans="1:3">
      <c r="A21882"/>
      <c r="B21882"/>
      <c r="C21882"/>
    </row>
    <row r="21883" spans="1:3">
      <c r="A21883"/>
      <c r="B21883"/>
      <c r="C21883"/>
    </row>
    <row r="21884" spans="1:3">
      <c r="A21884"/>
      <c r="B21884"/>
      <c r="C21884"/>
    </row>
    <row r="21885" spans="1:3">
      <c r="A21885"/>
      <c r="B21885"/>
      <c r="C21885"/>
    </row>
    <row r="21886" spans="1:3">
      <c r="A21886"/>
      <c r="B21886"/>
      <c r="C21886"/>
    </row>
    <row r="21887" spans="1:3">
      <c r="A21887"/>
      <c r="B21887"/>
      <c r="C21887"/>
    </row>
    <row r="21888" spans="1:3">
      <c r="A21888"/>
      <c r="B21888"/>
      <c r="C21888"/>
    </row>
    <row r="21889" spans="1:3">
      <c r="A21889"/>
      <c r="B21889"/>
      <c r="C21889"/>
    </row>
    <row r="21890" spans="1:3">
      <c r="A21890"/>
      <c r="B21890"/>
      <c r="C21890"/>
    </row>
    <row r="21891" spans="1:3">
      <c r="A21891"/>
      <c r="B21891"/>
      <c r="C21891"/>
    </row>
    <row r="21892" spans="1:3">
      <c r="A21892"/>
      <c r="B21892"/>
      <c r="C21892"/>
    </row>
    <row r="21893" spans="1:3">
      <c r="A21893"/>
      <c r="B21893"/>
      <c r="C21893"/>
    </row>
    <row r="21894" spans="1:3">
      <c r="A21894"/>
      <c r="B21894"/>
      <c r="C21894"/>
    </row>
    <row r="21895" spans="1:3">
      <c r="A21895"/>
      <c r="B21895"/>
      <c r="C21895"/>
    </row>
    <row r="21896" spans="1:3">
      <c r="A21896"/>
      <c r="B21896"/>
      <c r="C21896"/>
    </row>
    <row r="21897" spans="1:3">
      <c r="A21897"/>
      <c r="B21897"/>
      <c r="C21897"/>
    </row>
    <row r="21898" spans="1:3">
      <c r="A21898"/>
      <c r="B21898"/>
      <c r="C21898"/>
    </row>
    <row r="21899" spans="1:3">
      <c r="A21899"/>
      <c r="B21899"/>
      <c r="C21899"/>
    </row>
    <row r="21900" spans="1:3">
      <c r="A21900"/>
      <c r="B21900"/>
      <c r="C21900"/>
    </row>
    <row r="21901" spans="1:3">
      <c r="A21901"/>
      <c r="B21901"/>
      <c r="C21901"/>
    </row>
    <row r="21902" spans="1:3">
      <c r="A21902"/>
      <c r="B21902"/>
      <c r="C21902"/>
    </row>
    <row r="21903" spans="1:3">
      <c r="A21903"/>
      <c r="B21903"/>
      <c r="C21903"/>
    </row>
    <row r="21904" spans="1:3">
      <c r="A21904"/>
      <c r="B21904"/>
      <c r="C21904"/>
    </row>
    <row r="21905" spans="1:3">
      <c r="A21905"/>
      <c r="B21905"/>
      <c r="C21905"/>
    </row>
    <row r="21906" spans="1:3">
      <c r="A21906"/>
      <c r="B21906"/>
      <c r="C21906"/>
    </row>
    <row r="21907" spans="1:3">
      <c r="A21907"/>
      <c r="B21907"/>
      <c r="C21907"/>
    </row>
    <row r="21908" spans="1:3">
      <c r="A21908"/>
      <c r="B21908"/>
      <c r="C21908"/>
    </row>
    <row r="21909" spans="1:3">
      <c r="A21909"/>
      <c r="B21909"/>
      <c r="C21909"/>
    </row>
    <row r="21910" spans="1:3">
      <c r="A21910"/>
      <c r="B21910"/>
      <c r="C21910"/>
    </row>
    <row r="21911" spans="1:3">
      <c r="A21911"/>
      <c r="B21911"/>
      <c r="C21911"/>
    </row>
    <row r="21912" spans="1:3">
      <c r="A21912"/>
      <c r="B21912"/>
      <c r="C21912"/>
    </row>
    <row r="21913" spans="1:3">
      <c r="A21913"/>
      <c r="B21913"/>
      <c r="C21913"/>
    </row>
    <row r="21914" spans="1:3">
      <c r="A21914"/>
      <c r="B21914"/>
      <c r="C21914"/>
    </row>
    <row r="21915" spans="1:3">
      <c r="A21915"/>
      <c r="B21915"/>
      <c r="C21915"/>
    </row>
    <row r="21916" spans="1:3">
      <c r="A21916"/>
      <c r="B21916"/>
      <c r="C21916"/>
    </row>
    <row r="21917" spans="1:3">
      <c r="A21917"/>
      <c r="B21917"/>
      <c r="C21917"/>
    </row>
    <row r="21918" spans="1:3">
      <c r="A21918"/>
      <c r="B21918"/>
      <c r="C21918"/>
    </row>
    <row r="21919" spans="1:3">
      <c r="A21919"/>
      <c r="B21919"/>
      <c r="C21919"/>
    </row>
    <row r="21920" spans="1:3">
      <c r="A21920"/>
      <c r="B21920"/>
      <c r="C21920"/>
    </row>
    <row r="21921" spans="1:3">
      <c r="A21921"/>
      <c r="B21921"/>
      <c r="C21921"/>
    </row>
    <row r="21922" spans="1:3">
      <c r="A21922"/>
      <c r="B21922"/>
      <c r="C21922"/>
    </row>
    <row r="21923" spans="1:3">
      <c r="A21923"/>
      <c r="B21923"/>
      <c r="C21923"/>
    </row>
    <row r="21924" spans="1:3">
      <c r="A21924"/>
      <c r="B21924"/>
      <c r="C21924"/>
    </row>
    <row r="21925" spans="1:3">
      <c r="A21925"/>
      <c r="B21925"/>
      <c r="C21925"/>
    </row>
    <row r="21926" spans="1:3">
      <c r="A21926"/>
      <c r="B21926"/>
      <c r="C21926"/>
    </row>
    <row r="21927" spans="1:3">
      <c r="A21927"/>
      <c r="B21927"/>
      <c r="C21927"/>
    </row>
    <row r="21928" spans="1:3">
      <c r="A21928"/>
      <c r="B21928"/>
      <c r="C21928"/>
    </row>
    <row r="21929" spans="1:3">
      <c r="A21929"/>
      <c r="B21929"/>
      <c r="C21929"/>
    </row>
    <row r="21930" spans="1:3">
      <c r="A21930"/>
      <c r="B21930"/>
      <c r="C21930"/>
    </row>
    <row r="21931" spans="1:3">
      <c r="A21931"/>
      <c r="B21931"/>
      <c r="C21931"/>
    </row>
    <row r="21932" spans="1:3">
      <c r="A21932"/>
      <c r="B21932"/>
      <c r="C21932"/>
    </row>
    <row r="21933" spans="1:3">
      <c r="A21933"/>
      <c r="B21933"/>
      <c r="C21933"/>
    </row>
    <row r="21934" spans="1:3">
      <c r="A21934"/>
      <c r="B21934"/>
      <c r="C21934"/>
    </row>
    <row r="21935" spans="1:3">
      <c r="A21935"/>
      <c r="B21935"/>
      <c r="C21935"/>
    </row>
    <row r="21936" spans="1:3">
      <c r="A21936"/>
      <c r="B21936"/>
      <c r="C21936"/>
    </row>
    <row r="21937" spans="1:3">
      <c r="A21937"/>
      <c r="B21937"/>
      <c r="C21937"/>
    </row>
    <row r="21938" spans="1:3">
      <c r="A21938"/>
      <c r="B21938"/>
      <c r="C21938"/>
    </row>
    <row r="21939" spans="1:3">
      <c r="A21939"/>
      <c r="B21939"/>
      <c r="C21939"/>
    </row>
    <row r="21940" spans="1:3">
      <c r="A21940"/>
      <c r="B21940"/>
      <c r="C21940"/>
    </row>
    <row r="21941" spans="1:3">
      <c r="A21941"/>
      <c r="B21941"/>
      <c r="C21941"/>
    </row>
    <row r="21942" spans="1:3">
      <c r="A21942"/>
      <c r="B21942"/>
      <c r="C21942"/>
    </row>
    <row r="21943" spans="1:3">
      <c r="A21943"/>
      <c r="B21943"/>
      <c r="C21943"/>
    </row>
    <row r="21944" spans="1:3">
      <c r="A21944"/>
      <c r="B21944"/>
      <c r="C21944"/>
    </row>
    <row r="21945" spans="1:3">
      <c r="A21945"/>
      <c r="B21945"/>
      <c r="C21945"/>
    </row>
    <row r="21946" spans="1:3">
      <c r="A21946"/>
      <c r="B21946"/>
      <c r="C21946"/>
    </row>
    <row r="21947" spans="1:3">
      <c r="A21947"/>
      <c r="B21947"/>
      <c r="C21947"/>
    </row>
    <row r="21948" spans="1:3">
      <c r="A21948"/>
      <c r="B21948"/>
      <c r="C21948"/>
    </row>
    <row r="21949" spans="1:3">
      <c r="A21949"/>
      <c r="B21949"/>
      <c r="C21949"/>
    </row>
    <row r="21950" spans="1:3">
      <c r="A21950"/>
      <c r="B21950"/>
      <c r="C21950"/>
    </row>
    <row r="21951" spans="1:3">
      <c r="A21951"/>
      <c r="B21951"/>
      <c r="C21951"/>
    </row>
    <row r="21952" spans="1:3">
      <c r="A21952"/>
      <c r="B21952"/>
      <c r="C21952"/>
    </row>
    <row r="21953" spans="1:3">
      <c r="A21953"/>
      <c r="B21953"/>
      <c r="C21953"/>
    </row>
    <row r="21954" spans="1:3">
      <c r="A21954"/>
      <c r="B21954"/>
      <c r="C21954"/>
    </row>
    <row r="21955" spans="1:3">
      <c r="A21955"/>
      <c r="B21955"/>
      <c r="C21955"/>
    </row>
    <row r="21956" spans="1:3">
      <c r="A21956"/>
      <c r="B21956"/>
      <c r="C21956"/>
    </row>
    <row r="21957" spans="1:3">
      <c r="A21957"/>
      <c r="B21957"/>
      <c r="C21957"/>
    </row>
    <row r="21958" spans="1:3">
      <c r="A21958"/>
      <c r="B21958"/>
      <c r="C21958"/>
    </row>
    <row r="21959" spans="1:3">
      <c r="A21959"/>
      <c r="B21959"/>
      <c r="C21959"/>
    </row>
    <row r="21960" spans="1:3">
      <c r="A21960"/>
      <c r="B21960"/>
      <c r="C21960"/>
    </row>
    <row r="21961" spans="1:3">
      <c r="A21961"/>
      <c r="B21961"/>
      <c r="C21961"/>
    </row>
    <row r="21962" spans="1:3">
      <c r="A21962"/>
      <c r="B21962"/>
      <c r="C21962"/>
    </row>
    <row r="21963" spans="1:3">
      <c r="A21963"/>
      <c r="B21963"/>
      <c r="C21963"/>
    </row>
    <row r="21964" spans="1:3">
      <c r="A21964"/>
      <c r="B21964"/>
      <c r="C21964"/>
    </row>
    <row r="21965" spans="1:3">
      <c r="A21965"/>
      <c r="B21965"/>
      <c r="C21965"/>
    </row>
    <row r="21966" spans="1:3">
      <c r="A21966"/>
      <c r="B21966"/>
      <c r="C21966"/>
    </row>
    <row r="21967" spans="1:3">
      <c r="A21967"/>
      <c r="B21967"/>
      <c r="C21967"/>
    </row>
    <row r="21968" spans="1:3">
      <c r="A21968"/>
      <c r="B21968"/>
      <c r="C21968"/>
    </row>
    <row r="21969" spans="1:3">
      <c r="A21969"/>
      <c r="B21969"/>
      <c r="C21969"/>
    </row>
    <row r="21970" spans="1:3">
      <c r="A21970"/>
      <c r="B21970"/>
      <c r="C21970"/>
    </row>
    <row r="21971" spans="1:3">
      <c r="A21971"/>
      <c r="B21971"/>
      <c r="C21971"/>
    </row>
    <row r="21972" spans="1:3">
      <c r="A21972"/>
      <c r="B21972"/>
      <c r="C21972"/>
    </row>
    <row r="21973" spans="1:3">
      <c r="A21973"/>
      <c r="B21973"/>
      <c r="C21973"/>
    </row>
    <row r="21974" spans="1:3">
      <c r="A21974"/>
      <c r="B21974"/>
      <c r="C21974"/>
    </row>
    <row r="21975" spans="1:3">
      <c r="A21975"/>
      <c r="B21975"/>
      <c r="C21975"/>
    </row>
    <row r="21976" spans="1:3">
      <c r="A21976"/>
      <c r="B21976"/>
      <c r="C21976"/>
    </row>
    <row r="21977" spans="1:3">
      <c r="A21977"/>
      <c r="B21977"/>
      <c r="C21977"/>
    </row>
    <row r="21978" spans="1:3">
      <c r="A21978"/>
      <c r="B21978"/>
      <c r="C21978"/>
    </row>
    <row r="21979" spans="1:3">
      <c r="A21979"/>
      <c r="B21979"/>
      <c r="C21979"/>
    </row>
    <row r="21980" spans="1:3">
      <c r="A21980"/>
      <c r="B21980"/>
      <c r="C21980"/>
    </row>
    <row r="21981" spans="1:3">
      <c r="A21981"/>
      <c r="B21981"/>
      <c r="C21981"/>
    </row>
    <row r="21982" spans="1:3">
      <c r="A21982"/>
      <c r="B21982"/>
      <c r="C21982"/>
    </row>
    <row r="21983" spans="1:3">
      <c r="A21983"/>
      <c r="B21983"/>
      <c r="C21983"/>
    </row>
    <row r="21984" spans="1:3">
      <c r="A21984"/>
      <c r="B21984"/>
      <c r="C21984"/>
    </row>
    <row r="21985" spans="1:3">
      <c r="A21985"/>
      <c r="B21985"/>
      <c r="C21985"/>
    </row>
    <row r="21986" spans="1:3">
      <c r="A21986"/>
      <c r="B21986"/>
      <c r="C21986"/>
    </row>
    <row r="21987" spans="1:3">
      <c r="A21987"/>
      <c r="B21987"/>
      <c r="C21987"/>
    </row>
    <row r="21988" spans="1:3">
      <c r="A21988"/>
      <c r="B21988"/>
      <c r="C21988"/>
    </row>
    <row r="21989" spans="1:3">
      <c r="A21989"/>
      <c r="B21989"/>
      <c r="C21989"/>
    </row>
    <row r="21990" spans="1:3">
      <c r="A21990"/>
      <c r="B21990"/>
      <c r="C21990"/>
    </row>
    <row r="21991" spans="1:3">
      <c r="A21991"/>
      <c r="B21991"/>
      <c r="C21991"/>
    </row>
    <row r="21992" spans="1:3">
      <c r="A21992"/>
      <c r="B21992"/>
      <c r="C21992"/>
    </row>
    <row r="21993" spans="1:3">
      <c r="A21993"/>
      <c r="B21993"/>
      <c r="C21993"/>
    </row>
    <row r="21994" spans="1:3">
      <c r="A21994"/>
      <c r="B21994"/>
      <c r="C21994"/>
    </row>
    <row r="21995" spans="1:3">
      <c r="A21995"/>
      <c r="B21995"/>
      <c r="C21995"/>
    </row>
    <row r="21996" spans="1:3">
      <c r="A21996"/>
      <c r="B21996"/>
      <c r="C21996"/>
    </row>
    <row r="21997" spans="1:3">
      <c r="A21997"/>
      <c r="B21997"/>
      <c r="C21997"/>
    </row>
    <row r="21998" spans="1:3">
      <c r="A21998"/>
      <c r="B21998"/>
      <c r="C21998"/>
    </row>
    <row r="21999" spans="1:3">
      <c r="A21999"/>
      <c r="B21999"/>
      <c r="C21999"/>
    </row>
    <row r="22000" spans="1:3">
      <c r="A22000"/>
      <c r="B22000"/>
      <c r="C22000"/>
    </row>
    <row r="22001" spans="1:3">
      <c r="A22001"/>
      <c r="B22001"/>
      <c r="C22001"/>
    </row>
    <row r="22002" spans="1:3">
      <c r="A22002"/>
      <c r="B22002"/>
      <c r="C22002"/>
    </row>
    <row r="22003" spans="1:3">
      <c r="A22003"/>
      <c r="B22003"/>
      <c r="C22003"/>
    </row>
    <row r="22004" spans="1:3">
      <c r="A22004"/>
      <c r="B22004"/>
      <c r="C22004"/>
    </row>
    <row r="22005" spans="1:3">
      <c r="A22005"/>
      <c r="B22005"/>
      <c r="C22005"/>
    </row>
    <row r="22006" spans="1:3">
      <c r="A22006"/>
      <c r="B22006"/>
      <c r="C22006"/>
    </row>
    <row r="22007" spans="1:3">
      <c r="A22007"/>
      <c r="B22007"/>
      <c r="C22007"/>
    </row>
    <row r="22008" spans="1:3">
      <c r="A22008"/>
      <c r="B22008"/>
      <c r="C22008"/>
    </row>
    <row r="22009" spans="1:3">
      <c r="A22009"/>
      <c r="B22009"/>
      <c r="C22009"/>
    </row>
    <row r="22010" spans="1:3">
      <c r="A22010"/>
      <c r="B22010"/>
      <c r="C22010"/>
    </row>
    <row r="22011" spans="1:3">
      <c r="A22011"/>
      <c r="B22011"/>
      <c r="C22011"/>
    </row>
    <row r="22012" spans="1:3">
      <c r="A22012"/>
      <c r="B22012"/>
      <c r="C22012"/>
    </row>
    <row r="22013" spans="1:3">
      <c r="A22013"/>
      <c r="B22013"/>
      <c r="C22013"/>
    </row>
    <row r="22014" spans="1:3">
      <c r="A22014"/>
      <c r="B22014"/>
      <c r="C22014"/>
    </row>
    <row r="22015" spans="1:3">
      <c r="A22015"/>
      <c r="B22015"/>
      <c r="C22015"/>
    </row>
    <row r="22016" spans="1:3">
      <c r="A22016"/>
      <c r="B22016"/>
      <c r="C22016"/>
    </row>
    <row r="22017" spans="1:3">
      <c r="A22017"/>
      <c r="B22017"/>
      <c r="C22017"/>
    </row>
    <row r="22018" spans="1:3">
      <c r="A22018"/>
      <c r="B22018"/>
      <c r="C22018"/>
    </row>
    <row r="22019" spans="1:3">
      <c r="A22019"/>
      <c r="B22019"/>
      <c r="C22019"/>
    </row>
    <row r="22020" spans="1:3">
      <c r="A22020"/>
      <c r="B22020"/>
      <c r="C22020"/>
    </row>
    <row r="22021" spans="1:3">
      <c r="A22021"/>
      <c r="B22021"/>
      <c r="C22021"/>
    </row>
    <row r="22022" spans="1:3">
      <c r="A22022"/>
      <c r="B22022"/>
      <c r="C22022"/>
    </row>
    <row r="22023" spans="1:3">
      <c r="A22023"/>
      <c r="B22023"/>
      <c r="C22023"/>
    </row>
    <row r="22024" spans="1:3">
      <c r="A22024"/>
      <c r="B22024"/>
      <c r="C22024"/>
    </row>
    <row r="22025" spans="1:3">
      <c r="A22025"/>
      <c r="B22025"/>
      <c r="C22025"/>
    </row>
    <row r="22026" spans="1:3">
      <c r="A22026"/>
      <c r="B22026"/>
      <c r="C22026"/>
    </row>
    <row r="22027" spans="1:3">
      <c r="A22027"/>
      <c r="B22027"/>
      <c r="C22027"/>
    </row>
    <row r="22028" spans="1:3">
      <c r="A22028"/>
      <c r="B22028"/>
      <c r="C22028"/>
    </row>
    <row r="22029" spans="1:3">
      <c r="A22029"/>
      <c r="B22029"/>
      <c r="C22029"/>
    </row>
    <row r="22030" spans="1:3">
      <c r="A22030"/>
      <c r="B22030"/>
      <c r="C22030"/>
    </row>
    <row r="22031" spans="1:3">
      <c r="A22031"/>
      <c r="B22031"/>
      <c r="C22031"/>
    </row>
    <row r="22032" spans="1:3">
      <c r="A22032"/>
      <c r="B22032"/>
      <c r="C22032"/>
    </row>
    <row r="22033" spans="1:3">
      <c r="A22033"/>
      <c r="B22033"/>
      <c r="C22033"/>
    </row>
    <row r="22034" spans="1:3">
      <c r="A22034"/>
      <c r="B22034"/>
      <c r="C22034"/>
    </row>
    <row r="22035" spans="1:3">
      <c r="A22035"/>
      <c r="B22035"/>
      <c r="C22035"/>
    </row>
    <row r="22036" spans="1:3">
      <c r="A22036"/>
      <c r="B22036"/>
      <c r="C22036"/>
    </row>
    <row r="22037" spans="1:3">
      <c r="A22037"/>
      <c r="B22037"/>
      <c r="C22037"/>
    </row>
    <row r="22038" spans="1:3">
      <c r="A22038"/>
      <c r="B22038"/>
      <c r="C22038"/>
    </row>
    <row r="22039" spans="1:3">
      <c r="A22039"/>
      <c r="B22039"/>
      <c r="C22039"/>
    </row>
    <row r="22040" spans="1:3">
      <c r="A22040"/>
      <c r="B22040"/>
      <c r="C22040"/>
    </row>
    <row r="22041" spans="1:3">
      <c r="A22041"/>
      <c r="B22041"/>
      <c r="C22041"/>
    </row>
    <row r="22042" spans="1:3">
      <c r="A22042"/>
      <c r="B22042"/>
      <c r="C22042"/>
    </row>
    <row r="22043" spans="1:3">
      <c r="A22043"/>
      <c r="B22043"/>
      <c r="C22043"/>
    </row>
    <row r="22044" spans="1:3">
      <c r="A22044"/>
      <c r="B22044"/>
      <c r="C22044"/>
    </row>
    <row r="22045" spans="1:3">
      <c r="A22045"/>
      <c r="B22045"/>
      <c r="C22045"/>
    </row>
    <row r="22046" spans="1:3">
      <c r="A22046"/>
      <c r="B22046"/>
      <c r="C22046"/>
    </row>
    <row r="22047" spans="1:3">
      <c r="A22047"/>
      <c r="B22047"/>
      <c r="C22047"/>
    </row>
    <row r="22048" spans="1:3">
      <c r="A22048"/>
      <c r="B22048"/>
      <c r="C22048"/>
    </row>
    <row r="22049" spans="1:3">
      <c r="A22049"/>
      <c r="B22049"/>
      <c r="C22049"/>
    </row>
    <row r="22050" spans="1:3">
      <c r="A22050"/>
      <c r="B22050"/>
      <c r="C22050"/>
    </row>
    <row r="22051" spans="1:3">
      <c r="A22051"/>
      <c r="B22051"/>
      <c r="C22051"/>
    </row>
    <row r="22052" spans="1:3">
      <c r="A22052"/>
      <c r="B22052"/>
      <c r="C22052"/>
    </row>
    <row r="22053" spans="1:3">
      <c r="A22053"/>
      <c r="B22053"/>
      <c r="C22053"/>
    </row>
    <row r="22054" spans="1:3">
      <c r="A22054"/>
      <c r="B22054"/>
      <c r="C22054"/>
    </row>
    <row r="22055" spans="1:3">
      <c r="A22055"/>
      <c r="B22055"/>
      <c r="C22055"/>
    </row>
    <row r="22056" spans="1:3">
      <c r="A22056"/>
      <c r="B22056"/>
      <c r="C22056"/>
    </row>
    <row r="22057" spans="1:3">
      <c r="A22057"/>
      <c r="B22057"/>
      <c r="C22057"/>
    </row>
    <row r="22058" spans="1:3">
      <c r="A22058"/>
      <c r="B22058"/>
      <c r="C22058"/>
    </row>
    <row r="22059" spans="1:3">
      <c r="A22059"/>
      <c r="B22059"/>
      <c r="C22059"/>
    </row>
    <row r="22060" spans="1:3">
      <c r="A22060"/>
      <c r="B22060"/>
      <c r="C22060"/>
    </row>
    <row r="22061" spans="1:3">
      <c r="A22061"/>
      <c r="B22061"/>
      <c r="C22061"/>
    </row>
    <row r="22062" spans="1:3">
      <c r="A22062"/>
      <c r="B22062"/>
      <c r="C22062"/>
    </row>
    <row r="22063" spans="1:3">
      <c r="A22063"/>
      <c r="B22063"/>
      <c r="C22063"/>
    </row>
    <row r="22064" spans="1:3">
      <c r="A22064"/>
      <c r="B22064"/>
      <c r="C22064"/>
    </row>
    <row r="22065" spans="1:3">
      <c r="A22065"/>
      <c r="B22065"/>
      <c r="C22065"/>
    </row>
    <row r="22066" spans="1:3">
      <c r="A22066"/>
      <c r="B22066"/>
      <c r="C22066"/>
    </row>
    <row r="22067" spans="1:3">
      <c r="A22067"/>
      <c r="B22067"/>
      <c r="C22067"/>
    </row>
    <row r="22068" spans="1:3">
      <c r="A22068"/>
      <c r="B22068"/>
      <c r="C22068"/>
    </row>
    <row r="22069" spans="1:3">
      <c r="A22069"/>
      <c r="B22069"/>
      <c r="C22069"/>
    </row>
    <row r="22070" spans="1:3">
      <c r="A22070"/>
      <c r="B22070"/>
      <c r="C22070"/>
    </row>
    <row r="22071" spans="1:3">
      <c r="A22071"/>
      <c r="B22071"/>
      <c r="C22071"/>
    </row>
    <row r="22072" spans="1:3">
      <c r="A22072"/>
      <c r="B22072"/>
      <c r="C22072"/>
    </row>
    <row r="22073" spans="1:3">
      <c r="A22073"/>
      <c r="B22073"/>
      <c r="C22073"/>
    </row>
    <row r="22074" spans="1:3">
      <c r="A22074"/>
      <c r="B22074"/>
      <c r="C22074"/>
    </row>
    <row r="22075" spans="1:3">
      <c r="A22075"/>
      <c r="B22075"/>
      <c r="C22075"/>
    </row>
    <row r="22076" spans="1:3">
      <c r="A22076"/>
      <c r="B22076"/>
      <c r="C22076"/>
    </row>
    <row r="22077" spans="1:3">
      <c r="A22077"/>
      <c r="B22077"/>
      <c r="C22077"/>
    </row>
    <row r="22078" spans="1:3">
      <c r="A22078"/>
      <c r="B22078"/>
      <c r="C22078"/>
    </row>
    <row r="22079" spans="1:3">
      <c r="A22079"/>
      <c r="B22079"/>
      <c r="C22079"/>
    </row>
    <row r="22080" spans="1:3">
      <c r="A22080"/>
      <c r="B22080"/>
      <c r="C22080"/>
    </row>
    <row r="22081" spans="1:3">
      <c r="A22081"/>
      <c r="B22081"/>
      <c r="C22081"/>
    </row>
    <row r="22082" spans="1:3">
      <c r="A22082"/>
      <c r="B22082"/>
      <c r="C22082"/>
    </row>
    <row r="22083" spans="1:3">
      <c r="A22083"/>
      <c r="B22083"/>
      <c r="C22083"/>
    </row>
    <row r="22084" spans="1:3">
      <c r="A22084"/>
      <c r="B22084"/>
      <c r="C22084"/>
    </row>
    <row r="22085" spans="1:3">
      <c r="A22085"/>
      <c r="B22085"/>
      <c r="C22085"/>
    </row>
    <row r="22086" spans="1:3">
      <c r="A22086"/>
      <c r="B22086"/>
      <c r="C22086"/>
    </row>
    <row r="22087" spans="1:3">
      <c r="A22087"/>
      <c r="B22087"/>
      <c r="C22087"/>
    </row>
    <row r="22088" spans="1:3">
      <c r="A22088"/>
      <c r="B22088"/>
      <c r="C22088"/>
    </row>
    <row r="22089" spans="1:3">
      <c r="A22089"/>
      <c r="B22089"/>
      <c r="C22089"/>
    </row>
    <row r="22090" spans="1:3">
      <c r="A22090"/>
      <c r="B22090"/>
      <c r="C22090"/>
    </row>
    <row r="22091" spans="1:3">
      <c r="A22091"/>
      <c r="B22091"/>
      <c r="C22091"/>
    </row>
    <row r="22092" spans="1:3">
      <c r="A22092"/>
      <c r="B22092"/>
      <c r="C22092"/>
    </row>
    <row r="22093" spans="1:3">
      <c r="A22093"/>
      <c r="B22093"/>
      <c r="C22093"/>
    </row>
    <row r="22094" spans="1:3">
      <c r="A22094"/>
      <c r="B22094"/>
      <c r="C22094"/>
    </row>
    <row r="22095" spans="1:3">
      <c r="A22095"/>
      <c r="B22095"/>
      <c r="C22095"/>
    </row>
    <row r="22096" spans="1:3">
      <c r="A22096"/>
      <c r="B22096"/>
      <c r="C22096"/>
    </row>
    <row r="22097" spans="1:3">
      <c r="A22097"/>
      <c r="B22097"/>
      <c r="C22097"/>
    </row>
    <row r="22098" spans="1:3">
      <c r="A22098"/>
      <c r="B22098"/>
      <c r="C22098"/>
    </row>
    <row r="22099" spans="1:3">
      <c r="A22099"/>
      <c r="B22099"/>
      <c r="C22099"/>
    </row>
    <row r="22100" spans="1:3">
      <c r="A22100"/>
      <c r="B22100"/>
      <c r="C22100"/>
    </row>
    <row r="22101" spans="1:3">
      <c r="A22101"/>
      <c r="B22101"/>
      <c r="C22101"/>
    </row>
    <row r="22102" spans="1:3">
      <c r="A22102"/>
      <c r="B22102"/>
      <c r="C22102"/>
    </row>
    <row r="22103" spans="1:3">
      <c r="A22103"/>
      <c r="B22103"/>
      <c r="C22103"/>
    </row>
    <row r="22104" spans="1:3">
      <c r="A22104"/>
      <c r="B22104"/>
      <c r="C22104"/>
    </row>
    <row r="22105" spans="1:3">
      <c r="A22105"/>
      <c r="B22105"/>
      <c r="C22105"/>
    </row>
    <row r="22106" spans="1:3">
      <c r="A22106"/>
      <c r="B22106"/>
      <c r="C22106"/>
    </row>
    <row r="22107" spans="1:3">
      <c r="A22107"/>
      <c r="B22107"/>
      <c r="C22107"/>
    </row>
    <row r="22108" spans="1:3">
      <c r="A22108"/>
      <c r="B22108"/>
      <c r="C22108"/>
    </row>
    <row r="22109" spans="1:3">
      <c r="A22109"/>
      <c r="B22109"/>
      <c r="C22109"/>
    </row>
    <row r="22110" spans="1:3">
      <c r="A22110"/>
      <c r="B22110"/>
      <c r="C22110"/>
    </row>
    <row r="22111" spans="1:3">
      <c r="A22111"/>
      <c r="B22111"/>
      <c r="C22111"/>
    </row>
    <row r="22112" spans="1:3">
      <c r="A22112"/>
      <c r="B22112"/>
      <c r="C22112"/>
    </row>
    <row r="22113" spans="1:3">
      <c r="A22113"/>
      <c r="B22113"/>
      <c r="C22113"/>
    </row>
    <row r="22114" spans="1:3">
      <c r="A22114"/>
      <c r="B22114"/>
      <c r="C22114"/>
    </row>
    <row r="22115" spans="1:3">
      <c r="A22115"/>
      <c r="B22115"/>
      <c r="C22115"/>
    </row>
    <row r="22116" spans="1:3">
      <c r="A22116"/>
      <c r="B22116"/>
      <c r="C22116"/>
    </row>
    <row r="22117" spans="1:3">
      <c r="A22117"/>
      <c r="B22117"/>
      <c r="C22117"/>
    </row>
    <row r="22118" spans="1:3">
      <c r="A22118"/>
      <c r="B22118"/>
      <c r="C22118"/>
    </row>
    <row r="22119" spans="1:3">
      <c r="A22119"/>
      <c r="B22119"/>
      <c r="C22119"/>
    </row>
    <row r="22120" spans="1:3">
      <c r="A22120"/>
      <c r="B22120"/>
      <c r="C22120"/>
    </row>
    <row r="22121" spans="1:3">
      <c r="A22121"/>
      <c r="B22121"/>
      <c r="C22121"/>
    </row>
    <row r="22122" spans="1:3">
      <c r="A22122"/>
      <c r="B22122"/>
      <c r="C22122"/>
    </row>
    <row r="22123" spans="1:3">
      <c r="A22123"/>
      <c r="B22123"/>
      <c r="C22123"/>
    </row>
    <row r="22124" spans="1:3">
      <c r="A22124"/>
      <c r="B22124"/>
      <c r="C22124"/>
    </row>
    <row r="22125" spans="1:3">
      <c r="A22125"/>
      <c r="B22125"/>
      <c r="C22125"/>
    </row>
    <row r="22126" spans="1:3">
      <c r="A22126"/>
      <c r="B22126"/>
      <c r="C22126"/>
    </row>
    <row r="22127" spans="1:3">
      <c r="A22127"/>
      <c r="B22127"/>
      <c r="C22127"/>
    </row>
    <row r="22128" spans="1:3">
      <c r="A22128"/>
      <c r="B22128"/>
      <c r="C22128"/>
    </row>
    <row r="22129" spans="1:3">
      <c r="A22129"/>
      <c r="B22129"/>
      <c r="C22129"/>
    </row>
    <row r="22130" spans="1:3">
      <c r="A22130"/>
      <c r="B22130"/>
      <c r="C22130"/>
    </row>
    <row r="22131" spans="1:3">
      <c r="A22131"/>
      <c r="B22131"/>
      <c r="C22131"/>
    </row>
    <row r="22132" spans="1:3">
      <c r="A22132"/>
      <c r="B22132"/>
      <c r="C22132"/>
    </row>
    <row r="22133" spans="1:3">
      <c r="A22133"/>
      <c r="B22133"/>
      <c r="C22133"/>
    </row>
    <row r="22134" spans="1:3">
      <c r="A22134"/>
      <c r="B22134"/>
      <c r="C22134"/>
    </row>
    <row r="22135" spans="1:3">
      <c r="A22135"/>
      <c r="B22135"/>
      <c r="C22135"/>
    </row>
    <row r="22136" spans="1:3">
      <c r="A22136"/>
      <c r="B22136"/>
      <c r="C22136"/>
    </row>
    <row r="22137" spans="1:3">
      <c r="A22137"/>
      <c r="B22137"/>
      <c r="C22137"/>
    </row>
    <row r="22138" spans="1:3">
      <c r="A22138"/>
      <c r="B22138"/>
      <c r="C22138"/>
    </row>
    <row r="22139" spans="1:3">
      <c r="A22139"/>
      <c r="B22139"/>
      <c r="C22139"/>
    </row>
    <row r="22140" spans="1:3">
      <c r="A22140"/>
      <c r="B22140"/>
      <c r="C22140"/>
    </row>
    <row r="22141" spans="1:3">
      <c r="A22141"/>
      <c r="B22141"/>
      <c r="C22141"/>
    </row>
    <row r="22142" spans="1:3">
      <c r="A22142"/>
      <c r="B22142"/>
      <c r="C22142"/>
    </row>
    <row r="22143" spans="1:3">
      <c r="A22143"/>
      <c r="B22143"/>
      <c r="C22143"/>
    </row>
    <row r="22144" spans="1:3">
      <c r="A22144"/>
      <c r="B22144"/>
      <c r="C22144"/>
    </row>
    <row r="22145" spans="1:3">
      <c r="A22145"/>
      <c r="B22145"/>
      <c r="C22145"/>
    </row>
    <row r="22146" spans="1:3">
      <c r="A22146"/>
      <c r="B22146"/>
      <c r="C22146"/>
    </row>
    <row r="22147" spans="1:3">
      <c r="A22147"/>
      <c r="B22147"/>
      <c r="C22147"/>
    </row>
    <row r="22148" spans="1:3">
      <c r="A22148"/>
      <c r="B22148"/>
      <c r="C22148"/>
    </row>
    <row r="22149" spans="1:3">
      <c r="A22149"/>
      <c r="B22149"/>
      <c r="C22149"/>
    </row>
    <row r="22150" spans="1:3">
      <c r="A22150"/>
      <c r="B22150"/>
      <c r="C22150"/>
    </row>
    <row r="22151" spans="1:3">
      <c r="A22151"/>
      <c r="B22151"/>
      <c r="C22151"/>
    </row>
    <row r="22152" spans="1:3">
      <c r="A22152"/>
      <c r="B22152"/>
      <c r="C22152"/>
    </row>
    <row r="22153" spans="1:3">
      <c r="A22153"/>
      <c r="B22153"/>
      <c r="C22153"/>
    </row>
    <row r="22154" spans="1:3">
      <c r="A22154"/>
      <c r="B22154"/>
      <c r="C22154"/>
    </row>
    <row r="22155" spans="1:3">
      <c r="A22155"/>
      <c r="B22155"/>
      <c r="C22155"/>
    </row>
    <row r="22156" spans="1:3">
      <c r="A22156"/>
      <c r="B22156"/>
      <c r="C22156"/>
    </row>
    <row r="22157" spans="1:3">
      <c r="A22157"/>
      <c r="B22157"/>
      <c r="C22157"/>
    </row>
    <row r="22158" spans="1:3">
      <c r="A22158"/>
      <c r="B22158"/>
      <c r="C22158"/>
    </row>
    <row r="22159" spans="1:3">
      <c r="A22159"/>
      <c r="B22159"/>
      <c r="C22159"/>
    </row>
    <row r="22160" spans="1:3">
      <c r="A22160"/>
      <c r="B22160"/>
      <c r="C22160"/>
    </row>
    <row r="22161" spans="1:3">
      <c r="A22161"/>
      <c r="B22161"/>
      <c r="C22161"/>
    </row>
    <row r="22162" spans="1:3">
      <c r="A22162"/>
      <c r="B22162"/>
      <c r="C22162"/>
    </row>
    <row r="22163" spans="1:3">
      <c r="A22163"/>
      <c r="B22163"/>
      <c r="C22163"/>
    </row>
    <row r="22164" spans="1:3">
      <c r="A22164"/>
      <c r="B22164"/>
      <c r="C22164"/>
    </row>
    <row r="22165" spans="1:3">
      <c r="A22165"/>
      <c r="B22165"/>
      <c r="C22165"/>
    </row>
    <row r="22166" spans="1:3">
      <c r="A22166"/>
      <c r="B22166"/>
      <c r="C22166"/>
    </row>
    <row r="22167" spans="1:3">
      <c r="A22167"/>
      <c r="B22167"/>
      <c r="C22167"/>
    </row>
    <row r="22168" spans="1:3">
      <c r="A22168"/>
      <c r="B22168"/>
      <c r="C22168"/>
    </row>
    <row r="22169" spans="1:3">
      <c r="A22169"/>
      <c r="B22169"/>
      <c r="C22169"/>
    </row>
    <row r="22170" spans="1:3">
      <c r="A22170"/>
      <c r="B22170"/>
      <c r="C22170"/>
    </row>
    <row r="22171" spans="1:3">
      <c r="A22171"/>
      <c r="B22171"/>
      <c r="C22171"/>
    </row>
    <row r="22172" spans="1:3">
      <c r="A22172"/>
      <c r="B22172"/>
      <c r="C22172"/>
    </row>
    <row r="22173" spans="1:3">
      <c r="A22173"/>
      <c r="B22173"/>
      <c r="C22173"/>
    </row>
    <row r="22174" spans="1:3">
      <c r="A22174"/>
      <c r="B22174"/>
      <c r="C22174"/>
    </row>
    <row r="22175" spans="1:3">
      <c r="A22175"/>
      <c r="B22175"/>
      <c r="C22175"/>
    </row>
    <row r="22176" spans="1:3">
      <c r="A22176"/>
      <c r="B22176"/>
      <c r="C22176"/>
    </row>
    <row r="22177" spans="1:3">
      <c r="A22177"/>
      <c r="B22177"/>
      <c r="C22177"/>
    </row>
    <row r="22178" spans="1:3">
      <c r="A22178"/>
      <c r="B22178"/>
      <c r="C22178"/>
    </row>
    <row r="22179" spans="1:3">
      <c r="A22179"/>
      <c r="B22179"/>
      <c r="C22179"/>
    </row>
    <row r="22180" spans="1:3">
      <c r="A22180"/>
      <c r="B22180"/>
      <c r="C22180"/>
    </row>
    <row r="22181" spans="1:3">
      <c r="A22181"/>
      <c r="B22181"/>
      <c r="C22181"/>
    </row>
    <row r="22182" spans="1:3">
      <c r="A22182"/>
      <c r="B22182"/>
      <c r="C22182"/>
    </row>
    <row r="22183" spans="1:3">
      <c r="A22183"/>
      <c r="B22183"/>
      <c r="C22183"/>
    </row>
    <row r="22184" spans="1:3">
      <c r="A22184"/>
      <c r="B22184"/>
      <c r="C22184"/>
    </row>
    <row r="22185" spans="1:3">
      <c r="A22185"/>
      <c r="B22185"/>
      <c r="C22185"/>
    </row>
    <row r="22186" spans="1:3">
      <c r="A22186"/>
      <c r="B22186"/>
      <c r="C22186"/>
    </row>
    <row r="22187" spans="1:3">
      <c r="A22187"/>
      <c r="B22187"/>
      <c r="C22187"/>
    </row>
    <row r="22188" spans="1:3">
      <c r="A22188"/>
      <c r="B22188"/>
      <c r="C22188"/>
    </row>
    <row r="22189" spans="1:3">
      <c r="A22189"/>
      <c r="B22189"/>
      <c r="C22189"/>
    </row>
    <row r="22190" spans="1:3">
      <c r="A22190"/>
      <c r="B22190"/>
      <c r="C22190"/>
    </row>
    <row r="22191" spans="1:3">
      <c r="A22191"/>
      <c r="B22191"/>
      <c r="C22191"/>
    </row>
    <row r="22192" spans="1:3">
      <c r="A22192"/>
      <c r="B22192"/>
      <c r="C22192"/>
    </row>
    <row r="22193" spans="1:3">
      <c r="A22193"/>
      <c r="B22193"/>
      <c r="C22193"/>
    </row>
    <row r="22194" spans="1:3">
      <c r="A22194"/>
      <c r="B22194"/>
      <c r="C22194"/>
    </row>
    <row r="22195" spans="1:3">
      <c r="A22195"/>
      <c r="B22195"/>
      <c r="C22195"/>
    </row>
    <row r="22196" spans="1:3">
      <c r="A22196"/>
      <c r="B22196"/>
      <c r="C22196"/>
    </row>
    <row r="22197" spans="1:3">
      <c r="A22197"/>
      <c r="B22197"/>
      <c r="C22197"/>
    </row>
    <row r="22198" spans="1:3">
      <c r="A22198"/>
      <c r="B22198"/>
      <c r="C22198"/>
    </row>
    <row r="22199" spans="1:3">
      <c r="A22199"/>
      <c r="B22199"/>
      <c r="C22199"/>
    </row>
    <row r="22200" spans="1:3">
      <c r="A22200"/>
      <c r="B22200"/>
      <c r="C22200"/>
    </row>
    <row r="22201" spans="1:3">
      <c r="A22201"/>
      <c r="B22201"/>
      <c r="C22201"/>
    </row>
    <row r="22202" spans="1:3">
      <c r="A22202"/>
      <c r="B22202"/>
      <c r="C22202"/>
    </row>
    <row r="22203" spans="1:3">
      <c r="A22203"/>
      <c r="B22203"/>
      <c r="C22203"/>
    </row>
    <row r="22204" spans="1:3">
      <c r="A22204"/>
      <c r="B22204"/>
      <c r="C22204"/>
    </row>
    <row r="22205" spans="1:3">
      <c r="A22205"/>
      <c r="B22205"/>
      <c r="C22205"/>
    </row>
    <row r="22206" spans="1:3">
      <c r="A22206"/>
      <c r="B22206"/>
      <c r="C22206"/>
    </row>
    <row r="22207" spans="1:3">
      <c r="A22207"/>
      <c r="B22207"/>
      <c r="C22207"/>
    </row>
    <row r="22208" spans="1:3">
      <c r="A22208"/>
      <c r="B22208"/>
      <c r="C22208"/>
    </row>
    <row r="22209" spans="1:3">
      <c r="A22209"/>
      <c r="B22209"/>
      <c r="C22209"/>
    </row>
    <row r="22210" spans="1:3">
      <c r="A22210"/>
      <c r="B22210"/>
      <c r="C22210"/>
    </row>
    <row r="22211" spans="1:3">
      <c r="A22211"/>
      <c r="B22211"/>
      <c r="C22211"/>
    </row>
    <row r="22212" spans="1:3">
      <c r="A22212"/>
      <c r="B22212"/>
      <c r="C22212"/>
    </row>
    <row r="22213" spans="1:3">
      <c r="A22213"/>
      <c r="B22213"/>
      <c r="C22213"/>
    </row>
    <row r="22214" spans="1:3">
      <c r="A22214"/>
      <c r="B22214"/>
      <c r="C22214"/>
    </row>
    <row r="22215" spans="1:3">
      <c r="A22215"/>
      <c r="B22215"/>
      <c r="C22215"/>
    </row>
    <row r="22216" spans="1:3">
      <c r="A22216"/>
      <c r="B22216"/>
      <c r="C22216"/>
    </row>
    <row r="22217" spans="1:3">
      <c r="A22217"/>
      <c r="B22217"/>
      <c r="C22217"/>
    </row>
    <row r="22218" spans="1:3">
      <c r="A22218"/>
      <c r="B22218"/>
      <c r="C22218"/>
    </row>
    <row r="22219" spans="1:3">
      <c r="A22219"/>
      <c r="B22219"/>
      <c r="C22219"/>
    </row>
    <row r="22220" spans="1:3">
      <c r="A22220"/>
      <c r="B22220"/>
      <c r="C22220"/>
    </row>
    <row r="22221" spans="1:3">
      <c r="A22221"/>
      <c r="B22221"/>
      <c r="C22221"/>
    </row>
    <row r="22222" spans="1:3">
      <c r="A22222"/>
      <c r="B22222"/>
      <c r="C22222"/>
    </row>
    <row r="22223" spans="1:3">
      <c r="A22223"/>
      <c r="B22223"/>
      <c r="C22223"/>
    </row>
    <row r="22224" spans="1:3">
      <c r="A22224"/>
      <c r="B22224"/>
      <c r="C22224"/>
    </row>
    <row r="22225" spans="1:3">
      <c r="A22225"/>
      <c r="B22225"/>
      <c r="C22225"/>
    </row>
    <row r="22226" spans="1:3">
      <c r="A22226"/>
      <c r="B22226"/>
      <c r="C22226"/>
    </row>
    <row r="22227" spans="1:3">
      <c r="A22227"/>
      <c r="B22227"/>
      <c r="C22227"/>
    </row>
    <row r="22228" spans="1:3">
      <c r="A22228"/>
      <c r="B22228"/>
      <c r="C22228"/>
    </row>
    <row r="22229" spans="1:3">
      <c r="A22229"/>
      <c r="B22229"/>
      <c r="C22229"/>
    </row>
    <row r="22230" spans="1:3">
      <c r="A22230"/>
      <c r="B22230"/>
      <c r="C22230"/>
    </row>
    <row r="22231" spans="1:3">
      <c r="A22231"/>
      <c r="B22231"/>
      <c r="C22231"/>
    </row>
    <row r="22232" spans="1:3">
      <c r="A22232"/>
      <c r="B22232"/>
      <c r="C22232"/>
    </row>
    <row r="22233" spans="1:3">
      <c r="A22233"/>
      <c r="B22233"/>
      <c r="C22233"/>
    </row>
    <row r="22234" spans="1:3">
      <c r="A22234"/>
      <c r="B22234"/>
      <c r="C22234"/>
    </row>
    <row r="22235" spans="1:3">
      <c r="A22235"/>
      <c r="B22235"/>
      <c r="C22235"/>
    </row>
    <row r="22236" spans="1:3">
      <c r="A22236"/>
      <c r="B22236"/>
      <c r="C22236"/>
    </row>
    <row r="22237" spans="1:3">
      <c r="A22237"/>
      <c r="B22237"/>
      <c r="C22237"/>
    </row>
    <row r="22238" spans="1:3">
      <c r="A22238"/>
      <c r="B22238"/>
      <c r="C22238"/>
    </row>
    <row r="22239" spans="1:3">
      <c r="A22239"/>
      <c r="B22239"/>
      <c r="C22239"/>
    </row>
    <row r="22240" spans="1:3">
      <c r="A22240"/>
      <c r="B22240"/>
      <c r="C22240"/>
    </row>
    <row r="22241" spans="1:3">
      <c r="A22241"/>
      <c r="B22241"/>
      <c r="C22241"/>
    </row>
    <row r="22242" spans="1:3">
      <c r="A22242"/>
      <c r="B22242"/>
      <c r="C22242"/>
    </row>
    <row r="22243" spans="1:3">
      <c r="A22243"/>
      <c r="B22243"/>
      <c r="C22243"/>
    </row>
    <row r="22244" spans="1:3">
      <c r="A22244"/>
      <c r="B22244"/>
      <c r="C22244"/>
    </row>
    <row r="22245" spans="1:3">
      <c r="A22245"/>
      <c r="B22245"/>
      <c r="C22245"/>
    </row>
    <row r="22246" spans="1:3">
      <c r="A22246"/>
      <c r="B22246"/>
      <c r="C22246"/>
    </row>
    <row r="22247" spans="1:3">
      <c r="A22247"/>
      <c r="B22247"/>
      <c r="C22247"/>
    </row>
    <row r="22248" spans="1:3">
      <c r="A22248"/>
      <c r="B22248"/>
      <c r="C22248"/>
    </row>
    <row r="22249" spans="1:3">
      <c r="A22249"/>
      <c r="B22249"/>
      <c r="C22249"/>
    </row>
    <row r="22250" spans="1:3">
      <c r="A22250"/>
      <c r="B22250"/>
      <c r="C22250"/>
    </row>
    <row r="22251" spans="1:3">
      <c r="A22251"/>
      <c r="B22251"/>
      <c r="C22251"/>
    </row>
    <row r="22252" spans="1:3">
      <c r="A22252"/>
      <c r="B22252"/>
      <c r="C22252"/>
    </row>
    <row r="22253" spans="1:3">
      <c r="A22253"/>
      <c r="B22253"/>
      <c r="C22253"/>
    </row>
    <row r="22254" spans="1:3">
      <c r="A22254"/>
      <c r="B22254"/>
      <c r="C22254"/>
    </row>
    <row r="22255" spans="1:3">
      <c r="A22255"/>
      <c r="B22255"/>
      <c r="C22255"/>
    </row>
    <row r="22256" spans="1:3">
      <c r="A22256"/>
      <c r="B22256"/>
      <c r="C22256"/>
    </row>
    <row r="22257" spans="1:3">
      <c r="A22257"/>
      <c r="B22257"/>
      <c r="C22257"/>
    </row>
    <row r="22258" spans="1:3">
      <c r="A22258"/>
      <c r="B22258"/>
      <c r="C22258"/>
    </row>
    <row r="22259" spans="1:3">
      <c r="A22259"/>
      <c r="B22259"/>
      <c r="C22259"/>
    </row>
    <row r="22260" spans="1:3">
      <c r="A22260"/>
      <c r="B22260"/>
      <c r="C22260"/>
    </row>
    <row r="22261" spans="1:3">
      <c r="A22261"/>
      <c r="B22261"/>
      <c r="C22261"/>
    </row>
    <row r="22262" spans="1:3">
      <c r="A22262"/>
      <c r="B22262"/>
      <c r="C22262"/>
    </row>
    <row r="22263" spans="1:3">
      <c r="A22263"/>
      <c r="B22263"/>
      <c r="C22263"/>
    </row>
    <row r="22264" spans="1:3">
      <c r="A22264"/>
      <c r="B22264"/>
      <c r="C22264"/>
    </row>
    <row r="22265" spans="1:3">
      <c r="A22265"/>
      <c r="B22265"/>
      <c r="C22265"/>
    </row>
    <row r="22266" spans="1:3">
      <c r="A22266"/>
      <c r="B22266"/>
      <c r="C22266"/>
    </row>
    <row r="22267" spans="1:3">
      <c r="A22267"/>
      <c r="B22267"/>
      <c r="C22267"/>
    </row>
    <row r="22268" spans="1:3">
      <c r="A22268"/>
      <c r="B22268"/>
      <c r="C22268"/>
    </row>
    <row r="22269" spans="1:3">
      <c r="A22269"/>
      <c r="B22269"/>
      <c r="C22269"/>
    </row>
    <row r="22270" spans="1:3">
      <c r="A22270"/>
      <c r="B22270"/>
      <c r="C22270"/>
    </row>
    <row r="22271" spans="1:3">
      <c r="A22271"/>
      <c r="B22271"/>
      <c r="C22271"/>
    </row>
    <row r="22272" spans="1:3">
      <c r="A22272"/>
      <c r="B22272"/>
      <c r="C22272"/>
    </row>
    <row r="22273" spans="1:3">
      <c r="A22273"/>
      <c r="B22273"/>
      <c r="C22273"/>
    </row>
    <row r="22274" spans="1:3">
      <c r="A22274"/>
      <c r="B22274"/>
      <c r="C22274"/>
    </row>
    <row r="22275" spans="1:3">
      <c r="A22275"/>
      <c r="B22275"/>
      <c r="C22275"/>
    </row>
    <row r="22276" spans="1:3">
      <c r="A22276"/>
      <c r="B22276"/>
      <c r="C22276"/>
    </row>
    <row r="22277" spans="1:3">
      <c r="A22277"/>
      <c r="B22277"/>
      <c r="C22277"/>
    </row>
    <row r="22278" spans="1:3">
      <c r="A22278"/>
      <c r="B22278"/>
      <c r="C22278"/>
    </row>
    <row r="22279" spans="1:3">
      <c r="A22279"/>
      <c r="B22279"/>
      <c r="C22279"/>
    </row>
    <row r="22280" spans="1:3">
      <c r="A22280"/>
      <c r="B22280"/>
      <c r="C22280"/>
    </row>
    <row r="22281" spans="1:3">
      <c r="A22281"/>
      <c r="B22281"/>
      <c r="C22281"/>
    </row>
    <row r="22282" spans="1:3">
      <c r="A22282"/>
      <c r="B22282"/>
      <c r="C22282"/>
    </row>
    <row r="22283" spans="1:3">
      <c r="A22283"/>
      <c r="B22283"/>
      <c r="C22283"/>
    </row>
    <row r="22284" spans="1:3">
      <c r="A22284"/>
      <c r="B22284"/>
      <c r="C22284"/>
    </row>
    <row r="22285" spans="1:3">
      <c r="A22285"/>
      <c r="B22285"/>
      <c r="C22285"/>
    </row>
    <row r="22286" spans="1:3">
      <c r="A22286"/>
      <c r="B22286"/>
      <c r="C22286"/>
    </row>
    <row r="22287" spans="1:3">
      <c r="A22287"/>
      <c r="B22287"/>
      <c r="C22287"/>
    </row>
    <row r="22288" spans="1:3">
      <c r="A22288"/>
      <c r="B22288"/>
      <c r="C22288"/>
    </row>
    <row r="22289" spans="1:3">
      <c r="A22289"/>
      <c r="B22289"/>
      <c r="C22289"/>
    </row>
    <row r="22290" spans="1:3">
      <c r="A22290"/>
      <c r="B22290"/>
      <c r="C22290"/>
    </row>
    <row r="22291" spans="1:3">
      <c r="A22291"/>
      <c r="B22291"/>
      <c r="C22291"/>
    </row>
    <row r="22292" spans="1:3">
      <c r="A22292"/>
      <c r="B22292"/>
      <c r="C22292"/>
    </row>
    <row r="22293" spans="1:3">
      <c r="A22293"/>
      <c r="B22293"/>
      <c r="C22293"/>
    </row>
    <row r="22294" spans="1:3">
      <c r="A22294"/>
      <c r="B22294"/>
      <c r="C22294"/>
    </row>
    <row r="22295" spans="1:3">
      <c r="A22295"/>
      <c r="B22295"/>
      <c r="C22295"/>
    </row>
    <row r="22296" spans="1:3">
      <c r="A22296"/>
      <c r="B22296"/>
      <c r="C22296"/>
    </row>
    <row r="22297" spans="1:3">
      <c r="A22297"/>
      <c r="B22297"/>
      <c r="C22297"/>
    </row>
    <row r="22298" spans="1:3">
      <c r="A22298"/>
      <c r="B22298"/>
      <c r="C22298"/>
    </row>
    <row r="22299" spans="1:3">
      <c r="A22299"/>
      <c r="B22299"/>
      <c r="C22299"/>
    </row>
    <row r="22300" spans="1:3">
      <c r="A22300"/>
      <c r="B22300"/>
      <c r="C22300"/>
    </row>
    <row r="22301" spans="1:3">
      <c r="A22301"/>
      <c r="B22301"/>
      <c r="C22301"/>
    </row>
    <row r="22302" spans="1:3">
      <c r="A22302"/>
      <c r="B22302"/>
      <c r="C22302"/>
    </row>
    <row r="22303" spans="1:3">
      <c r="A22303"/>
      <c r="B22303"/>
      <c r="C22303"/>
    </row>
    <row r="22304" spans="1:3">
      <c r="A22304"/>
      <c r="B22304"/>
      <c r="C22304"/>
    </row>
    <row r="22305" spans="1:3">
      <c r="A22305"/>
      <c r="B22305"/>
      <c r="C22305"/>
    </row>
    <row r="22306" spans="1:3">
      <c r="A22306"/>
      <c r="B22306"/>
      <c r="C22306"/>
    </row>
    <row r="22307" spans="1:3">
      <c r="A22307"/>
      <c r="B22307"/>
      <c r="C22307"/>
    </row>
    <row r="22308" spans="1:3">
      <c r="A22308"/>
      <c r="B22308"/>
      <c r="C22308"/>
    </row>
    <row r="22309" spans="1:3">
      <c r="A22309"/>
      <c r="B22309"/>
      <c r="C22309"/>
    </row>
    <row r="22310" spans="1:3">
      <c r="A22310"/>
      <c r="B22310"/>
      <c r="C22310"/>
    </row>
    <row r="22311" spans="1:3">
      <c r="A22311"/>
      <c r="B22311"/>
      <c r="C22311"/>
    </row>
    <row r="22312" spans="1:3">
      <c r="A22312"/>
      <c r="B22312"/>
      <c r="C22312"/>
    </row>
    <row r="22313" spans="1:3">
      <c r="A22313"/>
      <c r="B22313"/>
      <c r="C22313"/>
    </row>
    <row r="22314" spans="1:3">
      <c r="A22314"/>
      <c r="B22314"/>
      <c r="C22314"/>
    </row>
    <row r="22315" spans="1:3">
      <c r="A22315"/>
      <c r="B22315"/>
      <c r="C22315"/>
    </row>
    <row r="22316" spans="1:3">
      <c r="A22316"/>
      <c r="B22316"/>
      <c r="C22316"/>
    </row>
    <row r="22317" spans="1:3">
      <c r="A22317"/>
      <c r="B22317"/>
      <c r="C22317"/>
    </row>
    <row r="22318" spans="1:3">
      <c r="A22318"/>
      <c r="B22318"/>
      <c r="C22318"/>
    </row>
    <row r="22319" spans="1:3">
      <c r="A22319"/>
      <c r="B22319"/>
      <c r="C22319"/>
    </row>
    <row r="22320" spans="1:3">
      <c r="A22320"/>
      <c r="B22320"/>
      <c r="C22320"/>
    </row>
    <row r="22321" spans="1:3">
      <c r="A22321"/>
      <c r="B22321"/>
      <c r="C22321"/>
    </row>
    <row r="22322" spans="1:3">
      <c r="A22322"/>
      <c r="B22322"/>
      <c r="C22322"/>
    </row>
    <row r="22323" spans="1:3">
      <c r="A22323"/>
      <c r="B22323"/>
      <c r="C22323"/>
    </row>
    <row r="22324" spans="1:3">
      <c r="A22324"/>
      <c r="B22324"/>
      <c r="C22324"/>
    </row>
    <row r="22325" spans="1:3">
      <c r="A22325"/>
      <c r="B22325"/>
      <c r="C22325"/>
    </row>
    <row r="22326" spans="1:3">
      <c r="A22326"/>
      <c r="B22326"/>
      <c r="C22326"/>
    </row>
    <row r="22327" spans="1:3">
      <c r="A22327"/>
      <c r="B22327"/>
      <c r="C22327"/>
    </row>
    <row r="22328" spans="1:3">
      <c r="A22328"/>
      <c r="B22328"/>
      <c r="C22328"/>
    </row>
    <row r="22329" spans="1:3">
      <c r="A22329"/>
      <c r="B22329"/>
      <c r="C22329"/>
    </row>
    <row r="22330" spans="1:3">
      <c r="A22330"/>
      <c r="B22330"/>
      <c r="C22330"/>
    </row>
    <row r="22331" spans="1:3">
      <c r="A22331"/>
      <c r="B22331"/>
      <c r="C22331"/>
    </row>
    <row r="22332" spans="1:3">
      <c r="A22332"/>
      <c r="B22332"/>
      <c r="C22332"/>
    </row>
    <row r="22333" spans="1:3">
      <c r="A22333"/>
      <c r="B22333"/>
      <c r="C22333"/>
    </row>
    <row r="22334" spans="1:3">
      <c r="A22334"/>
      <c r="B22334"/>
      <c r="C22334"/>
    </row>
    <row r="22335" spans="1:3">
      <c r="A22335"/>
      <c r="B22335"/>
      <c r="C22335"/>
    </row>
    <row r="22336" spans="1:3">
      <c r="A22336"/>
      <c r="B22336"/>
      <c r="C22336"/>
    </row>
    <row r="22337" spans="1:3">
      <c r="A22337"/>
      <c r="B22337"/>
      <c r="C22337"/>
    </row>
    <row r="22338" spans="1:3">
      <c r="A22338"/>
      <c r="B22338"/>
      <c r="C22338"/>
    </row>
    <row r="22339" spans="1:3">
      <c r="A22339"/>
      <c r="B22339"/>
      <c r="C22339"/>
    </row>
    <row r="22340" spans="1:3">
      <c r="A22340"/>
      <c r="B22340"/>
      <c r="C22340"/>
    </row>
    <row r="22341" spans="1:3">
      <c r="A22341"/>
      <c r="B22341"/>
      <c r="C22341"/>
    </row>
    <row r="22342" spans="1:3">
      <c r="A22342"/>
      <c r="B22342"/>
      <c r="C22342"/>
    </row>
    <row r="22343" spans="1:3">
      <c r="A22343"/>
      <c r="B22343"/>
      <c r="C22343"/>
    </row>
    <row r="22344" spans="1:3">
      <c r="A22344"/>
      <c r="B22344"/>
      <c r="C22344"/>
    </row>
    <row r="22345" spans="1:3">
      <c r="A22345"/>
      <c r="B22345"/>
      <c r="C22345"/>
    </row>
    <row r="22346" spans="1:3">
      <c r="A22346"/>
      <c r="B22346"/>
      <c r="C22346"/>
    </row>
    <row r="22347" spans="1:3">
      <c r="A22347"/>
      <c r="B22347"/>
      <c r="C22347"/>
    </row>
    <row r="22348" spans="1:3">
      <c r="A22348"/>
      <c r="B22348"/>
      <c r="C22348"/>
    </row>
    <row r="22349" spans="1:3">
      <c r="A22349"/>
      <c r="B22349"/>
      <c r="C22349"/>
    </row>
    <row r="22350" spans="1:3">
      <c r="A22350"/>
      <c r="B22350"/>
      <c r="C22350"/>
    </row>
    <row r="22351" spans="1:3">
      <c r="A22351"/>
      <c r="B22351"/>
      <c r="C22351"/>
    </row>
    <row r="22352" spans="1:3">
      <c r="A22352"/>
      <c r="B22352"/>
      <c r="C22352"/>
    </row>
    <row r="22353" spans="1:3">
      <c r="A22353"/>
      <c r="B22353"/>
      <c r="C22353"/>
    </row>
    <row r="22354" spans="1:3">
      <c r="A22354"/>
      <c r="B22354"/>
      <c r="C22354"/>
    </row>
    <row r="22355" spans="1:3">
      <c r="A22355"/>
      <c r="B22355"/>
      <c r="C22355"/>
    </row>
    <row r="22356" spans="1:3">
      <c r="A22356"/>
      <c r="B22356"/>
      <c r="C22356"/>
    </row>
    <row r="22357" spans="1:3">
      <c r="A22357"/>
      <c r="B22357"/>
      <c r="C22357"/>
    </row>
    <row r="22358" spans="1:3">
      <c r="A22358"/>
      <c r="B22358"/>
      <c r="C22358"/>
    </row>
    <row r="22359" spans="1:3">
      <c r="A22359"/>
      <c r="B22359"/>
      <c r="C22359"/>
    </row>
    <row r="22360" spans="1:3">
      <c r="A22360"/>
      <c r="B22360"/>
      <c r="C22360"/>
    </row>
    <row r="22361" spans="1:3">
      <c r="A22361"/>
      <c r="B22361"/>
      <c r="C22361"/>
    </row>
    <row r="22362" spans="1:3">
      <c r="A22362"/>
      <c r="B22362"/>
      <c r="C22362"/>
    </row>
    <row r="22363" spans="1:3">
      <c r="A22363"/>
      <c r="B22363"/>
      <c r="C22363"/>
    </row>
    <row r="22364" spans="1:3">
      <c r="A22364"/>
      <c r="B22364"/>
      <c r="C22364"/>
    </row>
    <row r="22365" spans="1:3">
      <c r="A22365"/>
      <c r="B22365"/>
      <c r="C22365"/>
    </row>
    <row r="22366" spans="1:3">
      <c r="A22366"/>
      <c r="B22366"/>
      <c r="C22366"/>
    </row>
    <row r="22367" spans="1:3">
      <c r="A22367"/>
      <c r="B22367"/>
      <c r="C22367"/>
    </row>
    <row r="22368" spans="1:3">
      <c r="A22368"/>
      <c r="B22368"/>
      <c r="C22368"/>
    </row>
    <row r="22369" spans="1:3">
      <c r="A22369"/>
      <c r="B22369"/>
      <c r="C22369"/>
    </row>
    <row r="22370" spans="1:3">
      <c r="A22370"/>
      <c r="B22370"/>
      <c r="C22370"/>
    </row>
    <row r="22371" spans="1:3">
      <c r="A22371"/>
      <c r="B22371"/>
      <c r="C22371"/>
    </row>
    <row r="22372" spans="1:3">
      <c r="A22372"/>
      <c r="B22372"/>
      <c r="C22372"/>
    </row>
    <row r="22373" spans="1:3">
      <c r="A22373"/>
      <c r="B22373"/>
      <c r="C22373"/>
    </row>
    <row r="22374" spans="1:3">
      <c r="A22374"/>
      <c r="B22374"/>
      <c r="C22374"/>
    </row>
    <row r="22375" spans="1:3">
      <c r="A22375"/>
      <c r="B22375"/>
      <c r="C22375"/>
    </row>
    <row r="22376" spans="1:3">
      <c r="A22376"/>
      <c r="B22376"/>
      <c r="C22376"/>
    </row>
    <row r="22377" spans="1:3">
      <c r="A22377"/>
      <c r="B22377"/>
      <c r="C22377"/>
    </row>
    <row r="22378" spans="1:3">
      <c r="A22378"/>
      <c r="B22378"/>
      <c r="C22378"/>
    </row>
    <row r="22379" spans="1:3">
      <c r="A22379"/>
      <c r="B22379"/>
      <c r="C22379"/>
    </row>
    <row r="22380" spans="1:3">
      <c r="A22380"/>
      <c r="B22380"/>
      <c r="C22380"/>
    </row>
    <row r="22381" spans="1:3">
      <c r="A22381"/>
      <c r="B22381"/>
      <c r="C22381"/>
    </row>
    <row r="22382" spans="1:3">
      <c r="A22382"/>
      <c r="B22382"/>
      <c r="C22382"/>
    </row>
    <row r="22383" spans="1:3">
      <c r="A22383"/>
      <c r="B22383"/>
      <c r="C22383"/>
    </row>
    <row r="22384" spans="1:3">
      <c r="A22384"/>
      <c r="B22384"/>
      <c r="C22384"/>
    </row>
    <row r="22385" spans="1:3">
      <c r="A22385"/>
      <c r="B22385"/>
      <c r="C22385"/>
    </row>
    <row r="22386" spans="1:3">
      <c r="A22386"/>
      <c r="B22386"/>
      <c r="C22386"/>
    </row>
    <row r="22387" spans="1:3">
      <c r="A22387"/>
      <c r="B22387"/>
      <c r="C22387"/>
    </row>
    <row r="22388" spans="1:3">
      <c r="A22388"/>
      <c r="B22388"/>
      <c r="C22388"/>
    </row>
    <row r="22389" spans="1:3">
      <c r="A22389"/>
      <c r="B22389"/>
      <c r="C22389"/>
    </row>
    <row r="22390" spans="1:3">
      <c r="A22390"/>
      <c r="B22390"/>
      <c r="C22390"/>
    </row>
    <row r="22391" spans="1:3">
      <c r="A22391"/>
      <c r="B22391"/>
      <c r="C22391"/>
    </row>
    <row r="22392" spans="1:3">
      <c r="A22392"/>
      <c r="B22392"/>
      <c r="C22392"/>
    </row>
    <row r="22393" spans="1:3">
      <c r="A22393"/>
      <c r="B22393"/>
      <c r="C22393"/>
    </row>
    <row r="22394" spans="1:3">
      <c r="A22394"/>
      <c r="B22394"/>
      <c r="C22394"/>
    </row>
    <row r="22395" spans="1:3">
      <c r="A22395"/>
      <c r="B22395"/>
      <c r="C22395"/>
    </row>
    <row r="22396" spans="1:3">
      <c r="A22396"/>
      <c r="B22396"/>
      <c r="C22396"/>
    </row>
    <row r="22397" spans="1:3">
      <c r="A22397"/>
      <c r="B22397"/>
      <c r="C22397"/>
    </row>
    <row r="22398" spans="1:3">
      <c r="A22398"/>
      <c r="B22398"/>
      <c r="C22398"/>
    </row>
    <row r="22399" spans="1:3">
      <c r="A22399"/>
      <c r="B22399"/>
      <c r="C22399"/>
    </row>
    <row r="22400" spans="1:3">
      <c r="A22400"/>
      <c r="B22400"/>
      <c r="C22400"/>
    </row>
    <row r="22401" spans="1:3">
      <c r="A22401"/>
      <c r="B22401"/>
      <c r="C22401"/>
    </row>
    <row r="22402" spans="1:3">
      <c r="A22402"/>
      <c r="B22402"/>
      <c r="C22402"/>
    </row>
    <row r="22403" spans="1:3">
      <c r="A22403"/>
      <c r="B22403"/>
      <c r="C22403"/>
    </row>
    <row r="22404" spans="1:3">
      <c r="A22404"/>
      <c r="B22404"/>
      <c r="C22404"/>
    </row>
    <row r="22405" spans="1:3">
      <c r="A22405"/>
      <c r="B22405"/>
      <c r="C22405"/>
    </row>
    <row r="22406" spans="1:3">
      <c r="A22406"/>
      <c r="B22406"/>
      <c r="C22406"/>
    </row>
    <row r="22407" spans="1:3">
      <c r="A22407"/>
      <c r="B22407"/>
      <c r="C22407"/>
    </row>
    <row r="22408" spans="1:3">
      <c r="A22408"/>
      <c r="B22408"/>
      <c r="C22408"/>
    </row>
    <row r="22409" spans="1:3">
      <c r="A22409"/>
      <c r="B22409"/>
      <c r="C22409"/>
    </row>
    <row r="22410" spans="1:3">
      <c r="A22410"/>
      <c r="B22410"/>
      <c r="C22410"/>
    </row>
    <row r="22411" spans="1:3">
      <c r="A22411"/>
      <c r="B22411"/>
      <c r="C22411"/>
    </row>
    <row r="22412" spans="1:3">
      <c r="A22412"/>
      <c r="B22412"/>
      <c r="C22412"/>
    </row>
    <row r="22413" spans="1:3">
      <c r="A22413"/>
      <c r="B22413"/>
      <c r="C22413"/>
    </row>
    <row r="22414" spans="1:3">
      <c r="A22414"/>
      <c r="B22414"/>
      <c r="C22414"/>
    </row>
    <row r="22415" spans="1:3">
      <c r="A22415"/>
      <c r="B22415"/>
      <c r="C22415"/>
    </row>
    <row r="22416" spans="1:3">
      <c r="A22416"/>
      <c r="B22416"/>
      <c r="C22416"/>
    </row>
    <row r="22417" spans="1:3">
      <c r="A22417"/>
      <c r="B22417"/>
      <c r="C22417"/>
    </row>
    <row r="22418" spans="1:3">
      <c r="A22418"/>
      <c r="B22418"/>
      <c r="C22418"/>
    </row>
    <row r="22419" spans="1:3">
      <c r="A22419"/>
      <c r="B22419"/>
      <c r="C22419"/>
    </row>
    <row r="22420" spans="1:3">
      <c r="A22420"/>
      <c r="B22420"/>
      <c r="C22420"/>
    </row>
    <row r="22421" spans="1:3">
      <c r="A22421"/>
      <c r="B22421"/>
      <c r="C22421"/>
    </row>
    <row r="22422" spans="1:3">
      <c r="A22422"/>
      <c r="B22422"/>
      <c r="C22422"/>
    </row>
    <row r="22423" spans="1:3">
      <c r="A22423"/>
      <c r="B22423"/>
      <c r="C22423"/>
    </row>
    <row r="22424" spans="1:3">
      <c r="A22424"/>
      <c r="B22424"/>
      <c r="C22424"/>
    </row>
    <row r="22425" spans="1:3">
      <c r="A22425"/>
      <c r="B22425"/>
      <c r="C22425"/>
    </row>
    <row r="22426" spans="1:3">
      <c r="A22426"/>
      <c r="B22426"/>
      <c r="C22426"/>
    </row>
    <row r="22427" spans="1:3">
      <c r="A22427"/>
      <c r="B22427"/>
      <c r="C22427"/>
    </row>
    <row r="22428" spans="1:3">
      <c r="A22428"/>
      <c r="B22428"/>
      <c r="C22428"/>
    </row>
    <row r="22429" spans="1:3">
      <c r="A22429"/>
      <c r="B22429"/>
      <c r="C22429"/>
    </row>
    <row r="22430" spans="1:3">
      <c r="A22430"/>
      <c r="B22430"/>
      <c r="C22430"/>
    </row>
    <row r="22431" spans="1:3">
      <c r="A22431"/>
      <c r="B22431"/>
      <c r="C22431"/>
    </row>
    <row r="22432" spans="1:3">
      <c r="A22432"/>
      <c r="B22432"/>
      <c r="C22432"/>
    </row>
    <row r="22433" spans="1:3">
      <c r="A22433"/>
      <c r="B22433"/>
      <c r="C22433"/>
    </row>
    <row r="22434" spans="1:3">
      <c r="A22434"/>
      <c r="B22434"/>
      <c r="C22434"/>
    </row>
    <row r="22435" spans="1:3">
      <c r="A22435"/>
      <c r="B22435"/>
      <c r="C22435"/>
    </row>
    <row r="22436" spans="1:3">
      <c r="A22436"/>
      <c r="B22436"/>
      <c r="C22436"/>
    </row>
    <row r="22437" spans="1:3">
      <c r="A22437"/>
      <c r="B22437"/>
      <c r="C22437"/>
    </row>
    <row r="22438" spans="1:3">
      <c r="A22438"/>
      <c r="B22438"/>
      <c r="C22438"/>
    </row>
    <row r="22439" spans="1:3">
      <c r="A22439"/>
      <c r="B22439"/>
      <c r="C22439"/>
    </row>
    <row r="22440" spans="1:3">
      <c r="A22440"/>
      <c r="B22440"/>
      <c r="C22440"/>
    </row>
    <row r="22441" spans="1:3">
      <c r="A22441"/>
      <c r="B22441"/>
      <c r="C22441"/>
    </row>
    <row r="22442" spans="1:3">
      <c r="A22442"/>
      <c r="B22442"/>
      <c r="C22442"/>
    </row>
    <row r="22443" spans="1:3">
      <c r="A22443"/>
      <c r="B22443"/>
      <c r="C22443"/>
    </row>
    <row r="22444" spans="1:3">
      <c r="A22444"/>
      <c r="B22444"/>
      <c r="C22444"/>
    </row>
    <row r="22445" spans="1:3">
      <c r="A22445"/>
      <c r="B22445"/>
      <c r="C22445"/>
    </row>
    <row r="22446" spans="1:3">
      <c r="A22446"/>
      <c r="B22446"/>
      <c r="C22446"/>
    </row>
    <row r="22447" spans="1:3">
      <c r="A22447"/>
      <c r="B22447"/>
      <c r="C22447"/>
    </row>
    <row r="22448" spans="1:3">
      <c r="A22448"/>
      <c r="B22448"/>
      <c r="C22448"/>
    </row>
    <row r="22449" spans="1:3">
      <c r="A22449"/>
      <c r="B22449"/>
      <c r="C22449"/>
    </row>
    <row r="22450" spans="1:3">
      <c r="A22450"/>
      <c r="B22450"/>
      <c r="C22450"/>
    </row>
    <row r="22451" spans="1:3">
      <c r="A22451"/>
      <c r="B22451"/>
      <c r="C22451"/>
    </row>
    <row r="22452" spans="1:3">
      <c r="A22452"/>
      <c r="B22452"/>
      <c r="C22452"/>
    </row>
    <row r="22453" spans="1:3">
      <c r="A22453"/>
      <c r="B22453"/>
      <c r="C22453"/>
    </row>
    <row r="22454" spans="1:3">
      <c r="A22454"/>
      <c r="B22454"/>
      <c r="C22454"/>
    </row>
    <row r="22455" spans="1:3">
      <c r="A22455"/>
      <c r="B22455"/>
      <c r="C22455"/>
    </row>
    <row r="22456" spans="1:3">
      <c r="A22456"/>
      <c r="B22456"/>
      <c r="C22456"/>
    </row>
    <row r="22457" spans="1:3">
      <c r="A22457"/>
      <c r="B22457"/>
      <c r="C22457"/>
    </row>
    <row r="22458" spans="1:3">
      <c r="A22458"/>
      <c r="B22458"/>
      <c r="C22458"/>
    </row>
    <row r="22459" spans="1:3">
      <c r="A22459"/>
      <c r="B22459"/>
      <c r="C22459"/>
    </row>
    <row r="22460" spans="1:3">
      <c r="A22460"/>
      <c r="B22460"/>
      <c r="C22460"/>
    </row>
    <row r="22461" spans="1:3">
      <c r="A22461"/>
      <c r="B22461"/>
      <c r="C22461"/>
    </row>
    <row r="22462" spans="1:3">
      <c r="A22462"/>
      <c r="B22462"/>
      <c r="C22462"/>
    </row>
    <row r="22463" spans="1:3">
      <c r="A22463"/>
      <c r="B22463"/>
      <c r="C22463"/>
    </row>
    <row r="22464" spans="1:3">
      <c r="A22464"/>
      <c r="B22464"/>
      <c r="C22464"/>
    </row>
    <row r="22465" spans="1:3">
      <c r="A22465"/>
      <c r="B22465"/>
      <c r="C22465"/>
    </row>
    <row r="22466" spans="1:3">
      <c r="A22466"/>
      <c r="B22466"/>
      <c r="C22466"/>
    </row>
    <row r="22467" spans="1:3">
      <c r="A22467"/>
      <c r="B22467"/>
      <c r="C22467"/>
    </row>
    <row r="22468" spans="1:3">
      <c r="A22468"/>
      <c r="B22468"/>
      <c r="C22468"/>
    </row>
    <row r="22469" spans="1:3">
      <c r="A22469"/>
      <c r="B22469"/>
      <c r="C22469"/>
    </row>
    <row r="22470" spans="1:3">
      <c r="A22470"/>
      <c r="B22470"/>
      <c r="C22470"/>
    </row>
    <row r="22471" spans="1:3">
      <c r="A22471"/>
      <c r="B22471"/>
      <c r="C22471"/>
    </row>
    <row r="22472" spans="1:3">
      <c r="A22472"/>
      <c r="B22472"/>
      <c r="C22472"/>
    </row>
    <row r="22473" spans="1:3">
      <c r="A22473"/>
      <c r="B22473"/>
      <c r="C22473"/>
    </row>
    <row r="22474" spans="1:3">
      <c r="A22474"/>
      <c r="B22474"/>
      <c r="C22474"/>
    </row>
    <row r="22475" spans="1:3">
      <c r="A22475"/>
      <c r="B22475"/>
      <c r="C22475"/>
    </row>
    <row r="22476" spans="1:3">
      <c r="A22476"/>
      <c r="B22476"/>
      <c r="C22476"/>
    </row>
    <row r="22477" spans="1:3">
      <c r="A22477"/>
      <c r="B22477"/>
      <c r="C22477"/>
    </row>
    <row r="22478" spans="1:3">
      <c r="A22478"/>
      <c r="B22478"/>
      <c r="C22478"/>
    </row>
    <row r="22479" spans="1:3">
      <c r="A22479"/>
      <c r="B22479"/>
      <c r="C22479"/>
    </row>
    <row r="22480" spans="1:3">
      <c r="A22480"/>
      <c r="B22480"/>
      <c r="C22480"/>
    </row>
    <row r="22481" spans="1:3">
      <c r="A22481"/>
      <c r="B22481"/>
      <c r="C22481"/>
    </row>
    <row r="22482" spans="1:3">
      <c r="A22482"/>
      <c r="B22482"/>
      <c r="C22482"/>
    </row>
    <row r="22483" spans="1:3">
      <c r="A22483"/>
      <c r="B22483"/>
      <c r="C22483"/>
    </row>
    <row r="22484" spans="1:3">
      <c r="A22484"/>
      <c r="B22484"/>
      <c r="C22484"/>
    </row>
    <row r="22485" spans="1:3">
      <c r="A22485"/>
      <c r="B22485"/>
      <c r="C22485"/>
    </row>
    <row r="22486" spans="1:3">
      <c r="A22486"/>
      <c r="B22486"/>
      <c r="C22486"/>
    </row>
    <row r="22487" spans="1:3">
      <c r="A22487"/>
      <c r="B22487"/>
      <c r="C22487"/>
    </row>
    <row r="22488" spans="1:3">
      <c r="A22488"/>
      <c r="B22488"/>
      <c r="C22488"/>
    </row>
    <row r="22489" spans="1:3">
      <c r="A22489"/>
      <c r="B22489"/>
      <c r="C22489"/>
    </row>
    <row r="22490" spans="1:3">
      <c r="A22490"/>
      <c r="B22490"/>
      <c r="C22490"/>
    </row>
    <row r="22491" spans="1:3">
      <c r="A22491"/>
      <c r="B22491"/>
      <c r="C22491"/>
    </row>
    <row r="22492" spans="1:3">
      <c r="A22492"/>
      <c r="B22492"/>
      <c r="C22492"/>
    </row>
    <row r="22493" spans="1:3">
      <c r="A22493"/>
      <c r="B22493"/>
      <c r="C22493"/>
    </row>
    <row r="22494" spans="1:3">
      <c r="A22494"/>
      <c r="B22494"/>
      <c r="C22494"/>
    </row>
    <row r="22495" spans="1:3">
      <c r="A22495"/>
      <c r="B22495"/>
      <c r="C22495"/>
    </row>
    <row r="22496" spans="1:3">
      <c r="A22496"/>
      <c r="B22496"/>
      <c r="C22496"/>
    </row>
    <row r="22497" spans="1:3">
      <c r="A22497"/>
      <c r="B22497"/>
      <c r="C22497"/>
    </row>
    <row r="22498" spans="1:3">
      <c r="A22498"/>
      <c r="B22498"/>
      <c r="C22498"/>
    </row>
    <row r="22499" spans="1:3">
      <c r="A22499"/>
      <c r="B22499"/>
      <c r="C22499"/>
    </row>
    <row r="22500" spans="1:3">
      <c r="A22500"/>
      <c r="B22500"/>
      <c r="C22500"/>
    </row>
    <row r="22501" spans="1:3">
      <c r="A22501"/>
      <c r="B22501"/>
      <c r="C22501"/>
    </row>
    <row r="22502" spans="1:3">
      <c r="A22502"/>
      <c r="B22502"/>
      <c r="C22502"/>
    </row>
    <row r="22503" spans="1:3">
      <c r="A22503"/>
      <c r="B22503"/>
      <c r="C22503"/>
    </row>
    <row r="22504" spans="1:3">
      <c r="A22504"/>
      <c r="B22504"/>
      <c r="C22504"/>
    </row>
    <row r="22505" spans="1:3">
      <c r="A22505"/>
      <c r="B22505"/>
      <c r="C22505"/>
    </row>
    <row r="22506" spans="1:3">
      <c r="A22506"/>
      <c r="B22506"/>
      <c r="C22506"/>
    </row>
    <row r="22507" spans="1:3">
      <c r="A22507"/>
      <c r="B22507"/>
      <c r="C22507"/>
    </row>
    <row r="22508" spans="1:3">
      <c r="A22508"/>
      <c r="B22508"/>
      <c r="C22508"/>
    </row>
    <row r="22509" spans="1:3">
      <c r="A22509"/>
      <c r="B22509"/>
      <c r="C22509"/>
    </row>
    <row r="22510" spans="1:3">
      <c r="A22510"/>
      <c r="B22510"/>
      <c r="C22510"/>
    </row>
    <row r="22511" spans="1:3">
      <c r="A22511"/>
      <c r="B22511"/>
      <c r="C22511"/>
    </row>
    <row r="22512" spans="1:3">
      <c r="A22512"/>
      <c r="B22512"/>
      <c r="C22512"/>
    </row>
    <row r="22513" spans="1:3">
      <c r="A22513"/>
      <c r="B22513"/>
      <c r="C22513"/>
    </row>
    <row r="22514" spans="1:3">
      <c r="A22514"/>
      <c r="B22514"/>
      <c r="C22514"/>
    </row>
    <row r="22515" spans="1:3">
      <c r="A22515"/>
      <c r="B22515"/>
      <c r="C22515"/>
    </row>
    <row r="22516" spans="1:3">
      <c r="A22516"/>
      <c r="B22516"/>
      <c r="C22516"/>
    </row>
    <row r="22517" spans="1:3">
      <c r="A22517"/>
      <c r="B22517"/>
      <c r="C22517"/>
    </row>
    <row r="22518" spans="1:3">
      <c r="A22518"/>
      <c r="B22518"/>
      <c r="C22518"/>
    </row>
    <row r="22519" spans="1:3">
      <c r="A22519"/>
      <c r="B22519"/>
      <c r="C22519"/>
    </row>
    <row r="22520" spans="1:3">
      <c r="A22520"/>
      <c r="B22520"/>
      <c r="C22520"/>
    </row>
    <row r="22521" spans="1:3">
      <c r="A22521"/>
      <c r="B22521"/>
      <c r="C22521"/>
    </row>
    <row r="22522" spans="1:3">
      <c r="A22522"/>
      <c r="B22522"/>
      <c r="C22522"/>
    </row>
    <row r="22523" spans="1:3">
      <c r="A22523"/>
      <c r="B22523"/>
      <c r="C22523"/>
    </row>
    <row r="22524" spans="1:3">
      <c r="A22524"/>
      <c r="B22524"/>
      <c r="C22524"/>
    </row>
    <row r="22525" spans="1:3">
      <c r="A22525"/>
      <c r="B22525"/>
      <c r="C22525"/>
    </row>
    <row r="22526" spans="1:3">
      <c r="A22526"/>
      <c r="B22526"/>
      <c r="C22526"/>
    </row>
    <row r="22527" spans="1:3">
      <c r="A22527"/>
      <c r="B22527"/>
      <c r="C22527"/>
    </row>
    <row r="22528" spans="1:3">
      <c r="A22528"/>
      <c r="B22528"/>
      <c r="C22528"/>
    </row>
    <row r="22529" spans="1:3">
      <c r="A22529"/>
      <c r="B22529"/>
      <c r="C22529"/>
    </row>
    <row r="22530" spans="1:3">
      <c r="A22530"/>
      <c r="B22530"/>
      <c r="C22530"/>
    </row>
    <row r="22531" spans="1:3">
      <c r="A22531"/>
      <c r="B22531"/>
      <c r="C22531"/>
    </row>
    <row r="22532" spans="1:3">
      <c r="A22532"/>
      <c r="B22532"/>
      <c r="C22532"/>
    </row>
    <row r="22533" spans="1:3">
      <c r="A22533"/>
      <c r="B22533"/>
      <c r="C22533"/>
    </row>
    <row r="22534" spans="1:3">
      <c r="A22534"/>
      <c r="B22534"/>
      <c r="C22534"/>
    </row>
    <row r="22535" spans="1:3">
      <c r="A22535"/>
      <c r="B22535"/>
      <c r="C22535"/>
    </row>
    <row r="22536" spans="1:3">
      <c r="A22536"/>
      <c r="B22536"/>
      <c r="C22536"/>
    </row>
    <row r="22537" spans="1:3">
      <c r="A22537"/>
      <c r="B22537"/>
      <c r="C22537"/>
    </row>
    <row r="22538" spans="1:3">
      <c r="A22538"/>
      <c r="B22538"/>
      <c r="C22538"/>
    </row>
    <row r="22539" spans="1:3">
      <c r="A22539"/>
      <c r="B22539"/>
      <c r="C22539"/>
    </row>
    <row r="22540" spans="1:3">
      <c r="A22540"/>
      <c r="B22540"/>
      <c r="C22540"/>
    </row>
    <row r="22541" spans="1:3">
      <c r="A22541"/>
      <c r="B22541"/>
      <c r="C22541"/>
    </row>
    <row r="22542" spans="1:3">
      <c r="A22542"/>
      <c r="B22542"/>
      <c r="C22542"/>
    </row>
    <row r="22543" spans="1:3">
      <c r="A22543"/>
      <c r="B22543"/>
      <c r="C22543"/>
    </row>
    <row r="22544" spans="1:3">
      <c r="A22544"/>
      <c r="B22544"/>
      <c r="C22544"/>
    </row>
    <row r="22545" spans="1:3">
      <c r="A22545"/>
      <c r="B22545"/>
      <c r="C22545"/>
    </row>
    <row r="22546" spans="1:3">
      <c r="A22546"/>
      <c r="B22546"/>
      <c r="C22546"/>
    </row>
    <row r="22547" spans="1:3">
      <c r="A22547"/>
      <c r="B22547"/>
      <c r="C22547"/>
    </row>
    <row r="22548" spans="1:3">
      <c r="A22548"/>
      <c r="B22548"/>
      <c r="C22548"/>
    </row>
    <row r="22549" spans="1:3">
      <c r="A22549"/>
      <c r="B22549"/>
      <c r="C22549"/>
    </row>
    <row r="22550" spans="1:3">
      <c r="A22550"/>
      <c r="B22550"/>
      <c r="C22550"/>
    </row>
    <row r="22551" spans="1:3">
      <c r="A22551"/>
      <c r="B22551"/>
      <c r="C22551"/>
    </row>
    <row r="22552" spans="1:3">
      <c r="A22552"/>
      <c r="B22552"/>
      <c r="C22552"/>
    </row>
    <row r="22553" spans="1:3">
      <c r="A22553"/>
      <c r="B22553"/>
      <c r="C22553"/>
    </row>
    <row r="22554" spans="1:3">
      <c r="A22554"/>
      <c r="B22554"/>
      <c r="C22554"/>
    </row>
    <row r="22555" spans="1:3">
      <c r="A22555"/>
      <c r="B22555"/>
      <c r="C22555"/>
    </row>
    <row r="22556" spans="1:3">
      <c r="A22556"/>
      <c r="B22556"/>
      <c r="C22556"/>
    </row>
    <row r="22557" spans="1:3">
      <c r="A22557"/>
      <c r="B22557"/>
      <c r="C22557"/>
    </row>
    <row r="22558" spans="1:3">
      <c r="A22558"/>
      <c r="B22558"/>
      <c r="C22558"/>
    </row>
    <row r="22559" spans="1:3">
      <c r="A22559"/>
      <c r="B22559"/>
      <c r="C22559"/>
    </row>
    <row r="22560" spans="1:3">
      <c r="A22560"/>
      <c r="B22560"/>
      <c r="C22560"/>
    </row>
    <row r="22561" spans="1:3">
      <c r="A22561"/>
      <c r="B22561"/>
      <c r="C22561"/>
    </row>
    <row r="22562" spans="1:3">
      <c r="A22562"/>
      <c r="B22562"/>
      <c r="C22562"/>
    </row>
    <row r="22563" spans="1:3">
      <c r="A22563"/>
      <c r="B22563"/>
      <c r="C22563"/>
    </row>
    <row r="22564" spans="1:3">
      <c r="A22564"/>
      <c r="B22564"/>
      <c r="C22564"/>
    </row>
    <row r="22565" spans="1:3">
      <c r="A22565"/>
      <c r="B22565"/>
      <c r="C22565"/>
    </row>
    <row r="22566" spans="1:3">
      <c r="A22566"/>
      <c r="B22566"/>
      <c r="C22566"/>
    </row>
    <row r="22567" spans="1:3">
      <c r="A22567"/>
      <c r="B22567"/>
      <c r="C22567"/>
    </row>
    <row r="22568" spans="1:3">
      <c r="A22568"/>
      <c r="B22568"/>
      <c r="C22568"/>
    </row>
    <row r="22569" spans="1:3">
      <c r="A22569"/>
      <c r="B22569"/>
      <c r="C22569"/>
    </row>
    <row r="22570" spans="1:3">
      <c r="A22570"/>
      <c r="B22570"/>
      <c r="C22570"/>
    </row>
    <row r="22571" spans="1:3">
      <c r="A22571"/>
      <c r="B22571"/>
      <c r="C22571"/>
    </row>
    <row r="22572" spans="1:3">
      <c r="A22572"/>
      <c r="B22572"/>
      <c r="C22572"/>
    </row>
    <row r="22573" spans="1:3">
      <c r="A22573"/>
      <c r="B22573"/>
      <c r="C22573"/>
    </row>
    <row r="22574" spans="1:3">
      <c r="A22574"/>
      <c r="B22574"/>
      <c r="C22574"/>
    </row>
    <row r="22575" spans="1:3">
      <c r="A22575"/>
      <c r="B22575"/>
      <c r="C22575"/>
    </row>
    <row r="22576" spans="1:3">
      <c r="A22576"/>
      <c r="B22576"/>
      <c r="C22576"/>
    </row>
    <row r="22577" spans="1:3">
      <c r="A22577"/>
      <c r="B22577"/>
      <c r="C22577"/>
    </row>
    <row r="22578" spans="1:3">
      <c r="A22578"/>
      <c r="B22578"/>
      <c r="C22578"/>
    </row>
    <row r="22579" spans="1:3">
      <c r="A22579"/>
      <c r="B22579"/>
      <c r="C22579"/>
    </row>
    <row r="22580" spans="1:3">
      <c r="A22580"/>
      <c r="B22580"/>
      <c r="C22580"/>
    </row>
    <row r="22581" spans="1:3">
      <c r="A22581"/>
      <c r="B22581"/>
      <c r="C22581"/>
    </row>
    <row r="22582" spans="1:3">
      <c r="A22582"/>
      <c r="B22582"/>
      <c r="C22582"/>
    </row>
    <row r="22583" spans="1:3">
      <c r="A22583"/>
      <c r="B22583"/>
      <c r="C22583"/>
    </row>
    <row r="22584" spans="1:3">
      <c r="A22584"/>
      <c r="B22584"/>
      <c r="C22584"/>
    </row>
    <row r="22585" spans="1:3">
      <c r="A22585"/>
      <c r="B22585"/>
      <c r="C22585"/>
    </row>
    <row r="22586" spans="1:3">
      <c r="A22586"/>
      <c r="B22586"/>
      <c r="C22586"/>
    </row>
    <row r="22587" spans="1:3">
      <c r="A22587"/>
      <c r="B22587"/>
      <c r="C22587"/>
    </row>
    <row r="22588" spans="1:3">
      <c r="A22588"/>
      <c r="B22588"/>
      <c r="C22588"/>
    </row>
    <row r="22589" spans="1:3">
      <c r="A22589"/>
      <c r="B22589"/>
      <c r="C22589"/>
    </row>
    <row r="22590" spans="1:3">
      <c r="A22590"/>
      <c r="B22590"/>
      <c r="C22590"/>
    </row>
    <row r="22591" spans="1:3">
      <c r="A22591"/>
      <c r="B22591"/>
      <c r="C22591"/>
    </row>
    <row r="22592" spans="1:3">
      <c r="A22592"/>
      <c r="B22592"/>
      <c r="C22592"/>
    </row>
    <row r="22593" spans="1:3">
      <c r="A22593"/>
      <c r="B22593"/>
      <c r="C22593"/>
    </row>
    <row r="22594" spans="1:3">
      <c r="A22594"/>
      <c r="B22594"/>
      <c r="C22594"/>
    </row>
    <row r="22595" spans="1:3">
      <c r="A22595"/>
      <c r="B22595"/>
      <c r="C22595"/>
    </row>
    <row r="22596" spans="1:3">
      <c r="A22596"/>
      <c r="B22596"/>
      <c r="C22596"/>
    </row>
    <row r="22597" spans="1:3">
      <c r="A22597"/>
      <c r="B22597"/>
      <c r="C22597"/>
    </row>
    <row r="22598" spans="1:3">
      <c r="A22598"/>
      <c r="B22598"/>
      <c r="C22598"/>
    </row>
    <row r="22599" spans="1:3">
      <c r="A22599"/>
      <c r="B22599"/>
      <c r="C22599"/>
    </row>
    <row r="22600" spans="1:3">
      <c r="A22600"/>
      <c r="B22600"/>
      <c r="C22600"/>
    </row>
    <row r="22601" spans="1:3">
      <c r="A22601"/>
      <c r="B22601"/>
      <c r="C22601"/>
    </row>
    <row r="22602" spans="1:3">
      <c r="A22602"/>
      <c r="B22602"/>
      <c r="C22602"/>
    </row>
    <row r="22603" spans="1:3">
      <c r="A22603"/>
      <c r="B22603"/>
      <c r="C22603"/>
    </row>
    <row r="22604" spans="1:3">
      <c r="A22604"/>
      <c r="B22604"/>
      <c r="C22604"/>
    </row>
    <row r="22605" spans="1:3">
      <c r="A22605"/>
      <c r="B22605"/>
      <c r="C22605"/>
    </row>
    <row r="22606" spans="1:3">
      <c r="A22606"/>
      <c r="B22606"/>
      <c r="C22606"/>
    </row>
    <row r="22607" spans="1:3">
      <c r="A22607"/>
      <c r="B22607"/>
      <c r="C22607"/>
    </row>
    <row r="22608" spans="1:3">
      <c r="A22608"/>
      <c r="B22608"/>
      <c r="C22608"/>
    </row>
    <row r="22609" spans="1:3">
      <c r="A22609"/>
      <c r="B22609"/>
      <c r="C22609"/>
    </row>
    <row r="22610" spans="1:3">
      <c r="A22610"/>
      <c r="B22610"/>
      <c r="C22610"/>
    </row>
    <row r="22611" spans="1:3">
      <c r="A22611"/>
      <c r="B22611"/>
      <c r="C22611"/>
    </row>
    <row r="22612" spans="1:3">
      <c r="A22612"/>
      <c r="B22612"/>
      <c r="C22612"/>
    </row>
    <row r="22613" spans="1:3">
      <c r="A22613"/>
      <c r="B22613"/>
      <c r="C22613"/>
    </row>
    <row r="22614" spans="1:3">
      <c r="A22614"/>
      <c r="B22614"/>
      <c r="C22614"/>
    </row>
    <row r="22615" spans="1:3">
      <c r="A22615"/>
      <c r="B22615"/>
      <c r="C22615"/>
    </row>
    <row r="22616" spans="1:3">
      <c r="A22616"/>
      <c r="B22616"/>
      <c r="C22616"/>
    </row>
    <row r="22617" spans="1:3">
      <c r="A22617"/>
      <c r="B22617"/>
      <c r="C22617"/>
    </row>
    <row r="22618" spans="1:3">
      <c r="A22618"/>
      <c r="B22618"/>
      <c r="C22618"/>
    </row>
    <row r="22619" spans="1:3">
      <c r="A22619"/>
      <c r="B22619"/>
      <c r="C22619"/>
    </row>
    <row r="22620" spans="1:3">
      <c r="A22620"/>
      <c r="B22620"/>
      <c r="C22620"/>
    </row>
    <row r="22621" spans="1:3">
      <c r="A22621"/>
      <c r="B22621"/>
      <c r="C22621"/>
    </row>
    <row r="22622" spans="1:3">
      <c r="A22622"/>
      <c r="B22622"/>
      <c r="C22622"/>
    </row>
    <row r="22623" spans="1:3">
      <c r="A22623"/>
      <c r="B22623"/>
      <c r="C22623"/>
    </row>
    <row r="22624" spans="1:3">
      <c r="A22624"/>
      <c r="B22624"/>
      <c r="C22624"/>
    </row>
    <row r="22625" spans="1:3">
      <c r="A22625"/>
      <c r="B22625"/>
      <c r="C22625"/>
    </row>
    <row r="22626" spans="1:3">
      <c r="A22626"/>
      <c r="B22626"/>
      <c r="C22626"/>
    </row>
    <row r="22627" spans="1:3">
      <c r="A22627"/>
      <c r="B22627"/>
      <c r="C22627"/>
    </row>
    <row r="22628" spans="1:3">
      <c r="A22628"/>
      <c r="B22628"/>
      <c r="C22628"/>
    </row>
    <row r="22629" spans="1:3">
      <c r="A22629"/>
      <c r="B22629"/>
      <c r="C22629"/>
    </row>
    <row r="22630" spans="1:3">
      <c r="A22630"/>
      <c r="B22630"/>
      <c r="C22630"/>
    </row>
    <row r="22631" spans="1:3">
      <c r="A22631"/>
      <c r="B22631"/>
      <c r="C22631"/>
    </row>
    <row r="22632" spans="1:3">
      <c r="A22632"/>
      <c r="B22632"/>
      <c r="C22632"/>
    </row>
    <row r="22633" spans="1:3">
      <c r="A22633"/>
      <c r="B22633"/>
      <c r="C22633"/>
    </row>
    <row r="22634" spans="1:3">
      <c r="A22634"/>
      <c r="B22634"/>
      <c r="C22634"/>
    </row>
    <row r="22635" spans="1:3">
      <c r="A22635"/>
      <c r="B22635"/>
      <c r="C22635"/>
    </row>
    <row r="22636" spans="1:3">
      <c r="A22636"/>
      <c r="B22636"/>
      <c r="C22636"/>
    </row>
    <row r="22637" spans="1:3">
      <c r="A22637"/>
      <c r="B22637"/>
      <c r="C22637"/>
    </row>
    <row r="22638" spans="1:3">
      <c r="A22638"/>
      <c r="B22638"/>
      <c r="C22638"/>
    </row>
    <row r="22639" spans="1:3">
      <c r="A22639"/>
      <c r="B22639"/>
      <c r="C22639"/>
    </row>
    <row r="22640" spans="1:3">
      <c r="A22640"/>
      <c r="B22640"/>
      <c r="C22640"/>
    </row>
    <row r="22641" spans="1:3">
      <c r="A22641"/>
      <c r="B22641"/>
      <c r="C22641"/>
    </row>
    <row r="22642" spans="1:3">
      <c r="A22642"/>
      <c r="B22642"/>
      <c r="C22642"/>
    </row>
    <row r="22643" spans="1:3">
      <c r="A22643"/>
      <c r="B22643"/>
      <c r="C22643"/>
    </row>
    <row r="22644" spans="1:3">
      <c r="A22644"/>
      <c r="B22644"/>
      <c r="C22644"/>
    </row>
    <row r="22645" spans="1:3">
      <c r="A22645"/>
      <c r="B22645"/>
      <c r="C22645"/>
    </row>
    <row r="22646" spans="1:3">
      <c r="A22646"/>
      <c r="B22646"/>
      <c r="C22646"/>
    </row>
    <row r="22647" spans="1:3">
      <c r="A22647"/>
      <c r="B22647"/>
      <c r="C22647"/>
    </row>
    <row r="22648" spans="1:3">
      <c r="A22648"/>
      <c r="B22648"/>
      <c r="C22648"/>
    </row>
    <row r="22649" spans="1:3">
      <c r="A22649"/>
      <c r="B22649"/>
      <c r="C22649"/>
    </row>
    <row r="22650" spans="1:3">
      <c r="A22650"/>
      <c r="B22650"/>
      <c r="C22650"/>
    </row>
    <row r="22651" spans="1:3">
      <c r="A22651"/>
      <c r="B22651"/>
      <c r="C22651"/>
    </row>
    <row r="22652" spans="1:3">
      <c r="A22652"/>
      <c r="B22652"/>
      <c r="C22652"/>
    </row>
    <row r="22653" spans="1:3">
      <c r="A22653"/>
      <c r="B22653"/>
      <c r="C22653"/>
    </row>
    <row r="22654" spans="1:3">
      <c r="A22654"/>
      <c r="B22654"/>
      <c r="C22654"/>
    </row>
    <row r="22655" spans="1:3">
      <c r="A22655"/>
      <c r="B22655"/>
      <c r="C22655"/>
    </row>
    <row r="22656" spans="1:3">
      <c r="A22656"/>
      <c r="B22656"/>
      <c r="C22656"/>
    </row>
    <row r="22657" spans="1:3">
      <c r="A22657"/>
      <c r="B22657"/>
      <c r="C22657"/>
    </row>
    <row r="22658" spans="1:3">
      <c r="A22658"/>
      <c r="B22658"/>
      <c r="C22658"/>
    </row>
    <row r="22659" spans="1:3">
      <c r="A22659"/>
      <c r="B22659"/>
      <c r="C22659"/>
    </row>
    <row r="22660" spans="1:3">
      <c r="A22660"/>
      <c r="B22660"/>
      <c r="C22660"/>
    </row>
    <row r="22661" spans="1:3">
      <c r="A22661"/>
      <c r="B22661"/>
      <c r="C22661"/>
    </row>
    <row r="22662" spans="1:3">
      <c r="A22662"/>
      <c r="B22662"/>
      <c r="C22662"/>
    </row>
    <row r="22663" spans="1:3">
      <c r="A22663"/>
      <c r="B22663"/>
      <c r="C22663"/>
    </row>
    <row r="22664" spans="1:3">
      <c r="A22664"/>
      <c r="B22664"/>
      <c r="C22664"/>
    </row>
    <row r="22665" spans="1:3">
      <c r="A22665"/>
      <c r="B22665"/>
      <c r="C22665"/>
    </row>
    <row r="22666" spans="1:3">
      <c r="A22666"/>
      <c r="B22666"/>
      <c r="C22666"/>
    </row>
    <row r="22667" spans="1:3">
      <c r="A22667"/>
      <c r="B22667"/>
      <c r="C22667"/>
    </row>
    <row r="22668" spans="1:3">
      <c r="A22668"/>
      <c r="B22668"/>
      <c r="C22668"/>
    </row>
    <row r="22669" spans="1:3">
      <c r="A22669"/>
      <c r="B22669"/>
      <c r="C22669"/>
    </row>
    <row r="22670" spans="1:3">
      <c r="A22670"/>
      <c r="B22670"/>
      <c r="C22670"/>
    </row>
    <row r="22671" spans="1:3">
      <c r="A22671"/>
      <c r="B22671"/>
      <c r="C22671"/>
    </row>
    <row r="22672" spans="1:3">
      <c r="A22672"/>
      <c r="B22672"/>
      <c r="C22672"/>
    </row>
    <row r="22673" spans="1:3">
      <c r="A22673"/>
      <c r="B22673"/>
      <c r="C22673"/>
    </row>
    <row r="22674" spans="1:3">
      <c r="A22674"/>
      <c r="B22674"/>
      <c r="C22674"/>
    </row>
    <row r="22675" spans="1:3">
      <c r="A22675"/>
      <c r="B22675"/>
      <c r="C22675"/>
    </row>
    <row r="22676" spans="1:3">
      <c r="A22676"/>
      <c r="B22676"/>
      <c r="C22676"/>
    </row>
    <row r="22677" spans="1:3">
      <c r="A22677"/>
      <c r="B22677"/>
      <c r="C22677"/>
    </row>
    <row r="22678" spans="1:3">
      <c r="A22678"/>
      <c r="B22678"/>
      <c r="C22678"/>
    </row>
    <row r="22679" spans="1:3">
      <c r="A22679"/>
      <c r="B22679"/>
      <c r="C22679"/>
    </row>
    <row r="22680" spans="1:3">
      <c r="A22680"/>
      <c r="B22680"/>
      <c r="C22680"/>
    </row>
    <row r="22681" spans="1:3">
      <c r="A22681"/>
      <c r="B22681"/>
      <c r="C22681"/>
    </row>
    <row r="22682" spans="1:3">
      <c r="A22682"/>
      <c r="B22682"/>
      <c r="C22682"/>
    </row>
    <row r="22683" spans="1:3">
      <c r="A22683"/>
      <c r="B22683"/>
      <c r="C22683"/>
    </row>
    <row r="22684" spans="1:3">
      <c r="A22684"/>
      <c r="B22684"/>
      <c r="C22684"/>
    </row>
    <row r="22685" spans="1:3">
      <c r="A22685"/>
      <c r="B22685"/>
      <c r="C22685"/>
    </row>
    <row r="22686" spans="1:3">
      <c r="A22686"/>
      <c r="B22686"/>
      <c r="C22686"/>
    </row>
    <row r="22687" spans="1:3">
      <c r="A22687"/>
      <c r="B22687"/>
      <c r="C22687"/>
    </row>
    <row r="22688" spans="1:3">
      <c r="A22688"/>
      <c r="B22688"/>
      <c r="C22688"/>
    </row>
    <row r="22689" spans="1:3">
      <c r="A22689"/>
      <c r="B22689"/>
      <c r="C22689"/>
    </row>
    <row r="22690" spans="1:3">
      <c r="A22690"/>
      <c r="B22690"/>
      <c r="C22690"/>
    </row>
    <row r="22691" spans="1:3">
      <c r="A22691"/>
      <c r="B22691"/>
      <c r="C22691"/>
    </row>
    <row r="22692" spans="1:3">
      <c r="A22692"/>
      <c r="B22692"/>
      <c r="C22692"/>
    </row>
    <row r="22693" spans="1:3">
      <c r="A22693"/>
      <c r="B22693"/>
      <c r="C22693"/>
    </row>
    <row r="22694" spans="1:3">
      <c r="A22694"/>
      <c r="B22694"/>
      <c r="C22694"/>
    </row>
    <row r="22695" spans="1:3">
      <c r="A22695"/>
      <c r="B22695"/>
      <c r="C22695"/>
    </row>
    <row r="22696" spans="1:3">
      <c r="A22696"/>
      <c r="B22696"/>
      <c r="C22696"/>
    </row>
    <row r="22697" spans="1:3">
      <c r="A22697"/>
      <c r="B22697"/>
      <c r="C22697"/>
    </row>
    <row r="22698" spans="1:3">
      <c r="A22698"/>
      <c r="B22698"/>
      <c r="C22698"/>
    </row>
    <row r="22699" spans="1:3">
      <c r="A22699"/>
      <c r="B22699"/>
      <c r="C22699"/>
    </row>
    <row r="22700" spans="1:3">
      <c r="A22700"/>
      <c r="B22700"/>
      <c r="C22700"/>
    </row>
    <row r="22701" spans="1:3">
      <c r="A22701"/>
      <c r="B22701"/>
      <c r="C22701"/>
    </row>
    <row r="22702" spans="1:3">
      <c r="A22702"/>
      <c r="B22702"/>
      <c r="C22702"/>
    </row>
    <row r="22703" spans="1:3">
      <c r="A22703"/>
      <c r="B22703"/>
      <c r="C22703"/>
    </row>
    <row r="22704" spans="1:3">
      <c r="A22704"/>
      <c r="B22704"/>
      <c r="C22704"/>
    </row>
    <row r="22705" spans="1:3">
      <c r="A22705"/>
      <c r="B22705"/>
      <c r="C22705"/>
    </row>
    <row r="22706" spans="1:3">
      <c r="A22706"/>
      <c r="B22706"/>
      <c r="C22706"/>
    </row>
    <row r="22707" spans="1:3">
      <c r="A22707"/>
      <c r="B22707"/>
      <c r="C22707"/>
    </row>
    <row r="22708" spans="1:3">
      <c r="A22708"/>
      <c r="B22708"/>
      <c r="C22708"/>
    </row>
    <row r="22709" spans="1:3">
      <c r="A22709"/>
      <c r="B22709"/>
      <c r="C22709"/>
    </row>
    <row r="22710" spans="1:3">
      <c r="A22710"/>
      <c r="B22710"/>
      <c r="C22710"/>
    </row>
    <row r="22711" spans="1:3">
      <c r="A22711"/>
      <c r="B22711"/>
      <c r="C22711"/>
    </row>
    <row r="22712" spans="1:3">
      <c r="A22712"/>
      <c r="B22712"/>
      <c r="C22712"/>
    </row>
    <row r="22713" spans="1:3">
      <c r="A22713"/>
      <c r="B22713"/>
      <c r="C22713"/>
    </row>
    <row r="22714" spans="1:3">
      <c r="A22714"/>
      <c r="B22714"/>
      <c r="C22714"/>
    </row>
    <row r="22715" spans="1:3">
      <c r="A22715"/>
      <c r="B22715"/>
      <c r="C22715"/>
    </row>
    <row r="22716" spans="1:3">
      <c r="A22716"/>
      <c r="B22716"/>
      <c r="C22716"/>
    </row>
    <row r="22717" spans="1:3">
      <c r="A22717"/>
      <c r="B22717"/>
      <c r="C22717"/>
    </row>
    <row r="22718" spans="1:3">
      <c r="A22718"/>
      <c r="B22718"/>
      <c r="C22718"/>
    </row>
    <row r="22719" spans="1:3">
      <c r="A22719"/>
      <c r="B22719"/>
      <c r="C22719"/>
    </row>
    <row r="22720" spans="1:3">
      <c r="A22720"/>
      <c r="B22720"/>
      <c r="C22720"/>
    </row>
    <row r="22721" spans="1:3">
      <c r="A22721"/>
      <c r="B22721"/>
      <c r="C22721"/>
    </row>
    <row r="22722" spans="1:3">
      <c r="A22722"/>
      <c r="B22722"/>
      <c r="C22722"/>
    </row>
    <row r="22723" spans="1:3">
      <c r="A22723"/>
      <c r="B22723"/>
      <c r="C22723"/>
    </row>
    <row r="22724" spans="1:3">
      <c r="A22724"/>
      <c r="B22724"/>
      <c r="C22724"/>
    </row>
    <row r="22725" spans="1:3">
      <c r="A22725"/>
      <c r="B22725"/>
      <c r="C22725"/>
    </row>
    <row r="22726" spans="1:3">
      <c r="A22726"/>
      <c r="B22726"/>
      <c r="C22726"/>
    </row>
    <row r="22727" spans="1:3">
      <c r="A22727"/>
      <c r="B22727"/>
      <c r="C22727"/>
    </row>
    <row r="22728" spans="1:3">
      <c r="A22728"/>
      <c r="B22728"/>
      <c r="C22728"/>
    </row>
    <row r="22729" spans="1:3">
      <c r="A22729"/>
      <c r="B22729"/>
      <c r="C22729"/>
    </row>
    <row r="22730" spans="1:3">
      <c r="A22730"/>
      <c r="B22730"/>
      <c r="C22730"/>
    </row>
    <row r="22731" spans="1:3">
      <c r="A22731"/>
      <c r="B22731"/>
      <c r="C22731"/>
    </row>
    <row r="22732" spans="1:3">
      <c r="A22732"/>
      <c r="B22732"/>
      <c r="C22732"/>
    </row>
    <row r="22733" spans="1:3">
      <c r="A22733"/>
      <c r="B22733"/>
      <c r="C22733"/>
    </row>
    <row r="22734" spans="1:3">
      <c r="A22734"/>
      <c r="B22734"/>
      <c r="C22734"/>
    </row>
    <row r="22735" spans="1:3">
      <c r="A22735"/>
      <c r="B22735"/>
      <c r="C22735"/>
    </row>
    <row r="22736" spans="1:3">
      <c r="A22736"/>
      <c r="B22736"/>
      <c r="C22736"/>
    </row>
    <row r="22737" spans="1:3">
      <c r="A22737"/>
      <c r="B22737"/>
      <c r="C22737"/>
    </row>
    <row r="22738" spans="1:3">
      <c r="A22738"/>
      <c r="B22738"/>
      <c r="C22738"/>
    </row>
    <row r="22739" spans="1:3">
      <c r="A22739"/>
      <c r="B22739"/>
      <c r="C22739"/>
    </row>
    <row r="22740" spans="1:3">
      <c r="A22740"/>
      <c r="B22740"/>
      <c r="C22740"/>
    </row>
    <row r="22741" spans="1:3">
      <c r="A22741"/>
      <c r="B22741"/>
      <c r="C22741"/>
    </row>
    <row r="22742" spans="1:3">
      <c r="A22742"/>
      <c r="B22742"/>
      <c r="C22742"/>
    </row>
    <row r="22743" spans="1:3">
      <c r="A22743"/>
      <c r="B22743"/>
      <c r="C22743"/>
    </row>
    <row r="22744" spans="1:3">
      <c r="A22744"/>
      <c r="B22744"/>
      <c r="C22744"/>
    </row>
    <row r="22745" spans="1:3">
      <c r="A22745"/>
      <c r="B22745"/>
      <c r="C22745"/>
    </row>
    <row r="22746" spans="1:3">
      <c r="A22746"/>
      <c r="B22746"/>
      <c r="C22746"/>
    </row>
    <row r="22747" spans="1:3">
      <c r="A22747"/>
      <c r="B22747"/>
      <c r="C22747"/>
    </row>
    <row r="22748" spans="1:3">
      <c r="A22748"/>
      <c r="B22748"/>
      <c r="C22748"/>
    </row>
    <row r="22749" spans="1:3">
      <c r="A22749"/>
      <c r="B22749"/>
      <c r="C22749"/>
    </row>
    <row r="22750" spans="1:3">
      <c r="A22750"/>
      <c r="B22750"/>
      <c r="C22750"/>
    </row>
    <row r="22751" spans="1:3">
      <c r="A22751"/>
      <c r="B22751"/>
      <c r="C22751"/>
    </row>
    <row r="22752" spans="1:3">
      <c r="A22752"/>
      <c r="B22752"/>
      <c r="C22752"/>
    </row>
    <row r="22753" spans="1:3">
      <c r="A22753"/>
      <c r="B22753"/>
      <c r="C22753"/>
    </row>
    <row r="22754" spans="1:3">
      <c r="A22754"/>
      <c r="B22754"/>
      <c r="C22754"/>
    </row>
    <row r="22755" spans="1:3">
      <c r="A22755"/>
      <c r="B22755"/>
      <c r="C22755"/>
    </row>
    <row r="22756" spans="1:3">
      <c r="A22756"/>
      <c r="B22756"/>
      <c r="C22756"/>
    </row>
    <row r="22757" spans="1:3">
      <c r="A22757"/>
      <c r="B22757"/>
      <c r="C22757"/>
    </row>
    <row r="22758" spans="1:3">
      <c r="A22758"/>
      <c r="B22758"/>
      <c r="C22758"/>
    </row>
    <row r="22759" spans="1:3">
      <c r="A22759"/>
      <c r="B22759"/>
      <c r="C22759"/>
    </row>
    <row r="22760" spans="1:3">
      <c r="A22760"/>
      <c r="B22760"/>
      <c r="C22760"/>
    </row>
    <row r="22761" spans="1:3">
      <c r="A22761"/>
      <c r="B22761"/>
      <c r="C22761"/>
    </row>
    <row r="22762" spans="1:3">
      <c r="A22762"/>
      <c r="B22762"/>
      <c r="C22762"/>
    </row>
    <row r="22763" spans="1:3">
      <c r="A22763"/>
      <c r="B22763"/>
      <c r="C22763"/>
    </row>
    <row r="22764" spans="1:3">
      <c r="A22764"/>
      <c r="B22764"/>
      <c r="C22764"/>
    </row>
    <row r="22765" spans="1:3">
      <c r="A22765"/>
      <c r="B22765"/>
      <c r="C22765"/>
    </row>
    <row r="22766" spans="1:3">
      <c r="A22766"/>
      <c r="B22766"/>
      <c r="C22766"/>
    </row>
    <row r="22767" spans="1:3">
      <c r="A22767"/>
      <c r="B22767"/>
      <c r="C22767"/>
    </row>
    <row r="22768" spans="1:3">
      <c r="A22768"/>
      <c r="B22768"/>
      <c r="C22768"/>
    </row>
    <row r="22769" spans="1:3">
      <c r="A22769"/>
      <c r="B22769"/>
      <c r="C22769"/>
    </row>
    <row r="22770" spans="1:3">
      <c r="A22770"/>
      <c r="B22770"/>
      <c r="C22770"/>
    </row>
    <row r="22771" spans="1:3">
      <c r="A22771"/>
      <c r="B22771"/>
      <c r="C22771"/>
    </row>
    <row r="22772" spans="1:3">
      <c r="A22772"/>
      <c r="B22772"/>
      <c r="C22772"/>
    </row>
    <row r="22773" spans="1:3">
      <c r="A22773"/>
      <c r="B22773"/>
      <c r="C22773"/>
    </row>
    <row r="22774" spans="1:3">
      <c r="A22774"/>
      <c r="B22774"/>
      <c r="C22774"/>
    </row>
    <row r="22775" spans="1:3">
      <c r="A22775"/>
      <c r="B22775"/>
      <c r="C22775"/>
    </row>
    <row r="22776" spans="1:3">
      <c r="A22776"/>
      <c r="B22776"/>
      <c r="C22776"/>
    </row>
    <row r="22777" spans="1:3">
      <c r="A22777"/>
      <c r="B22777"/>
      <c r="C22777"/>
    </row>
    <row r="22778" spans="1:3">
      <c r="A22778"/>
      <c r="B22778"/>
      <c r="C22778"/>
    </row>
    <row r="22779" spans="1:3">
      <c r="A22779"/>
      <c r="B22779"/>
      <c r="C22779"/>
    </row>
    <row r="22780" spans="1:3">
      <c r="A22780"/>
      <c r="B22780"/>
      <c r="C22780"/>
    </row>
    <row r="22781" spans="1:3">
      <c r="A22781"/>
      <c r="B22781"/>
      <c r="C22781"/>
    </row>
    <row r="22782" spans="1:3">
      <c r="A22782"/>
      <c r="B22782"/>
      <c r="C22782"/>
    </row>
    <row r="22783" spans="1:3">
      <c r="A22783"/>
      <c r="B22783"/>
      <c r="C22783"/>
    </row>
    <row r="22784" spans="1:3">
      <c r="A22784"/>
      <c r="B22784"/>
      <c r="C22784"/>
    </row>
    <row r="22785" spans="1:3">
      <c r="A22785"/>
      <c r="B22785"/>
      <c r="C22785"/>
    </row>
    <row r="22786" spans="1:3">
      <c r="A22786"/>
      <c r="B22786"/>
      <c r="C22786"/>
    </row>
    <row r="22787" spans="1:3">
      <c r="A22787"/>
      <c r="B22787"/>
      <c r="C22787"/>
    </row>
    <row r="22788" spans="1:3">
      <c r="A22788"/>
      <c r="B22788"/>
      <c r="C22788"/>
    </row>
    <row r="22789" spans="1:3">
      <c r="A22789"/>
      <c r="B22789"/>
      <c r="C22789"/>
    </row>
    <row r="22790" spans="1:3">
      <c r="A22790"/>
      <c r="B22790"/>
      <c r="C22790"/>
    </row>
    <row r="22791" spans="1:3">
      <c r="A22791"/>
      <c r="B22791"/>
      <c r="C22791"/>
    </row>
    <row r="22792" spans="1:3">
      <c r="A22792"/>
      <c r="B22792"/>
      <c r="C22792"/>
    </row>
    <row r="22793" spans="1:3">
      <c r="A22793"/>
      <c r="B22793"/>
      <c r="C22793"/>
    </row>
    <row r="22794" spans="1:3">
      <c r="A22794"/>
      <c r="B22794"/>
      <c r="C22794"/>
    </row>
    <row r="22795" spans="1:3">
      <c r="A22795"/>
      <c r="B22795"/>
      <c r="C22795"/>
    </row>
    <row r="22796" spans="1:3">
      <c r="A22796"/>
      <c r="B22796"/>
      <c r="C22796"/>
    </row>
    <row r="22797" spans="1:3">
      <c r="A22797"/>
      <c r="B22797"/>
      <c r="C22797"/>
    </row>
    <row r="22798" spans="1:3">
      <c r="A22798"/>
      <c r="B22798"/>
      <c r="C22798"/>
    </row>
    <row r="22799" spans="1:3">
      <c r="A22799"/>
      <c r="B22799"/>
      <c r="C22799"/>
    </row>
    <row r="22800" spans="1:3">
      <c r="A22800"/>
      <c r="B22800"/>
      <c r="C22800"/>
    </row>
    <row r="22801" spans="1:3">
      <c r="A22801"/>
      <c r="B22801"/>
      <c r="C22801"/>
    </row>
    <row r="22802" spans="1:3">
      <c r="A22802"/>
      <c r="B22802"/>
      <c r="C22802"/>
    </row>
    <row r="22803" spans="1:3">
      <c r="A22803"/>
      <c r="B22803"/>
      <c r="C22803"/>
    </row>
    <row r="22804" spans="1:3">
      <c r="A22804"/>
      <c r="B22804"/>
      <c r="C22804"/>
    </row>
    <row r="22805" spans="1:3">
      <c r="A22805"/>
      <c r="B22805"/>
      <c r="C22805"/>
    </row>
    <row r="22806" spans="1:3">
      <c r="A22806"/>
      <c r="B22806"/>
      <c r="C22806"/>
    </row>
    <row r="22807" spans="1:3">
      <c r="A22807"/>
      <c r="B22807"/>
      <c r="C22807"/>
    </row>
    <row r="22808" spans="1:3">
      <c r="A22808"/>
      <c r="B22808"/>
      <c r="C22808"/>
    </row>
    <row r="22809" spans="1:3">
      <c r="A22809"/>
      <c r="B22809"/>
      <c r="C22809"/>
    </row>
    <row r="22810" spans="1:3">
      <c r="A22810"/>
      <c r="B22810"/>
      <c r="C22810"/>
    </row>
    <row r="22811" spans="1:3">
      <c r="A22811"/>
      <c r="B22811"/>
      <c r="C22811"/>
    </row>
    <row r="22812" spans="1:3">
      <c r="A22812"/>
      <c r="B22812"/>
      <c r="C22812"/>
    </row>
    <row r="22813" spans="1:3">
      <c r="A22813"/>
      <c r="B22813"/>
      <c r="C22813"/>
    </row>
    <row r="22814" spans="1:3">
      <c r="A22814"/>
      <c r="B22814"/>
      <c r="C22814"/>
    </row>
    <row r="22815" spans="1:3">
      <c r="A22815"/>
      <c r="B22815"/>
      <c r="C22815"/>
    </row>
    <row r="22816" spans="1:3">
      <c r="A22816"/>
      <c r="B22816"/>
      <c r="C22816"/>
    </row>
    <row r="22817" spans="1:3">
      <c r="A22817"/>
      <c r="B22817"/>
      <c r="C22817"/>
    </row>
    <row r="22818" spans="1:3">
      <c r="A22818"/>
      <c r="B22818"/>
      <c r="C22818"/>
    </row>
    <row r="22819" spans="1:3">
      <c r="A22819"/>
      <c r="B22819"/>
      <c r="C22819"/>
    </row>
    <row r="22820" spans="1:3">
      <c r="A22820"/>
      <c r="B22820"/>
      <c r="C22820"/>
    </row>
    <row r="22821" spans="1:3">
      <c r="A22821"/>
      <c r="B22821"/>
      <c r="C22821"/>
    </row>
    <row r="22822" spans="1:3">
      <c r="A22822"/>
      <c r="B22822"/>
      <c r="C22822"/>
    </row>
    <row r="22823" spans="1:3">
      <c r="A22823"/>
      <c r="B22823"/>
      <c r="C22823"/>
    </row>
    <row r="22824" spans="1:3">
      <c r="A22824"/>
      <c r="B22824"/>
      <c r="C22824"/>
    </row>
    <row r="22825" spans="1:3">
      <c r="A22825"/>
      <c r="B22825"/>
      <c r="C22825"/>
    </row>
    <row r="22826" spans="1:3">
      <c r="A22826"/>
      <c r="B22826"/>
      <c r="C22826"/>
    </row>
    <row r="22827" spans="1:3">
      <c r="A22827"/>
      <c r="B22827"/>
      <c r="C22827"/>
    </row>
    <row r="22828" spans="1:3">
      <c r="A22828"/>
      <c r="B22828"/>
      <c r="C22828"/>
    </row>
    <row r="22829" spans="1:3">
      <c r="A22829"/>
      <c r="B22829"/>
      <c r="C22829"/>
    </row>
    <row r="22830" spans="1:3">
      <c r="A22830"/>
      <c r="B22830"/>
      <c r="C22830"/>
    </row>
    <row r="22831" spans="1:3">
      <c r="A22831"/>
      <c r="B22831"/>
      <c r="C22831"/>
    </row>
    <row r="22832" spans="1:3">
      <c r="A22832"/>
      <c r="B22832"/>
      <c r="C22832"/>
    </row>
    <row r="22833" spans="1:3">
      <c r="A22833"/>
      <c r="B22833"/>
      <c r="C22833"/>
    </row>
    <row r="22834" spans="1:3">
      <c r="A22834"/>
      <c r="B22834"/>
      <c r="C22834"/>
    </row>
    <row r="22835" spans="1:3">
      <c r="A22835"/>
      <c r="B22835"/>
      <c r="C22835"/>
    </row>
    <row r="22836" spans="1:3">
      <c r="A22836"/>
      <c r="B22836"/>
      <c r="C22836"/>
    </row>
    <row r="22837" spans="1:3">
      <c r="A22837"/>
      <c r="B22837"/>
      <c r="C22837"/>
    </row>
    <row r="22838" spans="1:3">
      <c r="A22838"/>
      <c r="B22838"/>
      <c r="C22838"/>
    </row>
    <row r="22839" spans="1:3">
      <c r="A22839"/>
      <c r="B22839"/>
      <c r="C22839"/>
    </row>
    <row r="22840" spans="1:3">
      <c r="A22840"/>
      <c r="B22840"/>
      <c r="C22840"/>
    </row>
    <row r="22841" spans="1:3">
      <c r="A22841"/>
      <c r="B22841"/>
      <c r="C22841"/>
    </row>
    <row r="22842" spans="1:3">
      <c r="A22842"/>
      <c r="B22842"/>
      <c r="C22842"/>
    </row>
    <row r="22843" spans="1:3">
      <c r="A22843"/>
      <c r="B22843"/>
      <c r="C22843"/>
    </row>
    <row r="22844" spans="1:3">
      <c r="A22844"/>
      <c r="B22844"/>
      <c r="C22844"/>
    </row>
    <row r="22845" spans="1:3">
      <c r="A22845"/>
      <c r="B22845"/>
      <c r="C22845"/>
    </row>
    <row r="22846" spans="1:3">
      <c r="A22846"/>
      <c r="B22846"/>
      <c r="C22846"/>
    </row>
    <row r="22847" spans="1:3">
      <c r="A22847"/>
      <c r="B22847"/>
      <c r="C22847"/>
    </row>
    <row r="22848" spans="1:3">
      <c r="A22848"/>
      <c r="B22848"/>
      <c r="C22848"/>
    </row>
    <row r="22849" spans="1:3">
      <c r="A22849"/>
      <c r="B22849"/>
      <c r="C22849"/>
    </row>
    <row r="22850" spans="1:3">
      <c r="A22850"/>
      <c r="B22850"/>
      <c r="C22850"/>
    </row>
    <row r="22851" spans="1:3">
      <c r="A22851"/>
      <c r="B22851"/>
      <c r="C22851"/>
    </row>
    <row r="22852" spans="1:3">
      <c r="A22852"/>
      <c r="B22852"/>
      <c r="C22852"/>
    </row>
    <row r="22853" spans="1:3">
      <c r="A22853"/>
      <c r="B22853"/>
      <c r="C22853"/>
    </row>
    <row r="22854" spans="1:3">
      <c r="A22854"/>
      <c r="B22854"/>
      <c r="C22854"/>
    </row>
    <row r="22855" spans="1:3">
      <c r="A22855"/>
      <c r="B22855"/>
      <c r="C22855"/>
    </row>
    <row r="22856" spans="1:3">
      <c r="A22856"/>
      <c r="B22856"/>
      <c r="C22856"/>
    </row>
    <row r="22857" spans="1:3">
      <c r="A22857"/>
      <c r="B22857"/>
      <c r="C22857"/>
    </row>
    <row r="22858" spans="1:3">
      <c r="A22858"/>
      <c r="B22858"/>
      <c r="C22858"/>
    </row>
    <row r="22859" spans="1:3">
      <c r="A22859"/>
      <c r="B22859"/>
      <c r="C22859"/>
    </row>
    <row r="22860" spans="1:3">
      <c r="A22860"/>
      <c r="B22860"/>
      <c r="C22860"/>
    </row>
    <row r="22861" spans="1:3">
      <c r="A22861"/>
      <c r="B22861"/>
      <c r="C22861"/>
    </row>
    <row r="22862" spans="1:3">
      <c r="A22862"/>
      <c r="B22862"/>
      <c r="C22862"/>
    </row>
    <row r="22863" spans="1:3">
      <c r="A22863"/>
      <c r="B22863"/>
      <c r="C22863"/>
    </row>
    <row r="22864" spans="1:3">
      <c r="A22864"/>
      <c r="B22864"/>
      <c r="C22864"/>
    </row>
    <row r="22865" spans="1:3">
      <c r="A22865"/>
      <c r="B22865"/>
      <c r="C22865"/>
    </row>
    <row r="22866" spans="1:3">
      <c r="A22866"/>
      <c r="B22866"/>
      <c r="C22866"/>
    </row>
    <row r="22867" spans="1:3">
      <c r="A22867"/>
      <c r="B22867"/>
      <c r="C22867"/>
    </row>
    <row r="22868" spans="1:3">
      <c r="A22868"/>
      <c r="B22868"/>
      <c r="C22868"/>
    </row>
    <row r="22869" spans="1:3">
      <c r="A22869"/>
      <c r="B22869"/>
      <c r="C22869"/>
    </row>
    <row r="22870" spans="1:3">
      <c r="A22870"/>
      <c r="B22870"/>
      <c r="C22870"/>
    </row>
    <row r="22871" spans="1:3">
      <c r="A22871"/>
      <c r="B22871"/>
      <c r="C22871"/>
    </row>
    <row r="22872" spans="1:3">
      <c r="A22872"/>
      <c r="B22872"/>
      <c r="C22872"/>
    </row>
    <row r="22873" spans="1:3">
      <c r="A22873"/>
      <c r="B22873"/>
      <c r="C22873"/>
    </row>
    <row r="22874" spans="1:3">
      <c r="A22874"/>
      <c r="B22874"/>
      <c r="C22874"/>
    </row>
    <row r="22875" spans="1:3">
      <c r="A22875"/>
      <c r="B22875"/>
      <c r="C22875"/>
    </row>
    <row r="22876" spans="1:3">
      <c r="A22876"/>
      <c r="B22876"/>
      <c r="C22876"/>
    </row>
    <row r="22877" spans="1:3">
      <c r="A22877"/>
      <c r="B22877"/>
      <c r="C22877"/>
    </row>
    <row r="22878" spans="1:3">
      <c r="A22878"/>
      <c r="B22878"/>
      <c r="C22878"/>
    </row>
    <row r="22879" spans="1:3">
      <c r="A22879"/>
      <c r="B22879"/>
      <c r="C22879"/>
    </row>
    <row r="22880" spans="1:3">
      <c r="A22880"/>
      <c r="B22880"/>
      <c r="C22880"/>
    </row>
    <row r="22881" spans="1:3">
      <c r="A22881"/>
      <c r="B22881"/>
      <c r="C22881"/>
    </row>
    <row r="22882" spans="1:3">
      <c r="A22882"/>
      <c r="B22882"/>
      <c r="C22882"/>
    </row>
    <row r="22883" spans="1:3">
      <c r="A22883"/>
      <c r="B22883"/>
      <c r="C22883"/>
    </row>
    <row r="22884" spans="1:3">
      <c r="A22884"/>
      <c r="B22884"/>
      <c r="C22884"/>
    </row>
    <row r="22885" spans="1:3">
      <c r="A22885"/>
      <c r="B22885"/>
      <c r="C22885"/>
    </row>
    <row r="22886" spans="1:3">
      <c r="A22886"/>
      <c r="B22886"/>
      <c r="C22886"/>
    </row>
    <row r="22887" spans="1:3">
      <c r="A22887"/>
      <c r="B22887"/>
      <c r="C22887"/>
    </row>
    <row r="22888" spans="1:3">
      <c r="A22888"/>
      <c r="B22888"/>
      <c r="C22888"/>
    </row>
    <row r="22889" spans="1:3">
      <c r="A22889"/>
      <c r="B22889"/>
      <c r="C22889"/>
    </row>
    <row r="22890" spans="1:3">
      <c r="A22890"/>
      <c r="B22890"/>
      <c r="C22890"/>
    </row>
    <row r="22891" spans="1:3">
      <c r="A22891"/>
      <c r="B22891"/>
      <c r="C22891"/>
    </row>
    <row r="22892" spans="1:3">
      <c r="A22892"/>
      <c r="B22892"/>
      <c r="C22892"/>
    </row>
    <row r="22893" spans="1:3">
      <c r="A22893"/>
      <c r="B22893"/>
      <c r="C22893"/>
    </row>
    <row r="22894" spans="1:3">
      <c r="A22894"/>
      <c r="B22894"/>
      <c r="C22894"/>
    </row>
    <row r="22895" spans="1:3">
      <c r="A22895"/>
      <c r="B22895"/>
      <c r="C22895"/>
    </row>
    <row r="22896" spans="1:3">
      <c r="A22896"/>
      <c r="B22896"/>
      <c r="C22896"/>
    </row>
    <row r="22897" spans="1:3">
      <c r="A22897"/>
      <c r="B22897"/>
      <c r="C22897"/>
    </row>
    <row r="22898" spans="1:3">
      <c r="A22898"/>
      <c r="B22898"/>
      <c r="C22898"/>
    </row>
    <row r="22899" spans="1:3">
      <c r="A22899"/>
      <c r="B22899"/>
      <c r="C22899"/>
    </row>
    <row r="22900" spans="1:3">
      <c r="A22900"/>
      <c r="B22900"/>
      <c r="C22900"/>
    </row>
    <row r="22901" spans="1:3">
      <c r="A22901"/>
      <c r="B22901"/>
      <c r="C22901"/>
    </row>
    <row r="22902" spans="1:3">
      <c r="A22902"/>
      <c r="B22902"/>
      <c r="C22902"/>
    </row>
    <row r="22903" spans="1:3">
      <c r="A22903"/>
      <c r="B22903"/>
      <c r="C22903"/>
    </row>
    <row r="22904" spans="1:3">
      <c r="A22904"/>
      <c r="B22904"/>
      <c r="C22904"/>
    </row>
    <row r="22905" spans="1:3">
      <c r="A22905"/>
      <c r="B22905"/>
      <c r="C22905"/>
    </row>
    <row r="22906" spans="1:3">
      <c r="A22906"/>
      <c r="B22906"/>
      <c r="C22906"/>
    </row>
    <row r="22907" spans="1:3">
      <c r="A22907"/>
      <c r="B22907"/>
      <c r="C22907"/>
    </row>
    <row r="22908" spans="1:3">
      <c r="A22908"/>
      <c r="B22908"/>
      <c r="C22908"/>
    </row>
    <row r="22909" spans="1:3">
      <c r="A22909"/>
      <c r="B22909"/>
      <c r="C22909"/>
    </row>
    <row r="22910" spans="1:3">
      <c r="A22910"/>
      <c r="B22910"/>
      <c r="C22910"/>
    </row>
    <row r="22911" spans="1:3">
      <c r="A22911"/>
      <c r="B22911"/>
      <c r="C22911"/>
    </row>
    <row r="22912" spans="1:3">
      <c r="A22912"/>
      <c r="B22912"/>
      <c r="C22912"/>
    </row>
    <row r="22913" spans="1:3">
      <c r="A22913"/>
      <c r="B22913"/>
      <c r="C22913"/>
    </row>
    <row r="22914" spans="1:3">
      <c r="A22914"/>
      <c r="B22914"/>
      <c r="C22914"/>
    </row>
    <row r="22915" spans="1:3">
      <c r="A22915"/>
      <c r="B22915"/>
      <c r="C22915"/>
    </row>
    <row r="22916" spans="1:3">
      <c r="A22916"/>
      <c r="B22916"/>
      <c r="C22916"/>
    </row>
    <row r="22917" spans="1:3">
      <c r="A22917"/>
      <c r="B22917"/>
      <c r="C22917"/>
    </row>
    <row r="22918" spans="1:3">
      <c r="A22918"/>
      <c r="B22918"/>
      <c r="C22918"/>
    </row>
    <row r="22919" spans="1:3">
      <c r="A22919"/>
      <c r="B22919"/>
      <c r="C22919"/>
    </row>
    <row r="22920" spans="1:3">
      <c r="A22920"/>
      <c r="B22920"/>
      <c r="C22920"/>
    </row>
    <row r="22921" spans="1:3">
      <c r="A22921"/>
      <c r="B22921"/>
      <c r="C22921"/>
    </row>
    <row r="22922" spans="1:3">
      <c r="A22922"/>
      <c r="B22922"/>
      <c r="C22922"/>
    </row>
    <row r="22923" spans="1:3">
      <c r="A22923"/>
      <c r="B22923"/>
      <c r="C22923"/>
    </row>
    <row r="22924" spans="1:3">
      <c r="A22924"/>
      <c r="B22924"/>
      <c r="C22924"/>
    </row>
    <row r="22925" spans="1:3">
      <c r="A22925"/>
      <c r="B22925"/>
      <c r="C22925"/>
    </row>
    <row r="22926" spans="1:3">
      <c r="A22926"/>
      <c r="B22926"/>
      <c r="C22926"/>
    </row>
    <row r="22927" spans="1:3">
      <c r="A22927"/>
      <c r="B22927"/>
      <c r="C22927"/>
    </row>
    <row r="22928" spans="1:3">
      <c r="A22928"/>
      <c r="B22928"/>
      <c r="C22928"/>
    </row>
    <row r="22929" spans="1:3">
      <c r="A22929"/>
      <c r="B22929"/>
      <c r="C22929"/>
    </row>
    <row r="22930" spans="1:3">
      <c r="A22930"/>
      <c r="B22930"/>
      <c r="C22930"/>
    </row>
    <row r="22931" spans="1:3">
      <c r="A22931"/>
      <c r="B22931"/>
      <c r="C22931"/>
    </row>
    <row r="22932" spans="1:3">
      <c r="A22932"/>
      <c r="B22932"/>
      <c r="C22932"/>
    </row>
    <row r="22933" spans="1:3">
      <c r="A22933"/>
      <c r="B22933"/>
      <c r="C22933"/>
    </row>
    <row r="22934" spans="1:3">
      <c r="A22934"/>
      <c r="B22934"/>
      <c r="C22934"/>
    </row>
    <row r="22935" spans="1:3">
      <c r="A22935"/>
      <c r="B22935"/>
      <c r="C22935"/>
    </row>
    <row r="22936" spans="1:3">
      <c r="A22936"/>
      <c r="B22936"/>
      <c r="C22936"/>
    </row>
    <row r="22937" spans="1:3">
      <c r="A22937"/>
      <c r="B22937"/>
      <c r="C22937"/>
    </row>
    <row r="22938" spans="1:3">
      <c r="A22938"/>
      <c r="B22938"/>
      <c r="C22938"/>
    </row>
    <row r="22939" spans="1:3">
      <c r="A22939"/>
      <c r="B22939"/>
      <c r="C22939"/>
    </row>
    <row r="22940" spans="1:3">
      <c r="A22940"/>
      <c r="B22940"/>
      <c r="C22940"/>
    </row>
    <row r="22941" spans="1:3">
      <c r="A22941"/>
      <c r="B22941"/>
      <c r="C22941"/>
    </row>
    <row r="22942" spans="1:3">
      <c r="A22942"/>
      <c r="B22942"/>
      <c r="C22942"/>
    </row>
    <row r="22943" spans="1:3">
      <c r="A22943"/>
      <c r="B22943"/>
      <c r="C22943"/>
    </row>
    <row r="22944" spans="1:3">
      <c r="A22944"/>
      <c r="B22944"/>
      <c r="C22944"/>
    </row>
    <row r="22945" spans="1:3">
      <c r="A22945"/>
      <c r="B22945"/>
      <c r="C22945"/>
    </row>
    <row r="22946" spans="1:3">
      <c r="A22946"/>
      <c r="B22946"/>
      <c r="C22946"/>
    </row>
    <row r="22947" spans="1:3">
      <c r="A22947"/>
      <c r="B22947"/>
      <c r="C22947"/>
    </row>
    <row r="22948" spans="1:3">
      <c r="A22948"/>
      <c r="B22948"/>
      <c r="C22948"/>
    </row>
    <row r="22949" spans="1:3">
      <c r="A22949"/>
      <c r="B22949"/>
      <c r="C22949"/>
    </row>
    <row r="22950" spans="1:3">
      <c r="A22950"/>
      <c r="B22950"/>
      <c r="C22950"/>
    </row>
    <row r="22951" spans="1:3">
      <c r="A22951"/>
      <c r="B22951"/>
      <c r="C22951"/>
    </row>
    <row r="22952" spans="1:3">
      <c r="A22952"/>
      <c r="B22952"/>
      <c r="C22952"/>
    </row>
    <row r="22953" spans="1:3">
      <c r="A22953"/>
      <c r="B22953"/>
      <c r="C22953"/>
    </row>
    <row r="22954" spans="1:3">
      <c r="A22954"/>
      <c r="B22954"/>
      <c r="C22954"/>
    </row>
    <row r="22955" spans="1:3">
      <c r="A22955"/>
      <c r="B22955"/>
      <c r="C22955"/>
    </row>
    <row r="22956" spans="1:3">
      <c r="A22956"/>
      <c r="B22956"/>
      <c r="C22956"/>
    </row>
    <row r="22957" spans="1:3">
      <c r="A22957"/>
      <c r="B22957"/>
      <c r="C22957"/>
    </row>
    <row r="22958" spans="1:3">
      <c r="A22958"/>
      <c r="B22958"/>
      <c r="C22958"/>
    </row>
    <row r="22959" spans="1:3">
      <c r="A22959"/>
      <c r="B22959"/>
      <c r="C22959"/>
    </row>
    <row r="22960" spans="1:3">
      <c r="A22960"/>
      <c r="B22960"/>
      <c r="C22960"/>
    </row>
    <row r="22961" spans="1:3">
      <c r="A22961"/>
      <c r="B22961"/>
      <c r="C22961"/>
    </row>
    <row r="22962" spans="1:3">
      <c r="A22962"/>
      <c r="B22962"/>
      <c r="C22962"/>
    </row>
    <row r="22963" spans="1:3">
      <c r="A22963"/>
      <c r="B22963"/>
      <c r="C22963"/>
    </row>
    <row r="22964" spans="1:3">
      <c r="A22964"/>
      <c r="B22964"/>
      <c r="C22964"/>
    </row>
    <row r="22965" spans="1:3">
      <c r="A22965"/>
      <c r="B22965"/>
      <c r="C22965"/>
    </row>
    <row r="22966" spans="1:3">
      <c r="A22966"/>
      <c r="B22966"/>
      <c r="C22966"/>
    </row>
    <row r="22967" spans="1:3">
      <c r="A22967"/>
      <c r="B22967"/>
      <c r="C22967"/>
    </row>
    <row r="22968" spans="1:3">
      <c r="A22968"/>
      <c r="B22968"/>
      <c r="C22968"/>
    </row>
    <row r="22969" spans="1:3">
      <c r="A22969"/>
      <c r="B22969"/>
      <c r="C22969"/>
    </row>
    <row r="22970" spans="1:3">
      <c r="A22970"/>
      <c r="B22970"/>
      <c r="C22970"/>
    </row>
    <row r="22971" spans="1:3">
      <c r="A22971"/>
      <c r="B22971"/>
      <c r="C22971"/>
    </row>
    <row r="22972" spans="1:3">
      <c r="A22972"/>
      <c r="B22972"/>
      <c r="C22972"/>
    </row>
    <row r="22973" spans="1:3">
      <c r="A22973"/>
      <c r="B22973"/>
      <c r="C22973"/>
    </row>
    <row r="22974" spans="1:3">
      <c r="A22974"/>
      <c r="B22974"/>
      <c r="C22974"/>
    </row>
    <row r="22975" spans="1:3">
      <c r="A22975"/>
      <c r="B22975"/>
      <c r="C22975"/>
    </row>
    <row r="22976" spans="1:3">
      <c r="A22976"/>
      <c r="B22976"/>
      <c r="C22976"/>
    </row>
    <row r="22977" spans="1:3">
      <c r="A22977"/>
      <c r="B22977"/>
      <c r="C22977"/>
    </row>
    <row r="22978" spans="1:3">
      <c r="A22978"/>
      <c r="B22978"/>
      <c r="C22978"/>
    </row>
    <row r="22979" spans="1:3">
      <c r="A22979"/>
      <c r="B22979"/>
      <c r="C22979"/>
    </row>
    <row r="22980" spans="1:3">
      <c r="A22980"/>
      <c r="B22980"/>
      <c r="C22980"/>
    </row>
    <row r="22981" spans="1:3">
      <c r="A22981"/>
      <c r="B22981"/>
      <c r="C22981"/>
    </row>
    <row r="22982" spans="1:3">
      <c r="A22982"/>
      <c r="B22982"/>
      <c r="C22982"/>
    </row>
    <row r="22983" spans="1:3">
      <c r="A22983"/>
      <c r="B22983"/>
      <c r="C22983"/>
    </row>
    <row r="22984" spans="1:3">
      <c r="A22984"/>
      <c r="B22984"/>
      <c r="C22984"/>
    </row>
    <row r="22985" spans="1:3">
      <c r="A22985"/>
      <c r="B22985"/>
      <c r="C22985"/>
    </row>
    <row r="22986" spans="1:3">
      <c r="A22986"/>
      <c r="B22986"/>
      <c r="C22986"/>
    </row>
    <row r="22987" spans="1:3">
      <c r="A22987"/>
      <c r="B22987"/>
      <c r="C22987"/>
    </row>
    <row r="22988" spans="1:3">
      <c r="A22988"/>
      <c r="B22988"/>
      <c r="C22988"/>
    </row>
    <row r="22989" spans="1:3">
      <c r="A22989"/>
      <c r="B22989"/>
      <c r="C22989"/>
    </row>
    <row r="22990" spans="1:3">
      <c r="A22990"/>
      <c r="B22990"/>
      <c r="C22990"/>
    </row>
    <row r="22991" spans="1:3">
      <c r="A22991"/>
      <c r="B22991"/>
      <c r="C22991"/>
    </row>
    <row r="22992" spans="1:3">
      <c r="A22992"/>
      <c r="B22992"/>
      <c r="C22992"/>
    </row>
    <row r="22993" spans="1:3">
      <c r="A22993"/>
      <c r="B22993"/>
      <c r="C22993"/>
    </row>
    <row r="22994" spans="1:3">
      <c r="A22994"/>
      <c r="B22994"/>
      <c r="C22994"/>
    </row>
    <row r="22995" spans="1:3">
      <c r="A22995"/>
      <c r="B22995"/>
      <c r="C22995"/>
    </row>
    <row r="22996" spans="1:3">
      <c r="A22996"/>
      <c r="B22996"/>
      <c r="C22996"/>
    </row>
    <row r="22997" spans="1:3">
      <c r="A22997"/>
      <c r="B22997"/>
      <c r="C22997"/>
    </row>
    <row r="22998" spans="1:3">
      <c r="A22998"/>
      <c r="B22998"/>
      <c r="C22998"/>
    </row>
    <row r="22999" spans="1:3">
      <c r="A22999"/>
      <c r="B22999"/>
      <c r="C22999"/>
    </row>
    <row r="23000" spans="1:3">
      <c r="A23000"/>
      <c r="B23000"/>
      <c r="C23000"/>
    </row>
    <row r="23001" spans="1:3">
      <c r="A23001"/>
      <c r="B23001"/>
      <c r="C23001"/>
    </row>
    <row r="23002" spans="1:3">
      <c r="A23002"/>
      <c r="B23002"/>
      <c r="C23002"/>
    </row>
    <row r="23003" spans="1:3">
      <c r="A23003"/>
      <c r="B23003"/>
      <c r="C23003"/>
    </row>
    <row r="23004" spans="1:3">
      <c r="A23004"/>
      <c r="B23004"/>
      <c r="C23004"/>
    </row>
    <row r="23005" spans="1:3">
      <c r="A23005"/>
      <c r="B23005"/>
      <c r="C23005"/>
    </row>
    <row r="23006" spans="1:3">
      <c r="A23006"/>
      <c r="B23006"/>
      <c r="C23006"/>
    </row>
    <row r="23007" spans="1:3">
      <c r="A23007"/>
      <c r="B23007"/>
      <c r="C23007"/>
    </row>
    <row r="23008" spans="1:3">
      <c r="A23008"/>
      <c r="B23008"/>
      <c r="C23008"/>
    </row>
    <row r="23009" spans="1:3">
      <c r="A23009"/>
      <c r="B23009"/>
      <c r="C23009"/>
    </row>
    <row r="23010" spans="1:3">
      <c r="A23010"/>
      <c r="B23010"/>
      <c r="C23010"/>
    </row>
    <row r="23011" spans="1:3">
      <c r="A23011"/>
      <c r="B23011"/>
      <c r="C23011"/>
    </row>
    <row r="23012" spans="1:3">
      <c r="A23012"/>
      <c r="B23012"/>
      <c r="C23012"/>
    </row>
    <row r="23013" spans="1:3">
      <c r="A23013"/>
      <c r="B23013"/>
      <c r="C23013"/>
    </row>
    <row r="23014" spans="1:3">
      <c r="A23014"/>
      <c r="B23014"/>
      <c r="C23014"/>
    </row>
    <row r="23015" spans="1:3">
      <c r="A23015"/>
      <c r="B23015"/>
      <c r="C23015"/>
    </row>
    <row r="23016" spans="1:3">
      <c r="A23016"/>
      <c r="B23016"/>
      <c r="C23016"/>
    </row>
    <row r="23017" spans="1:3">
      <c r="A23017"/>
      <c r="B23017"/>
      <c r="C23017"/>
    </row>
    <row r="23018" spans="1:3">
      <c r="A23018"/>
      <c r="B23018"/>
      <c r="C23018"/>
    </row>
    <row r="23019" spans="1:3">
      <c r="A23019"/>
      <c r="B23019"/>
      <c r="C23019"/>
    </row>
    <row r="23020" spans="1:3">
      <c r="A23020"/>
      <c r="B23020"/>
      <c r="C23020"/>
    </row>
    <row r="23021" spans="1:3">
      <c r="A23021"/>
      <c r="B23021"/>
      <c r="C23021"/>
    </row>
    <row r="23022" spans="1:3">
      <c r="A23022"/>
      <c r="B23022"/>
      <c r="C23022"/>
    </row>
    <row r="23023" spans="1:3">
      <c r="A23023"/>
      <c r="B23023"/>
      <c r="C23023"/>
    </row>
    <row r="23024" spans="1:3">
      <c r="A23024"/>
      <c r="B23024"/>
      <c r="C23024"/>
    </row>
    <row r="23025" spans="1:3">
      <c r="A23025"/>
      <c r="B23025"/>
      <c r="C23025"/>
    </row>
    <row r="23026" spans="1:3">
      <c r="A23026"/>
      <c r="B23026"/>
      <c r="C23026"/>
    </row>
    <row r="23027" spans="1:3">
      <c r="A23027"/>
      <c r="B23027"/>
      <c r="C23027"/>
    </row>
    <row r="23028" spans="1:3">
      <c r="A23028"/>
      <c r="B23028"/>
      <c r="C23028"/>
    </row>
    <row r="23029" spans="1:3">
      <c r="A23029"/>
      <c r="B23029"/>
      <c r="C23029"/>
    </row>
    <row r="23030" spans="1:3">
      <c r="A23030"/>
      <c r="B23030"/>
      <c r="C23030"/>
    </row>
    <row r="23031" spans="1:3">
      <c r="A23031"/>
      <c r="B23031"/>
      <c r="C23031"/>
    </row>
    <row r="23032" spans="1:3">
      <c r="A23032"/>
      <c r="B23032"/>
      <c r="C23032"/>
    </row>
    <row r="23033" spans="1:3">
      <c r="A23033"/>
      <c r="B23033"/>
      <c r="C23033"/>
    </row>
    <row r="23034" spans="1:3">
      <c r="A23034"/>
      <c r="B23034"/>
      <c r="C23034"/>
    </row>
    <row r="23035" spans="1:3">
      <c r="A23035"/>
      <c r="B23035"/>
      <c r="C23035"/>
    </row>
    <row r="23036" spans="1:3">
      <c r="A23036"/>
      <c r="B23036"/>
      <c r="C23036"/>
    </row>
    <row r="23037" spans="1:3">
      <c r="A23037"/>
      <c r="B23037"/>
      <c r="C23037"/>
    </row>
    <row r="23038" spans="1:3">
      <c r="A23038"/>
      <c r="B23038"/>
      <c r="C23038"/>
    </row>
    <row r="23039" spans="1:3">
      <c r="A23039"/>
      <c r="B23039"/>
      <c r="C23039"/>
    </row>
    <row r="23040" spans="1:3">
      <c r="A23040"/>
      <c r="B23040"/>
      <c r="C23040"/>
    </row>
    <row r="23041" spans="1:3">
      <c r="A23041"/>
      <c r="B23041"/>
      <c r="C23041"/>
    </row>
    <row r="23042" spans="1:3">
      <c r="A23042"/>
      <c r="B23042"/>
      <c r="C23042"/>
    </row>
    <row r="23043" spans="1:3">
      <c r="A23043"/>
      <c r="B23043"/>
      <c r="C23043"/>
    </row>
    <row r="23044" spans="1:3">
      <c r="A23044"/>
      <c r="B23044"/>
      <c r="C23044"/>
    </row>
    <row r="23045" spans="1:3">
      <c r="A23045"/>
      <c r="B23045"/>
      <c r="C23045"/>
    </row>
    <row r="23046" spans="1:3">
      <c r="A23046"/>
      <c r="B23046"/>
      <c r="C23046"/>
    </row>
    <row r="23047" spans="1:3">
      <c r="A23047"/>
      <c r="B23047"/>
      <c r="C23047"/>
    </row>
    <row r="23048" spans="1:3">
      <c r="A23048"/>
      <c r="B23048"/>
      <c r="C23048"/>
    </row>
    <row r="23049" spans="1:3">
      <c r="A23049"/>
      <c r="B23049"/>
      <c r="C23049"/>
    </row>
    <row r="23050" spans="1:3">
      <c r="A23050"/>
      <c r="B23050"/>
      <c r="C23050"/>
    </row>
    <row r="23051" spans="1:3">
      <c r="A23051"/>
      <c r="B23051"/>
      <c r="C23051"/>
    </row>
    <row r="23052" spans="1:3">
      <c r="A23052"/>
      <c r="B23052"/>
      <c r="C23052"/>
    </row>
    <row r="23053" spans="1:3">
      <c r="A23053"/>
      <c r="B23053"/>
      <c r="C23053"/>
    </row>
    <row r="23054" spans="1:3">
      <c r="A23054"/>
      <c r="B23054"/>
      <c r="C23054"/>
    </row>
    <row r="23055" spans="1:3">
      <c r="A23055"/>
      <c r="B23055"/>
      <c r="C23055"/>
    </row>
    <row r="23056" spans="1:3">
      <c r="A23056"/>
      <c r="B23056"/>
      <c r="C23056"/>
    </row>
    <row r="23057" spans="1:3">
      <c r="A23057"/>
      <c r="B23057"/>
      <c r="C23057"/>
    </row>
    <row r="23058" spans="1:3">
      <c r="A23058"/>
      <c r="B23058"/>
      <c r="C23058"/>
    </row>
    <row r="23059" spans="1:3">
      <c r="A23059"/>
      <c r="B23059"/>
      <c r="C23059"/>
    </row>
    <row r="23060" spans="1:3">
      <c r="A23060"/>
      <c r="B23060"/>
      <c r="C23060"/>
    </row>
    <row r="23061" spans="1:3">
      <c r="A23061"/>
      <c r="B23061"/>
      <c r="C23061"/>
    </row>
    <row r="23062" spans="1:3">
      <c r="A23062"/>
      <c r="B23062"/>
      <c r="C23062"/>
    </row>
    <row r="23063" spans="1:3">
      <c r="A23063"/>
      <c r="B23063"/>
      <c r="C23063"/>
    </row>
    <row r="23064" spans="1:3">
      <c r="A23064"/>
      <c r="B23064"/>
      <c r="C23064"/>
    </row>
    <row r="23065" spans="1:3">
      <c r="A23065"/>
      <c r="B23065"/>
      <c r="C23065"/>
    </row>
    <row r="23066" spans="1:3">
      <c r="A23066"/>
      <c r="B23066"/>
      <c r="C23066"/>
    </row>
    <row r="23067" spans="1:3">
      <c r="A23067"/>
      <c r="B23067"/>
      <c r="C23067"/>
    </row>
    <row r="23068" spans="1:3">
      <c r="A23068"/>
      <c r="B23068"/>
      <c r="C23068"/>
    </row>
    <row r="23069" spans="1:3">
      <c r="A23069"/>
      <c r="B23069"/>
      <c r="C23069"/>
    </row>
    <row r="23070" spans="1:3">
      <c r="A23070"/>
      <c r="B23070"/>
      <c r="C23070"/>
    </row>
    <row r="23071" spans="1:3">
      <c r="A23071"/>
      <c r="B23071"/>
      <c r="C23071"/>
    </row>
    <row r="23072" spans="1:3">
      <c r="A23072"/>
      <c r="B23072"/>
      <c r="C23072"/>
    </row>
    <row r="23073" spans="1:3">
      <c r="A23073"/>
      <c r="B23073"/>
      <c r="C23073"/>
    </row>
    <row r="23074" spans="1:3">
      <c r="A23074"/>
      <c r="B23074"/>
      <c r="C23074"/>
    </row>
    <row r="23075" spans="1:3">
      <c r="A23075"/>
      <c r="B23075"/>
      <c r="C23075"/>
    </row>
    <row r="23076" spans="1:3">
      <c r="A23076"/>
      <c r="B23076"/>
      <c r="C23076"/>
    </row>
    <row r="23077" spans="1:3">
      <c r="A23077"/>
      <c r="B23077"/>
      <c r="C23077"/>
    </row>
    <row r="23078" spans="1:3">
      <c r="A23078"/>
      <c r="B23078"/>
      <c r="C23078"/>
    </row>
    <row r="23079" spans="1:3">
      <c r="A23079"/>
      <c r="B23079"/>
      <c r="C23079"/>
    </row>
    <row r="23080" spans="1:3">
      <c r="A23080"/>
      <c r="B23080"/>
      <c r="C23080"/>
    </row>
    <row r="23081" spans="1:3">
      <c r="A23081"/>
      <c r="B23081"/>
      <c r="C23081"/>
    </row>
    <row r="23082" spans="1:3">
      <c r="A23082"/>
      <c r="B23082"/>
      <c r="C23082"/>
    </row>
    <row r="23083" spans="1:3">
      <c r="A23083"/>
      <c r="B23083"/>
      <c r="C23083"/>
    </row>
    <row r="23084" spans="1:3">
      <c r="A23084"/>
      <c r="B23084"/>
      <c r="C23084"/>
    </row>
    <row r="23085" spans="1:3">
      <c r="A23085"/>
      <c r="B23085"/>
      <c r="C23085"/>
    </row>
    <row r="23086" spans="1:3">
      <c r="A23086"/>
      <c r="B23086"/>
      <c r="C23086"/>
    </row>
    <row r="23087" spans="1:3">
      <c r="A23087"/>
      <c r="B23087"/>
      <c r="C23087"/>
    </row>
    <row r="23088" spans="1:3">
      <c r="A23088"/>
      <c r="B23088"/>
      <c r="C23088"/>
    </row>
    <row r="23089" spans="1:3">
      <c r="A23089"/>
      <c r="B23089"/>
      <c r="C23089"/>
    </row>
    <row r="23090" spans="1:3">
      <c r="A23090"/>
      <c r="B23090"/>
      <c r="C23090"/>
    </row>
    <row r="23091" spans="1:3">
      <c r="A23091"/>
      <c r="B23091"/>
      <c r="C23091"/>
    </row>
    <row r="23092" spans="1:3">
      <c r="A23092"/>
      <c r="B23092"/>
      <c r="C23092"/>
    </row>
    <row r="23093" spans="1:3">
      <c r="A23093"/>
      <c r="B23093"/>
      <c r="C23093"/>
    </row>
    <row r="23094" spans="1:3">
      <c r="A23094"/>
      <c r="B23094"/>
      <c r="C23094"/>
    </row>
    <row r="23095" spans="1:3">
      <c r="A23095"/>
      <c r="B23095"/>
      <c r="C23095"/>
    </row>
    <row r="23096" spans="1:3">
      <c r="A23096"/>
      <c r="B23096"/>
      <c r="C23096"/>
    </row>
    <row r="23097" spans="1:3">
      <c r="A23097"/>
      <c r="B23097"/>
      <c r="C23097"/>
    </row>
    <row r="23098" spans="1:3">
      <c r="A23098"/>
      <c r="B23098"/>
      <c r="C23098"/>
    </row>
    <row r="23099" spans="1:3">
      <c r="A23099"/>
      <c r="B23099"/>
      <c r="C23099"/>
    </row>
    <row r="23100" spans="1:3">
      <c r="A23100"/>
      <c r="B23100"/>
      <c r="C23100"/>
    </row>
    <row r="23101" spans="1:3">
      <c r="A23101"/>
      <c r="B23101"/>
      <c r="C23101"/>
    </row>
    <row r="23102" spans="1:3">
      <c r="A23102"/>
      <c r="B23102"/>
      <c r="C23102"/>
    </row>
    <row r="23103" spans="1:3">
      <c r="A23103"/>
      <c r="B23103"/>
      <c r="C23103"/>
    </row>
    <row r="23104" spans="1:3">
      <c r="A23104"/>
      <c r="B23104"/>
      <c r="C23104"/>
    </row>
    <row r="23105" spans="1:3">
      <c r="A23105"/>
      <c r="B23105"/>
      <c r="C23105"/>
    </row>
    <row r="23106" spans="1:3">
      <c r="A23106"/>
      <c r="B23106"/>
      <c r="C23106"/>
    </row>
    <row r="23107" spans="1:3">
      <c r="A23107"/>
      <c r="B23107"/>
      <c r="C23107"/>
    </row>
    <row r="23108" spans="1:3">
      <c r="A23108"/>
      <c r="B23108"/>
      <c r="C23108"/>
    </row>
    <row r="23109" spans="1:3">
      <c r="A23109"/>
      <c r="B23109"/>
      <c r="C23109"/>
    </row>
    <row r="23110" spans="1:3">
      <c r="A23110"/>
      <c r="B23110"/>
      <c r="C23110"/>
    </row>
    <row r="23111" spans="1:3">
      <c r="A23111"/>
      <c r="B23111"/>
      <c r="C23111"/>
    </row>
    <row r="23112" spans="1:3">
      <c r="A23112"/>
      <c r="B23112"/>
      <c r="C23112"/>
    </row>
    <row r="23113" spans="1:3">
      <c r="A23113"/>
      <c r="B23113"/>
      <c r="C23113"/>
    </row>
    <row r="23114" spans="1:3">
      <c r="A23114"/>
      <c r="B23114"/>
      <c r="C23114"/>
    </row>
    <row r="23115" spans="1:3">
      <c r="A23115"/>
      <c r="B23115"/>
      <c r="C23115"/>
    </row>
    <row r="23116" spans="1:3">
      <c r="A23116"/>
      <c r="B23116"/>
      <c r="C23116"/>
    </row>
    <row r="23117" spans="1:3">
      <c r="A23117"/>
      <c r="B23117"/>
      <c r="C23117"/>
    </row>
    <row r="23118" spans="1:3">
      <c r="A23118"/>
      <c r="B23118"/>
      <c r="C23118"/>
    </row>
    <row r="23119" spans="1:3">
      <c r="A23119"/>
      <c r="B23119"/>
      <c r="C23119"/>
    </row>
    <row r="23120" spans="1:3">
      <c r="A23120"/>
      <c r="B23120"/>
      <c r="C23120"/>
    </row>
    <row r="23121" spans="1:3">
      <c r="A23121"/>
      <c r="B23121"/>
      <c r="C23121"/>
    </row>
    <row r="23122" spans="1:3">
      <c r="A23122"/>
      <c r="B23122"/>
      <c r="C23122"/>
    </row>
    <row r="23123" spans="1:3">
      <c r="A23123"/>
      <c r="B23123"/>
      <c r="C23123"/>
    </row>
    <row r="23124" spans="1:3">
      <c r="A23124"/>
      <c r="B23124"/>
      <c r="C23124"/>
    </row>
    <row r="23125" spans="1:3">
      <c r="A23125"/>
      <c r="B23125"/>
      <c r="C23125"/>
    </row>
    <row r="23126" spans="1:3">
      <c r="A23126"/>
      <c r="B23126"/>
      <c r="C23126"/>
    </row>
    <row r="23127" spans="1:3">
      <c r="A23127"/>
      <c r="B23127"/>
      <c r="C23127"/>
    </row>
    <row r="23128" spans="1:3">
      <c r="A23128"/>
      <c r="B23128"/>
      <c r="C23128"/>
    </row>
    <row r="23129" spans="1:3">
      <c r="A23129"/>
      <c r="B23129"/>
      <c r="C23129"/>
    </row>
    <row r="23130" spans="1:3">
      <c r="A23130"/>
      <c r="B23130"/>
      <c r="C23130"/>
    </row>
    <row r="23131" spans="1:3">
      <c r="A23131"/>
      <c r="B23131"/>
      <c r="C23131"/>
    </row>
    <row r="23132" spans="1:3">
      <c r="A23132"/>
      <c r="B23132"/>
      <c r="C23132"/>
    </row>
    <row r="23133" spans="1:3">
      <c r="A23133"/>
      <c r="B23133"/>
      <c r="C23133"/>
    </row>
    <row r="23134" spans="1:3">
      <c r="A23134"/>
      <c r="B23134"/>
      <c r="C23134"/>
    </row>
    <row r="23135" spans="1:3">
      <c r="A23135"/>
      <c r="B23135"/>
      <c r="C23135"/>
    </row>
    <row r="23136" spans="1:3">
      <c r="A23136"/>
      <c r="B23136"/>
      <c r="C23136"/>
    </row>
    <row r="23137" spans="1:3">
      <c r="A23137"/>
      <c r="B23137"/>
      <c r="C23137"/>
    </row>
    <row r="23138" spans="1:3">
      <c r="A23138"/>
      <c r="B23138"/>
      <c r="C23138"/>
    </row>
    <row r="23139" spans="1:3">
      <c r="A23139"/>
      <c r="B23139"/>
      <c r="C23139"/>
    </row>
    <row r="23140" spans="1:3">
      <c r="A23140"/>
      <c r="B23140"/>
      <c r="C23140"/>
    </row>
    <row r="23141" spans="1:3">
      <c r="A23141"/>
      <c r="B23141"/>
      <c r="C23141"/>
    </row>
    <row r="23142" spans="1:3">
      <c r="A23142"/>
      <c r="B23142"/>
      <c r="C23142"/>
    </row>
    <row r="23143" spans="1:3">
      <c r="A23143"/>
      <c r="B23143"/>
      <c r="C23143"/>
    </row>
    <row r="23144" spans="1:3">
      <c r="A23144"/>
      <c r="B23144"/>
      <c r="C23144"/>
    </row>
    <row r="23145" spans="1:3">
      <c r="A23145"/>
      <c r="B23145"/>
      <c r="C23145"/>
    </row>
    <row r="23146" spans="1:3">
      <c r="A23146"/>
      <c r="B23146"/>
      <c r="C23146"/>
    </row>
    <row r="23147" spans="1:3">
      <c r="A23147"/>
      <c r="B23147"/>
      <c r="C23147"/>
    </row>
    <row r="23148" spans="1:3">
      <c r="A23148"/>
      <c r="B23148"/>
      <c r="C23148"/>
    </row>
    <row r="23149" spans="1:3">
      <c r="A23149"/>
      <c r="B23149"/>
      <c r="C23149"/>
    </row>
    <row r="23150" spans="1:3">
      <c r="A23150"/>
      <c r="B23150"/>
      <c r="C23150"/>
    </row>
    <row r="23151" spans="1:3">
      <c r="A23151"/>
      <c r="B23151"/>
      <c r="C23151"/>
    </row>
    <row r="23152" spans="1:3">
      <c r="A23152"/>
      <c r="B23152"/>
      <c r="C23152"/>
    </row>
    <row r="23153" spans="1:3">
      <c r="A23153"/>
      <c r="B23153"/>
      <c r="C23153"/>
    </row>
    <row r="23154" spans="1:3">
      <c r="A23154"/>
      <c r="B23154"/>
      <c r="C23154"/>
    </row>
    <row r="23155" spans="1:3">
      <c r="A23155"/>
      <c r="B23155"/>
      <c r="C23155"/>
    </row>
    <row r="23156" spans="1:3">
      <c r="A23156"/>
      <c r="B23156"/>
      <c r="C23156"/>
    </row>
    <row r="23157" spans="1:3">
      <c r="A23157"/>
      <c r="B23157"/>
      <c r="C23157"/>
    </row>
    <row r="23158" spans="1:3">
      <c r="A23158"/>
      <c r="B23158"/>
      <c r="C23158"/>
    </row>
    <row r="23159" spans="1:3">
      <c r="A23159"/>
      <c r="B23159"/>
      <c r="C23159"/>
    </row>
    <row r="23160" spans="1:3">
      <c r="A23160"/>
      <c r="B23160"/>
      <c r="C23160"/>
    </row>
    <row r="23161" spans="1:3">
      <c r="A23161"/>
      <c r="B23161"/>
      <c r="C23161"/>
    </row>
    <row r="23162" spans="1:3">
      <c r="A23162"/>
      <c r="B23162"/>
      <c r="C23162"/>
    </row>
    <row r="23163" spans="1:3">
      <c r="A23163"/>
      <c r="B23163"/>
      <c r="C23163"/>
    </row>
    <row r="23164" spans="1:3">
      <c r="A23164"/>
      <c r="B23164"/>
      <c r="C23164"/>
    </row>
    <row r="23165" spans="1:3">
      <c r="A23165"/>
      <c r="B23165"/>
      <c r="C23165"/>
    </row>
    <row r="23166" spans="1:3">
      <c r="A23166"/>
      <c r="B23166"/>
      <c r="C23166"/>
    </row>
    <row r="23167" spans="1:3">
      <c r="A23167"/>
      <c r="B23167"/>
      <c r="C23167"/>
    </row>
    <row r="23168" spans="1:3">
      <c r="A23168"/>
      <c r="B23168"/>
      <c r="C23168"/>
    </row>
    <row r="23169" spans="1:3">
      <c r="A23169"/>
      <c r="B23169"/>
      <c r="C23169"/>
    </row>
    <row r="23170" spans="1:3">
      <c r="A23170"/>
      <c r="B23170"/>
      <c r="C23170"/>
    </row>
    <row r="23171" spans="1:3">
      <c r="A23171"/>
      <c r="B23171"/>
      <c r="C23171"/>
    </row>
    <row r="23172" spans="1:3">
      <c r="A23172"/>
      <c r="B23172"/>
      <c r="C23172"/>
    </row>
    <row r="23173" spans="1:3">
      <c r="A23173"/>
      <c r="B23173"/>
      <c r="C23173"/>
    </row>
    <row r="23174" spans="1:3">
      <c r="A23174"/>
      <c r="B23174"/>
      <c r="C23174"/>
    </row>
    <row r="23175" spans="1:3">
      <c r="A23175"/>
      <c r="B23175"/>
      <c r="C23175"/>
    </row>
    <row r="23176" spans="1:3">
      <c r="A23176"/>
      <c r="B23176"/>
      <c r="C23176"/>
    </row>
    <row r="23177" spans="1:3">
      <c r="A23177"/>
      <c r="B23177"/>
      <c r="C23177"/>
    </row>
    <row r="23178" spans="1:3">
      <c r="A23178"/>
      <c r="B23178"/>
      <c r="C23178"/>
    </row>
    <row r="23179" spans="1:3">
      <c r="A23179"/>
      <c r="B23179"/>
      <c r="C23179"/>
    </row>
    <row r="23180" spans="1:3">
      <c r="A23180"/>
      <c r="B23180"/>
      <c r="C23180"/>
    </row>
    <row r="23181" spans="1:3">
      <c r="A23181"/>
      <c r="B23181"/>
      <c r="C23181"/>
    </row>
    <row r="23182" spans="1:3">
      <c r="A23182"/>
      <c r="B23182"/>
      <c r="C23182"/>
    </row>
    <row r="23183" spans="1:3">
      <c r="A23183"/>
      <c r="B23183"/>
      <c r="C23183"/>
    </row>
    <row r="23184" spans="1:3">
      <c r="A23184"/>
      <c r="B23184"/>
      <c r="C23184"/>
    </row>
    <row r="23185" spans="1:3">
      <c r="A23185"/>
      <c r="B23185"/>
      <c r="C23185"/>
    </row>
    <row r="23186" spans="1:3">
      <c r="A23186"/>
      <c r="B23186"/>
      <c r="C23186"/>
    </row>
    <row r="23187" spans="1:3">
      <c r="A23187"/>
      <c r="B23187"/>
      <c r="C23187"/>
    </row>
    <row r="23188" spans="1:3">
      <c r="A23188"/>
      <c r="B23188"/>
      <c r="C23188"/>
    </row>
    <row r="23189" spans="1:3">
      <c r="A23189"/>
      <c r="B23189"/>
      <c r="C23189"/>
    </row>
    <row r="23190" spans="1:3">
      <c r="A23190"/>
      <c r="B23190"/>
      <c r="C23190"/>
    </row>
    <row r="23191" spans="1:3">
      <c r="A23191"/>
      <c r="B23191"/>
      <c r="C23191"/>
    </row>
    <row r="23192" spans="1:3">
      <c r="A23192"/>
      <c r="B23192"/>
      <c r="C23192"/>
    </row>
    <row r="23193" spans="1:3">
      <c r="A23193"/>
      <c r="B23193"/>
      <c r="C23193"/>
    </row>
    <row r="23194" spans="1:3">
      <c r="A23194"/>
      <c r="B23194"/>
      <c r="C23194"/>
    </row>
    <row r="23195" spans="1:3">
      <c r="A23195"/>
      <c r="B23195"/>
      <c r="C23195"/>
    </row>
    <row r="23196" spans="1:3">
      <c r="A23196"/>
      <c r="B23196"/>
      <c r="C23196"/>
    </row>
    <row r="23197" spans="1:3">
      <c r="A23197"/>
      <c r="B23197"/>
      <c r="C23197"/>
    </row>
    <row r="23198" spans="1:3">
      <c r="A23198"/>
      <c r="B23198"/>
      <c r="C23198"/>
    </row>
    <row r="23199" spans="1:3">
      <c r="A23199"/>
      <c r="B23199"/>
      <c r="C23199"/>
    </row>
    <row r="23200" spans="1:3">
      <c r="A23200"/>
      <c r="B23200"/>
      <c r="C23200"/>
    </row>
    <row r="23201" spans="1:3">
      <c r="A23201"/>
      <c r="B23201"/>
      <c r="C23201"/>
    </row>
    <row r="23202" spans="1:3">
      <c r="A23202"/>
      <c r="B23202"/>
      <c r="C23202"/>
    </row>
    <row r="23203" spans="1:3">
      <c r="A23203"/>
      <c r="B23203"/>
      <c r="C23203"/>
    </row>
    <row r="23204" spans="1:3">
      <c r="A23204"/>
      <c r="B23204"/>
      <c r="C23204"/>
    </row>
    <row r="23205" spans="1:3">
      <c r="A23205"/>
      <c r="B23205"/>
      <c r="C23205"/>
    </row>
    <row r="23206" spans="1:3">
      <c r="A23206"/>
      <c r="B23206"/>
      <c r="C23206"/>
    </row>
    <row r="23207" spans="1:3">
      <c r="A23207"/>
      <c r="B23207"/>
      <c r="C23207"/>
    </row>
    <row r="23208" spans="1:3">
      <c r="A23208"/>
      <c r="B23208"/>
      <c r="C23208"/>
    </row>
    <row r="23209" spans="1:3">
      <c r="A23209"/>
      <c r="B23209"/>
      <c r="C23209"/>
    </row>
    <row r="23210" spans="1:3">
      <c r="A23210"/>
      <c r="B23210"/>
      <c r="C23210"/>
    </row>
    <row r="23211" spans="1:3">
      <c r="A23211"/>
      <c r="B23211"/>
      <c r="C23211"/>
    </row>
    <row r="23212" spans="1:3">
      <c r="A23212"/>
      <c r="B23212"/>
      <c r="C23212"/>
    </row>
    <row r="23213" spans="1:3">
      <c r="A23213"/>
      <c r="B23213"/>
      <c r="C23213"/>
    </row>
    <row r="23214" spans="1:3">
      <c r="A23214"/>
      <c r="B23214"/>
      <c r="C23214"/>
    </row>
    <row r="23215" spans="1:3">
      <c r="A23215"/>
      <c r="B23215"/>
      <c r="C23215"/>
    </row>
    <row r="23216" spans="1:3">
      <c r="A23216"/>
      <c r="B23216"/>
      <c r="C23216"/>
    </row>
    <row r="23217" spans="1:3">
      <c r="A23217"/>
      <c r="B23217"/>
      <c r="C23217"/>
    </row>
    <row r="23218" spans="1:3">
      <c r="A23218"/>
      <c r="B23218"/>
      <c r="C23218"/>
    </row>
    <row r="23219" spans="1:3">
      <c r="A23219"/>
      <c r="B23219"/>
      <c r="C23219"/>
    </row>
    <row r="23220" spans="1:3">
      <c r="A23220"/>
      <c r="B23220"/>
      <c r="C23220"/>
    </row>
    <row r="23221" spans="1:3">
      <c r="A23221"/>
      <c r="B23221"/>
      <c r="C23221"/>
    </row>
    <row r="23222" spans="1:3">
      <c r="A23222"/>
      <c r="B23222"/>
      <c r="C23222"/>
    </row>
    <row r="23223" spans="1:3">
      <c r="A23223"/>
      <c r="B23223"/>
      <c r="C23223"/>
    </row>
    <row r="23224" spans="1:3">
      <c r="A23224"/>
      <c r="B23224"/>
      <c r="C23224"/>
    </row>
    <row r="23225" spans="1:3">
      <c r="A23225"/>
      <c r="B23225"/>
      <c r="C23225"/>
    </row>
    <row r="23226" spans="1:3">
      <c r="A23226"/>
      <c r="B23226"/>
      <c r="C23226"/>
    </row>
    <row r="23227" spans="1:3">
      <c r="A23227"/>
      <c r="B23227"/>
      <c r="C23227"/>
    </row>
    <row r="23228" spans="1:3">
      <c r="A23228"/>
      <c r="B23228"/>
      <c r="C23228"/>
    </row>
    <row r="23229" spans="1:3">
      <c r="A23229"/>
      <c r="B23229"/>
      <c r="C23229"/>
    </row>
    <row r="23230" spans="1:3">
      <c r="A23230"/>
      <c r="B23230"/>
      <c r="C23230"/>
    </row>
    <row r="23231" spans="1:3">
      <c r="A23231"/>
      <c r="B23231"/>
      <c r="C23231"/>
    </row>
    <row r="23232" spans="1:3">
      <c r="A23232"/>
      <c r="B23232"/>
      <c r="C23232"/>
    </row>
    <row r="23233" spans="1:3">
      <c r="A23233"/>
      <c r="B23233"/>
      <c r="C23233"/>
    </row>
    <row r="23234" spans="1:3">
      <c r="A23234"/>
      <c r="B23234"/>
      <c r="C23234"/>
    </row>
    <row r="23235" spans="1:3">
      <c r="A23235"/>
      <c r="B23235"/>
      <c r="C23235"/>
    </row>
    <row r="23236" spans="1:3">
      <c r="A23236"/>
      <c r="B23236"/>
      <c r="C23236"/>
    </row>
    <row r="23237" spans="1:3">
      <c r="A23237"/>
      <c r="B23237"/>
      <c r="C23237"/>
    </row>
    <row r="23238" spans="1:3">
      <c r="A23238"/>
      <c r="B23238"/>
      <c r="C23238"/>
    </row>
    <row r="23239" spans="1:3">
      <c r="A23239"/>
      <c r="B23239"/>
      <c r="C23239"/>
    </row>
    <row r="23240" spans="1:3">
      <c r="A23240"/>
      <c r="B23240"/>
      <c r="C23240"/>
    </row>
    <row r="23241" spans="1:3">
      <c r="A23241"/>
      <c r="B23241"/>
      <c r="C23241"/>
    </row>
    <row r="23242" spans="1:3">
      <c r="A23242"/>
      <c r="B23242"/>
      <c r="C23242"/>
    </row>
    <row r="23243" spans="1:3">
      <c r="A23243"/>
      <c r="B23243"/>
      <c r="C23243"/>
    </row>
    <row r="23244" spans="1:3">
      <c r="A23244"/>
      <c r="B23244"/>
      <c r="C23244"/>
    </row>
    <row r="23245" spans="1:3">
      <c r="A23245"/>
      <c r="B23245"/>
      <c r="C23245"/>
    </row>
    <row r="23246" spans="1:3">
      <c r="A23246"/>
      <c r="B23246"/>
      <c r="C23246"/>
    </row>
    <row r="23247" spans="1:3">
      <c r="A23247"/>
      <c r="B23247"/>
      <c r="C23247"/>
    </row>
    <row r="23248" spans="1:3">
      <c r="A23248"/>
      <c r="B23248"/>
      <c r="C23248"/>
    </row>
    <row r="23249" spans="1:3">
      <c r="A23249"/>
      <c r="B23249"/>
      <c r="C23249"/>
    </row>
    <row r="23250" spans="1:3">
      <c r="A23250"/>
      <c r="B23250"/>
      <c r="C23250"/>
    </row>
    <row r="23251" spans="1:3">
      <c r="A23251"/>
      <c r="B23251"/>
      <c r="C23251"/>
    </row>
    <row r="23252" spans="1:3">
      <c r="A23252"/>
      <c r="B23252"/>
      <c r="C23252"/>
    </row>
    <row r="23253" spans="1:3">
      <c r="A23253"/>
      <c r="B23253"/>
      <c r="C23253"/>
    </row>
    <row r="23254" spans="1:3">
      <c r="A23254"/>
      <c r="B23254"/>
      <c r="C23254"/>
    </row>
    <row r="23255" spans="1:3">
      <c r="A23255"/>
      <c r="B23255"/>
      <c r="C23255"/>
    </row>
    <row r="23256" spans="1:3">
      <c r="A23256"/>
      <c r="B23256"/>
      <c r="C23256"/>
    </row>
    <row r="23257" spans="1:3">
      <c r="A23257"/>
      <c r="B23257"/>
      <c r="C23257"/>
    </row>
    <row r="23258" spans="1:3">
      <c r="A23258"/>
      <c r="B23258"/>
      <c r="C23258"/>
    </row>
    <row r="23259" spans="1:3">
      <c r="A23259"/>
      <c r="B23259"/>
      <c r="C23259"/>
    </row>
    <row r="23260" spans="1:3">
      <c r="A23260"/>
      <c r="B23260"/>
      <c r="C23260"/>
    </row>
    <row r="23261" spans="1:3">
      <c r="A23261"/>
      <c r="B23261"/>
      <c r="C23261"/>
    </row>
    <row r="23262" spans="1:3">
      <c r="A23262"/>
      <c r="B23262"/>
      <c r="C23262"/>
    </row>
    <row r="23263" spans="1:3">
      <c r="A23263"/>
      <c r="B23263"/>
      <c r="C23263"/>
    </row>
    <row r="23264" spans="1:3">
      <c r="A23264"/>
      <c r="B23264"/>
      <c r="C23264"/>
    </row>
    <row r="23265" spans="1:3">
      <c r="A23265"/>
      <c r="B23265"/>
      <c r="C23265"/>
    </row>
    <row r="23266" spans="1:3">
      <c r="A23266"/>
      <c r="B23266"/>
      <c r="C23266"/>
    </row>
    <row r="23267" spans="1:3">
      <c r="A23267"/>
      <c r="B23267"/>
      <c r="C23267"/>
    </row>
    <row r="23268" spans="1:3">
      <c r="A23268"/>
      <c r="B23268"/>
      <c r="C23268"/>
    </row>
    <row r="23269" spans="1:3">
      <c r="A23269"/>
      <c r="B23269"/>
      <c r="C23269"/>
    </row>
    <row r="23270" spans="1:3">
      <c r="A23270"/>
      <c r="B23270"/>
      <c r="C23270"/>
    </row>
    <row r="23271" spans="1:3">
      <c r="A23271"/>
      <c r="B23271"/>
      <c r="C23271"/>
    </row>
    <row r="23272" spans="1:3">
      <c r="A23272"/>
      <c r="B23272"/>
      <c r="C23272"/>
    </row>
    <row r="23273" spans="1:3">
      <c r="A23273"/>
      <c r="B23273"/>
      <c r="C23273"/>
    </row>
    <row r="23274" spans="1:3">
      <c r="A23274"/>
      <c r="B23274"/>
      <c r="C23274"/>
    </row>
    <row r="23275" spans="1:3">
      <c r="A23275"/>
      <c r="B23275"/>
      <c r="C23275"/>
    </row>
    <row r="23276" spans="1:3">
      <c r="A23276"/>
      <c r="B23276"/>
      <c r="C23276"/>
    </row>
    <row r="23277" spans="1:3">
      <c r="A23277"/>
      <c r="B23277"/>
      <c r="C23277"/>
    </row>
    <row r="23278" spans="1:3">
      <c r="A23278"/>
      <c r="B23278"/>
      <c r="C23278"/>
    </row>
    <row r="23279" spans="1:3">
      <c r="A23279"/>
      <c r="B23279"/>
      <c r="C23279"/>
    </row>
    <row r="23280" spans="1:3">
      <c r="A23280"/>
      <c r="B23280"/>
      <c r="C23280"/>
    </row>
    <row r="23281" spans="1:3">
      <c r="A23281"/>
      <c r="B23281"/>
      <c r="C23281"/>
    </row>
    <row r="23282" spans="1:3">
      <c r="A23282"/>
      <c r="B23282"/>
      <c r="C23282"/>
    </row>
    <row r="23283" spans="1:3">
      <c r="A23283"/>
      <c r="B23283"/>
      <c r="C23283"/>
    </row>
    <row r="23284" spans="1:3">
      <c r="A23284"/>
      <c r="B23284"/>
      <c r="C23284"/>
    </row>
    <row r="23285" spans="1:3">
      <c r="A23285"/>
      <c r="B23285"/>
      <c r="C23285"/>
    </row>
    <row r="23286" spans="1:3">
      <c r="A23286"/>
      <c r="B23286"/>
      <c r="C23286"/>
    </row>
    <row r="23287" spans="1:3">
      <c r="A23287"/>
      <c r="B23287"/>
      <c r="C23287"/>
    </row>
    <row r="23288" spans="1:3">
      <c r="A23288"/>
      <c r="B23288"/>
      <c r="C23288"/>
    </row>
    <row r="23289" spans="1:3">
      <c r="A23289"/>
      <c r="B23289"/>
      <c r="C23289"/>
    </row>
    <row r="23290" spans="1:3">
      <c r="A23290"/>
      <c r="B23290"/>
      <c r="C23290"/>
    </row>
    <row r="23291" spans="1:3">
      <c r="A23291"/>
      <c r="B23291"/>
      <c r="C23291"/>
    </row>
    <row r="23292" spans="1:3">
      <c r="A23292"/>
      <c r="B23292"/>
      <c r="C23292"/>
    </row>
    <row r="23293" spans="1:3">
      <c r="A23293"/>
      <c r="B23293"/>
      <c r="C23293"/>
    </row>
    <row r="23294" spans="1:3">
      <c r="A23294"/>
      <c r="B23294"/>
      <c r="C23294"/>
    </row>
    <row r="23295" spans="1:3">
      <c r="A23295"/>
      <c r="B23295"/>
      <c r="C23295"/>
    </row>
    <row r="23296" spans="1:3">
      <c r="A23296"/>
      <c r="B23296"/>
      <c r="C23296"/>
    </row>
    <row r="23297" spans="1:3">
      <c r="A23297"/>
      <c r="B23297"/>
      <c r="C23297"/>
    </row>
    <row r="23298" spans="1:3">
      <c r="A23298"/>
      <c r="B23298"/>
      <c r="C23298"/>
    </row>
    <row r="23299" spans="1:3">
      <c r="A23299"/>
      <c r="B23299"/>
      <c r="C23299"/>
    </row>
    <row r="23300" spans="1:3">
      <c r="A23300"/>
      <c r="B23300"/>
      <c r="C23300"/>
    </row>
    <row r="23301" spans="1:3">
      <c r="A23301"/>
      <c r="B23301"/>
      <c r="C23301"/>
    </row>
    <row r="23302" spans="1:3">
      <c r="A23302"/>
      <c r="B23302"/>
      <c r="C23302"/>
    </row>
    <row r="23303" spans="1:3">
      <c r="A23303"/>
      <c r="B23303"/>
      <c r="C23303"/>
    </row>
    <row r="23304" spans="1:3">
      <c r="A23304"/>
      <c r="B23304"/>
      <c r="C23304"/>
    </row>
    <row r="23305" spans="1:3">
      <c r="A23305"/>
      <c r="B23305"/>
      <c r="C23305"/>
    </row>
    <row r="23306" spans="1:3">
      <c r="A23306"/>
      <c r="B23306"/>
      <c r="C23306"/>
    </row>
    <row r="23307" spans="1:3">
      <c r="A23307"/>
      <c r="B23307"/>
      <c r="C23307"/>
    </row>
    <row r="23308" spans="1:3">
      <c r="A23308"/>
      <c r="B23308"/>
      <c r="C23308"/>
    </row>
    <row r="23309" spans="1:3">
      <c r="A23309"/>
      <c r="B23309"/>
      <c r="C23309"/>
    </row>
    <row r="23310" spans="1:3">
      <c r="A23310"/>
      <c r="B23310"/>
      <c r="C23310"/>
    </row>
    <row r="23311" spans="1:3">
      <c r="A23311"/>
      <c r="B23311"/>
      <c r="C23311"/>
    </row>
    <row r="23312" spans="1:3">
      <c r="A23312"/>
      <c r="B23312"/>
      <c r="C23312"/>
    </row>
    <row r="23313" spans="1:3">
      <c r="A23313"/>
      <c r="B23313"/>
      <c r="C23313"/>
    </row>
    <row r="23314" spans="1:3">
      <c r="A23314"/>
      <c r="B23314"/>
      <c r="C23314"/>
    </row>
    <row r="23315" spans="1:3">
      <c r="A23315"/>
      <c r="B23315"/>
      <c r="C23315"/>
    </row>
    <row r="23316" spans="1:3">
      <c r="A23316"/>
      <c r="B23316"/>
      <c r="C23316"/>
    </row>
    <row r="23317" spans="1:3">
      <c r="A23317"/>
      <c r="B23317"/>
      <c r="C23317"/>
    </row>
    <row r="23318" spans="1:3">
      <c r="A23318"/>
      <c r="B23318"/>
      <c r="C23318"/>
    </row>
    <row r="23319" spans="1:3">
      <c r="A23319"/>
      <c r="B23319"/>
      <c r="C23319"/>
    </row>
    <row r="23320" spans="1:3">
      <c r="A23320"/>
      <c r="B23320"/>
      <c r="C23320"/>
    </row>
    <row r="23321" spans="1:3">
      <c r="A23321"/>
      <c r="B23321"/>
      <c r="C23321"/>
    </row>
    <row r="23322" spans="1:3">
      <c r="A23322"/>
      <c r="B23322"/>
      <c r="C23322"/>
    </row>
    <row r="23323" spans="1:3">
      <c r="A23323"/>
      <c r="B23323"/>
      <c r="C23323"/>
    </row>
    <row r="23324" spans="1:3">
      <c r="A23324"/>
      <c r="B23324"/>
      <c r="C23324"/>
    </row>
    <row r="23325" spans="1:3">
      <c r="A23325"/>
      <c r="B23325"/>
      <c r="C23325"/>
    </row>
    <row r="23326" spans="1:3">
      <c r="A23326"/>
      <c r="B23326"/>
      <c r="C23326"/>
    </row>
    <row r="23327" spans="1:3">
      <c r="A23327"/>
      <c r="B23327"/>
      <c r="C23327"/>
    </row>
    <row r="23328" spans="1:3">
      <c r="A23328"/>
      <c r="B23328"/>
      <c r="C23328"/>
    </row>
    <row r="23329" spans="1:3">
      <c r="A23329"/>
      <c r="B23329"/>
      <c r="C23329"/>
    </row>
    <row r="23330" spans="1:3">
      <c r="A23330"/>
      <c r="B23330"/>
      <c r="C23330"/>
    </row>
    <row r="23331" spans="1:3">
      <c r="A23331"/>
      <c r="B23331"/>
      <c r="C23331"/>
    </row>
    <row r="23332" spans="1:3">
      <c r="A23332"/>
      <c r="B23332"/>
      <c r="C23332"/>
    </row>
    <row r="23333" spans="1:3">
      <c r="A23333"/>
      <c r="B23333"/>
      <c r="C23333"/>
    </row>
    <row r="23334" spans="1:3">
      <c r="A23334"/>
      <c r="B23334"/>
      <c r="C23334"/>
    </row>
    <row r="23335" spans="1:3">
      <c r="A23335"/>
      <c r="B23335"/>
      <c r="C23335"/>
    </row>
    <row r="23336" spans="1:3">
      <c r="A23336"/>
      <c r="B23336"/>
      <c r="C23336"/>
    </row>
    <row r="23337" spans="1:3">
      <c r="A23337"/>
      <c r="B23337"/>
      <c r="C23337"/>
    </row>
    <row r="23338" spans="1:3">
      <c r="A23338"/>
      <c r="B23338"/>
      <c r="C23338"/>
    </row>
    <row r="23339" spans="1:3">
      <c r="A23339"/>
      <c r="B23339"/>
      <c r="C23339"/>
    </row>
    <row r="23340" spans="1:3">
      <c r="A23340"/>
      <c r="B23340"/>
      <c r="C23340"/>
    </row>
    <row r="23341" spans="1:3">
      <c r="A23341"/>
      <c r="B23341"/>
      <c r="C23341"/>
    </row>
    <row r="23342" spans="1:3">
      <c r="A23342"/>
      <c r="B23342"/>
      <c r="C23342"/>
    </row>
    <row r="23343" spans="1:3">
      <c r="A23343"/>
      <c r="B23343"/>
      <c r="C23343"/>
    </row>
    <row r="23344" spans="1:3">
      <c r="A23344"/>
      <c r="B23344"/>
      <c r="C23344"/>
    </row>
    <row r="23345" spans="1:3">
      <c r="A23345"/>
      <c r="B23345"/>
      <c r="C23345"/>
    </row>
    <row r="23346" spans="1:3">
      <c r="A23346"/>
      <c r="B23346"/>
      <c r="C23346"/>
    </row>
    <row r="23347" spans="1:3">
      <c r="A23347"/>
      <c r="B23347"/>
      <c r="C23347"/>
    </row>
    <row r="23348" spans="1:3">
      <c r="A23348"/>
      <c r="B23348"/>
      <c r="C23348"/>
    </row>
    <row r="23349" spans="1:3">
      <c r="A23349"/>
      <c r="B23349"/>
      <c r="C23349"/>
    </row>
    <row r="23350" spans="1:3">
      <c r="A23350"/>
      <c r="B23350"/>
      <c r="C23350"/>
    </row>
    <row r="23351" spans="1:3">
      <c r="A23351"/>
      <c r="B23351"/>
      <c r="C23351"/>
    </row>
    <row r="23352" spans="1:3">
      <c r="A23352"/>
      <c r="B23352"/>
      <c r="C23352"/>
    </row>
    <row r="23353" spans="1:3">
      <c r="A23353"/>
      <c r="B23353"/>
      <c r="C23353"/>
    </row>
    <row r="23354" spans="1:3">
      <c r="A23354"/>
      <c r="B23354"/>
      <c r="C23354"/>
    </row>
    <row r="23355" spans="1:3">
      <c r="A23355"/>
      <c r="B23355"/>
      <c r="C23355"/>
    </row>
    <row r="23356" spans="1:3">
      <c r="A23356"/>
      <c r="B23356"/>
      <c r="C23356"/>
    </row>
    <row r="23357" spans="1:3">
      <c r="A23357"/>
      <c r="B23357"/>
      <c r="C23357"/>
    </row>
    <row r="23358" spans="1:3">
      <c r="A23358"/>
      <c r="B23358"/>
      <c r="C23358"/>
    </row>
    <row r="23359" spans="1:3">
      <c r="A23359"/>
      <c r="B23359"/>
      <c r="C23359"/>
    </row>
    <row r="23360" spans="1:3">
      <c r="A23360"/>
      <c r="B23360"/>
      <c r="C23360"/>
    </row>
    <row r="23361" spans="1:3">
      <c r="A23361"/>
      <c r="B23361"/>
      <c r="C23361"/>
    </row>
    <row r="23362" spans="1:3">
      <c r="A23362"/>
      <c r="B23362"/>
      <c r="C23362"/>
    </row>
    <row r="23363" spans="1:3">
      <c r="A23363"/>
      <c r="B23363"/>
      <c r="C23363"/>
    </row>
    <row r="23364" spans="1:3">
      <c r="A23364"/>
      <c r="B23364"/>
      <c r="C23364"/>
    </row>
    <row r="23365" spans="1:3">
      <c r="A23365"/>
      <c r="B23365"/>
      <c r="C23365"/>
    </row>
    <row r="23366" spans="1:3">
      <c r="A23366"/>
      <c r="B23366"/>
      <c r="C23366"/>
    </row>
    <row r="23367" spans="1:3">
      <c r="A23367"/>
      <c r="B23367"/>
      <c r="C23367"/>
    </row>
    <row r="23368" spans="1:3">
      <c r="A23368"/>
      <c r="B23368"/>
      <c r="C23368"/>
    </row>
    <row r="23369" spans="1:3">
      <c r="A23369"/>
      <c r="B23369"/>
      <c r="C23369"/>
    </row>
    <row r="23370" spans="1:3">
      <c r="A23370"/>
      <c r="B23370"/>
      <c r="C23370"/>
    </row>
    <row r="23371" spans="1:3">
      <c r="A23371"/>
      <c r="B23371"/>
      <c r="C23371"/>
    </row>
    <row r="23372" spans="1:3">
      <c r="A23372"/>
      <c r="B23372"/>
      <c r="C23372"/>
    </row>
    <row r="23373" spans="1:3">
      <c r="A23373"/>
      <c r="B23373"/>
      <c r="C23373"/>
    </row>
    <row r="23374" spans="1:3">
      <c r="A23374"/>
      <c r="B23374"/>
      <c r="C23374"/>
    </row>
    <row r="23375" spans="1:3">
      <c r="A23375"/>
      <c r="B23375"/>
      <c r="C23375"/>
    </row>
    <row r="23376" spans="1:3">
      <c r="A23376"/>
      <c r="B23376"/>
      <c r="C23376"/>
    </row>
    <row r="23377" spans="1:3">
      <c r="A23377"/>
      <c r="B23377"/>
      <c r="C23377"/>
    </row>
    <row r="23378" spans="1:3">
      <c r="A23378"/>
      <c r="B23378"/>
      <c r="C23378"/>
    </row>
    <row r="23379" spans="1:3">
      <c r="A23379"/>
      <c r="B23379"/>
      <c r="C23379"/>
    </row>
    <row r="23380" spans="1:3">
      <c r="A23380"/>
      <c r="B23380"/>
      <c r="C23380"/>
    </row>
    <row r="23381" spans="1:3">
      <c r="A23381"/>
      <c r="B23381"/>
      <c r="C23381"/>
    </row>
    <row r="23382" spans="1:3">
      <c r="A23382"/>
      <c r="B23382"/>
      <c r="C23382"/>
    </row>
    <row r="23383" spans="1:3">
      <c r="A23383"/>
      <c r="B23383"/>
      <c r="C23383"/>
    </row>
    <row r="23384" spans="1:3">
      <c r="A23384"/>
      <c r="B23384"/>
      <c r="C23384"/>
    </row>
    <row r="23385" spans="1:3">
      <c r="A23385"/>
      <c r="B23385"/>
      <c r="C23385"/>
    </row>
    <row r="23386" spans="1:3">
      <c r="A23386"/>
      <c r="B23386"/>
      <c r="C23386"/>
    </row>
    <row r="23387" spans="1:3">
      <c r="A23387"/>
      <c r="B23387"/>
      <c r="C23387"/>
    </row>
    <row r="23388" spans="1:3">
      <c r="A23388"/>
      <c r="B23388"/>
      <c r="C23388"/>
    </row>
    <row r="23389" spans="1:3">
      <c r="A23389"/>
      <c r="B23389"/>
      <c r="C23389"/>
    </row>
    <row r="23390" spans="1:3">
      <c r="A23390"/>
      <c r="B23390"/>
      <c r="C23390"/>
    </row>
    <row r="23391" spans="1:3">
      <c r="A23391"/>
      <c r="B23391"/>
      <c r="C23391"/>
    </row>
    <row r="23392" spans="1:3">
      <c r="A23392"/>
      <c r="B23392"/>
      <c r="C23392"/>
    </row>
    <row r="23393" spans="1:3">
      <c r="A23393"/>
      <c r="B23393"/>
      <c r="C23393"/>
    </row>
    <row r="23394" spans="1:3">
      <c r="A23394"/>
      <c r="B23394"/>
      <c r="C23394"/>
    </row>
    <row r="23395" spans="1:3">
      <c r="A23395"/>
      <c r="B23395"/>
      <c r="C23395"/>
    </row>
    <row r="23396" spans="1:3">
      <c r="A23396"/>
      <c r="B23396"/>
      <c r="C23396"/>
    </row>
    <row r="23397" spans="1:3">
      <c r="A23397"/>
      <c r="B23397"/>
      <c r="C23397"/>
    </row>
    <row r="23398" spans="1:3">
      <c r="A23398"/>
      <c r="B23398"/>
      <c r="C23398"/>
    </row>
    <row r="23399" spans="1:3">
      <c r="A23399"/>
      <c r="B23399"/>
      <c r="C23399"/>
    </row>
    <row r="23400" spans="1:3">
      <c r="A23400"/>
      <c r="B23400"/>
      <c r="C23400"/>
    </row>
    <row r="23401" spans="1:3">
      <c r="A23401"/>
      <c r="B23401"/>
      <c r="C23401"/>
    </row>
    <row r="23402" spans="1:3">
      <c r="A23402"/>
      <c r="B23402"/>
      <c r="C23402"/>
    </row>
    <row r="23403" spans="1:3">
      <c r="A23403"/>
      <c r="B23403"/>
      <c r="C23403"/>
    </row>
    <row r="23404" spans="1:3">
      <c r="A23404"/>
      <c r="B23404"/>
      <c r="C23404"/>
    </row>
    <row r="23405" spans="1:3">
      <c r="A23405"/>
      <c r="B23405"/>
      <c r="C23405"/>
    </row>
    <row r="23406" spans="1:3">
      <c r="A23406"/>
      <c r="B23406"/>
      <c r="C23406"/>
    </row>
    <row r="23407" spans="1:3">
      <c r="A23407"/>
      <c r="B23407"/>
      <c r="C23407"/>
    </row>
    <row r="23408" spans="1:3">
      <c r="A23408"/>
      <c r="B23408"/>
      <c r="C23408"/>
    </row>
    <row r="23409" spans="1:3">
      <c r="A23409"/>
      <c r="B23409"/>
      <c r="C23409"/>
    </row>
    <row r="23410" spans="1:3">
      <c r="A23410"/>
      <c r="B23410"/>
      <c r="C23410"/>
    </row>
    <row r="23411" spans="1:3">
      <c r="A23411"/>
      <c r="B23411"/>
      <c r="C23411"/>
    </row>
    <row r="23412" spans="1:3">
      <c r="A23412"/>
      <c r="B23412"/>
      <c r="C23412"/>
    </row>
    <row r="23413" spans="1:3">
      <c r="A23413"/>
      <c r="B23413"/>
      <c r="C23413"/>
    </row>
    <row r="23414" spans="1:3">
      <c r="A23414"/>
      <c r="B23414"/>
      <c r="C23414"/>
    </row>
    <row r="23415" spans="1:3">
      <c r="A23415"/>
      <c r="B23415"/>
      <c r="C23415"/>
    </row>
    <row r="23416" spans="1:3">
      <c r="A23416"/>
      <c r="B23416"/>
      <c r="C23416"/>
    </row>
    <row r="23417" spans="1:3">
      <c r="A23417"/>
      <c r="B23417"/>
      <c r="C23417"/>
    </row>
    <row r="23418" spans="1:3">
      <c r="A23418"/>
      <c r="B23418"/>
      <c r="C23418"/>
    </row>
    <row r="23419" spans="1:3">
      <c r="A23419"/>
      <c r="B23419"/>
      <c r="C23419"/>
    </row>
    <row r="23420" spans="1:3">
      <c r="A23420"/>
      <c r="B23420"/>
      <c r="C23420"/>
    </row>
    <row r="23421" spans="1:3">
      <c r="A23421"/>
      <c r="B23421"/>
      <c r="C23421"/>
    </row>
    <row r="23422" spans="1:3">
      <c r="A23422"/>
      <c r="B23422"/>
      <c r="C23422"/>
    </row>
    <row r="23423" spans="1:3">
      <c r="A23423"/>
      <c r="B23423"/>
      <c r="C23423"/>
    </row>
    <row r="23424" spans="1:3">
      <c r="A23424"/>
      <c r="B23424"/>
      <c r="C23424"/>
    </row>
    <row r="23425" spans="1:3">
      <c r="A23425"/>
      <c r="B23425"/>
      <c r="C23425"/>
    </row>
    <row r="23426" spans="1:3">
      <c r="A23426"/>
      <c r="B23426"/>
      <c r="C23426"/>
    </row>
    <row r="23427" spans="1:3">
      <c r="A23427"/>
      <c r="B23427"/>
      <c r="C23427"/>
    </row>
    <row r="23428" spans="1:3">
      <c r="A23428"/>
      <c r="B23428"/>
      <c r="C23428"/>
    </row>
    <row r="23429" spans="1:3">
      <c r="A23429"/>
      <c r="B23429"/>
      <c r="C23429"/>
    </row>
    <row r="23430" spans="1:3">
      <c r="A23430"/>
      <c r="B23430"/>
      <c r="C23430"/>
    </row>
    <row r="23431" spans="1:3">
      <c r="A23431"/>
      <c r="B23431"/>
      <c r="C23431"/>
    </row>
    <row r="23432" spans="1:3">
      <c r="A23432"/>
      <c r="B23432"/>
      <c r="C23432"/>
    </row>
    <row r="23433" spans="1:3">
      <c r="A23433"/>
      <c r="B23433"/>
      <c r="C23433"/>
    </row>
    <row r="23434" spans="1:3">
      <c r="A23434"/>
      <c r="B23434"/>
      <c r="C23434"/>
    </row>
    <row r="23435" spans="1:3">
      <c r="A23435"/>
      <c r="B23435"/>
      <c r="C23435"/>
    </row>
    <row r="23436" spans="1:3">
      <c r="A23436"/>
      <c r="B23436"/>
      <c r="C23436"/>
    </row>
    <row r="23437" spans="1:3">
      <c r="A23437"/>
      <c r="B23437"/>
      <c r="C23437"/>
    </row>
    <row r="23438" spans="1:3">
      <c r="A23438"/>
      <c r="B23438"/>
      <c r="C23438"/>
    </row>
    <row r="23439" spans="1:3">
      <c r="A23439"/>
      <c r="B23439"/>
      <c r="C23439"/>
    </row>
    <row r="23440" spans="1:3">
      <c r="A23440"/>
      <c r="B23440"/>
      <c r="C23440"/>
    </row>
    <row r="23441" spans="1:3">
      <c r="A23441"/>
      <c r="B23441"/>
      <c r="C23441"/>
    </row>
    <row r="23442" spans="1:3">
      <c r="A23442"/>
      <c r="B23442"/>
      <c r="C23442"/>
    </row>
    <row r="23443" spans="1:3">
      <c r="A23443"/>
      <c r="B23443"/>
      <c r="C23443"/>
    </row>
    <row r="23444" spans="1:3">
      <c r="A23444"/>
      <c r="B23444"/>
      <c r="C23444"/>
    </row>
    <row r="23445" spans="1:3">
      <c r="A23445"/>
      <c r="B23445"/>
      <c r="C23445"/>
    </row>
    <row r="23446" spans="1:3">
      <c r="A23446"/>
      <c r="B23446"/>
      <c r="C23446"/>
    </row>
    <row r="23447" spans="1:3">
      <c r="A23447"/>
      <c r="B23447"/>
      <c r="C23447"/>
    </row>
    <row r="23448" spans="1:3">
      <c r="A23448"/>
      <c r="B23448"/>
      <c r="C23448"/>
    </row>
    <row r="23449" spans="1:3">
      <c r="A23449"/>
      <c r="B23449"/>
      <c r="C23449"/>
    </row>
    <row r="23450" spans="1:3">
      <c r="A23450"/>
      <c r="B23450"/>
      <c r="C23450"/>
    </row>
    <row r="23451" spans="1:3">
      <c r="A23451"/>
      <c r="B23451"/>
      <c r="C23451"/>
    </row>
    <row r="23452" spans="1:3">
      <c r="A23452"/>
      <c r="B23452"/>
      <c r="C23452"/>
    </row>
    <row r="23453" spans="1:3">
      <c r="A23453"/>
      <c r="B23453"/>
      <c r="C23453"/>
    </row>
    <row r="23454" spans="1:3">
      <c r="A23454"/>
      <c r="B23454"/>
      <c r="C23454"/>
    </row>
    <row r="23455" spans="1:3">
      <c r="A23455"/>
      <c r="B23455"/>
      <c r="C23455"/>
    </row>
    <row r="23456" spans="1:3">
      <c r="A23456"/>
      <c r="B23456"/>
      <c r="C23456"/>
    </row>
    <row r="23457" spans="1:3">
      <c r="A23457"/>
      <c r="B23457"/>
      <c r="C23457"/>
    </row>
    <row r="23458" spans="1:3">
      <c r="A23458"/>
      <c r="B23458"/>
      <c r="C23458"/>
    </row>
    <row r="23459" spans="1:3">
      <c r="A23459"/>
      <c r="B23459"/>
      <c r="C23459"/>
    </row>
    <row r="23460" spans="1:3">
      <c r="A23460"/>
      <c r="B23460"/>
      <c r="C23460"/>
    </row>
    <row r="23461" spans="1:3">
      <c r="A23461"/>
      <c r="B23461"/>
      <c r="C23461"/>
    </row>
    <row r="23462" spans="1:3">
      <c r="A23462"/>
      <c r="B23462"/>
      <c r="C23462"/>
    </row>
    <row r="23463" spans="1:3">
      <c r="A23463"/>
      <c r="B23463"/>
      <c r="C23463"/>
    </row>
    <row r="23464" spans="1:3">
      <c r="A23464"/>
      <c r="B23464"/>
      <c r="C23464"/>
    </row>
    <row r="23465" spans="1:3">
      <c r="A23465"/>
      <c r="B23465"/>
      <c r="C23465"/>
    </row>
    <row r="23466" spans="1:3">
      <c r="A23466"/>
      <c r="B23466"/>
      <c r="C23466"/>
    </row>
    <row r="23467" spans="1:3">
      <c r="A23467"/>
      <c r="B23467"/>
      <c r="C23467"/>
    </row>
    <row r="23468" spans="1:3">
      <c r="A23468"/>
      <c r="B23468"/>
      <c r="C23468"/>
    </row>
    <row r="23469" spans="1:3">
      <c r="A23469"/>
      <c r="B23469"/>
      <c r="C23469"/>
    </row>
    <row r="23470" spans="1:3">
      <c r="A23470"/>
      <c r="B23470"/>
      <c r="C23470"/>
    </row>
    <row r="23471" spans="1:3">
      <c r="A23471"/>
      <c r="B23471"/>
      <c r="C23471"/>
    </row>
    <row r="23472" spans="1:3">
      <c r="A23472"/>
      <c r="B23472"/>
      <c r="C23472"/>
    </row>
    <row r="23473" spans="1:3">
      <c r="A23473"/>
      <c r="B23473"/>
      <c r="C23473"/>
    </row>
    <row r="23474" spans="1:3">
      <c r="A23474"/>
      <c r="B23474"/>
      <c r="C23474"/>
    </row>
    <row r="23475" spans="1:3">
      <c r="A23475"/>
      <c r="B23475"/>
      <c r="C23475"/>
    </row>
    <row r="23476" spans="1:3">
      <c r="A23476"/>
      <c r="B23476"/>
      <c r="C23476"/>
    </row>
    <row r="23477" spans="1:3">
      <c r="A23477"/>
      <c r="B23477"/>
      <c r="C23477"/>
    </row>
    <row r="23478" spans="1:3">
      <c r="A23478"/>
      <c r="B23478"/>
      <c r="C23478"/>
    </row>
    <row r="23479" spans="1:3">
      <c r="A23479"/>
      <c r="B23479"/>
      <c r="C23479"/>
    </row>
    <row r="23480" spans="1:3">
      <c r="A23480"/>
      <c r="B23480"/>
      <c r="C23480"/>
    </row>
    <row r="23481" spans="1:3">
      <c r="A23481"/>
      <c r="B23481"/>
      <c r="C23481"/>
    </row>
    <row r="23482" spans="1:3">
      <c r="A23482"/>
      <c r="B23482"/>
      <c r="C23482"/>
    </row>
    <row r="23483" spans="1:3">
      <c r="A23483"/>
      <c r="B23483"/>
      <c r="C23483"/>
    </row>
    <row r="23484" spans="1:3">
      <c r="A23484"/>
      <c r="B23484"/>
      <c r="C23484"/>
    </row>
    <row r="23485" spans="1:3">
      <c r="A23485"/>
      <c r="B23485"/>
      <c r="C23485"/>
    </row>
    <row r="23486" spans="1:3">
      <c r="A23486"/>
      <c r="B23486"/>
      <c r="C23486"/>
    </row>
    <row r="23487" spans="1:3">
      <c r="A23487"/>
      <c r="B23487"/>
      <c r="C23487"/>
    </row>
    <row r="23488" spans="1:3">
      <c r="A23488"/>
      <c r="B23488"/>
      <c r="C23488"/>
    </row>
    <row r="23489" spans="1:3">
      <c r="A23489"/>
      <c r="B23489"/>
      <c r="C23489"/>
    </row>
    <row r="23490" spans="1:3">
      <c r="A23490"/>
      <c r="B23490"/>
      <c r="C23490"/>
    </row>
    <row r="23491" spans="1:3">
      <c r="A23491"/>
      <c r="B23491"/>
      <c r="C23491"/>
    </row>
    <row r="23492" spans="1:3">
      <c r="A23492"/>
      <c r="B23492"/>
      <c r="C23492"/>
    </row>
    <row r="23493" spans="1:3">
      <c r="A23493"/>
      <c r="B23493"/>
      <c r="C23493"/>
    </row>
    <row r="23494" spans="1:3">
      <c r="A23494"/>
      <c r="B23494"/>
      <c r="C23494"/>
    </row>
    <row r="23495" spans="1:3">
      <c r="A23495"/>
      <c r="B23495"/>
      <c r="C23495"/>
    </row>
    <row r="23496" spans="1:3">
      <c r="A23496"/>
      <c r="B23496"/>
      <c r="C23496"/>
    </row>
    <row r="23497" spans="1:3">
      <c r="A23497"/>
      <c r="B23497"/>
      <c r="C23497"/>
    </row>
    <row r="23498" spans="1:3">
      <c r="A23498"/>
      <c r="B23498"/>
      <c r="C23498"/>
    </row>
    <row r="23499" spans="1:3">
      <c r="A23499"/>
      <c r="B23499"/>
      <c r="C23499"/>
    </row>
    <row r="23500" spans="1:3">
      <c r="A23500"/>
      <c r="B23500"/>
      <c r="C23500"/>
    </row>
    <row r="23501" spans="1:3">
      <c r="A23501"/>
      <c r="B23501"/>
      <c r="C23501"/>
    </row>
    <row r="23502" spans="1:3">
      <c r="A23502"/>
      <c r="B23502"/>
      <c r="C23502"/>
    </row>
    <row r="23503" spans="1:3">
      <c r="A23503"/>
      <c r="B23503"/>
      <c r="C23503"/>
    </row>
    <row r="23504" spans="1:3">
      <c r="A23504"/>
      <c r="B23504"/>
      <c r="C23504"/>
    </row>
    <row r="23505" spans="1:3">
      <c r="A23505"/>
      <c r="B23505"/>
      <c r="C23505"/>
    </row>
    <row r="23506" spans="1:3">
      <c r="A23506"/>
      <c r="B23506"/>
      <c r="C23506"/>
    </row>
    <row r="23507" spans="1:3">
      <c r="A23507"/>
      <c r="B23507"/>
      <c r="C23507"/>
    </row>
    <row r="23508" spans="1:3">
      <c r="A23508"/>
      <c r="B23508"/>
      <c r="C23508"/>
    </row>
    <row r="23509" spans="1:3">
      <c r="A23509"/>
      <c r="B23509"/>
      <c r="C23509"/>
    </row>
    <row r="23510" spans="1:3">
      <c r="A23510"/>
      <c r="B23510"/>
      <c r="C23510"/>
    </row>
    <row r="23511" spans="1:3">
      <c r="A23511"/>
      <c r="B23511"/>
      <c r="C23511"/>
    </row>
    <row r="23512" spans="1:3">
      <c r="A23512"/>
      <c r="B23512"/>
      <c r="C23512"/>
    </row>
    <row r="23513" spans="1:3">
      <c r="A23513"/>
      <c r="B23513"/>
      <c r="C23513"/>
    </row>
    <row r="23514" spans="1:3">
      <c r="A23514"/>
      <c r="B23514"/>
      <c r="C23514"/>
    </row>
    <row r="23515" spans="1:3">
      <c r="A23515"/>
      <c r="B23515"/>
      <c r="C23515"/>
    </row>
    <row r="23516" spans="1:3">
      <c r="A23516"/>
      <c r="B23516"/>
      <c r="C23516"/>
    </row>
    <row r="23517" spans="1:3">
      <c r="A23517"/>
      <c r="B23517"/>
      <c r="C23517"/>
    </row>
    <row r="23518" spans="1:3">
      <c r="A23518"/>
      <c r="B23518"/>
      <c r="C23518"/>
    </row>
    <row r="23519" spans="1:3">
      <c r="A23519"/>
      <c r="B23519"/>
      <c r="C23519"/>
    </row>
    <row r="23520" spans="1:3">
      <c r="A23520"/>
      <c r="B23520"/>
      <c r="C23520"/>
    </row>
    <row r="23521" spans="1:3">
      <c r="A23521"/>
      <c r="B23521"/>
      <c r="C23521"/>
    </row>
    <row r="23522" spans="1:3">
      <c r="A23522"/>
      <c r="B23522"/>
      <c r="C23522"/>
    </row>
    <row r="23523" spans="1:3">
      <c r="A23523"/>
      <c r="B23523"/>
      <c r="C23523"/>
    </row>
    <row r="23524" spans="1:3">
      <c r="A23524"/>
      <c r="B23524"/>
      <c r="C23524"/>
    </row>
    <row r="23525" spans="1:3">
      <c r="A23525"/>
      <c r="B23525"/>
      <c r="C23525"/>
    </row>
    <row r="23526" spans="1:3">
      <c r="A23526"/>
      <c r="B23526"/>
      <c r="C23526"/>
    </row>
    <row r="23527" spans="1:3">
      <c r="A23527"/>
      <c r="B23527"/>
      <c r="C23527"/>
    </row>
    <row r="23528" spans="1:3">
      <c r="A23528"/>
      <c r="B23528"/>
      <c r="C23528"/>
    </row>
    <row r="23529" spans="1:3">
      <c r="A23529"/>
      <c r="B23529"/>
      <c r="C23529"/>
    </row>
    <row r="23530" spans="1:3">
      <c r="A23530"/>
      <c r="B23530"/>
      <c r="C23530"/>
    </row>
    <row r="23531" spans="1:3">
      <c r="A23531"/>
      <c r="B23531"/>
      <c r="C23531"/>
    </row>
    <row r="23532" spans="1:3">
      <c r="A23532"/>
      <c r="B23532"/>
      <c r="C23532"/>
    </row>
    <row r="23533" spans="1:3">
      <c r="A23533"/>
      <c r="B23533"/>
      <c r="C23533"/>
    </row>
    <row r="23534" spans="1:3">
      <c r="A23534"/>
      <c r="B23534"/>
      <c r="C23534"/>
    </row>
    <row r="23535" spans="1:3">
      <c r="A23535"/>
      <c r="B23535"/>
      <c r="C23535"/>
    </row>
    <row r="23536" spans="1:3">
      <c r="A23536"/>
      <c r="B23536"/>
      <c r="C23536"/>
    </row>
    <row r="23537" spans="1:3">
      <c r="A23537"/>
      <c r="B23537"/>
      <c r="C23537"/>
    </row>
    <row r="23538" spans="1:3">
      <c r="A23538"/>
      <c r="B23538"/>
      <c r="C23538"/>
    </row>
    <row r="23539" spans="1:3">
      <c r="A23539"/>
      <c r="B23539"/>
      <c r="C23539"/>
    </row>
    <row r="23540" spans="1:3">
      <c r="A23540"/>
      <c r="B23540"/>
      <c r="C23540"/>
    </row>
    <row r="23541" spans="1:3">
      <c r="A23541"/>
      <c r="B23541"/>
      <c r="C23541"/>
    </row>
    <row r="23542" spans="1:3">
      <c r="A23542"/>
      <c r="B23542"/>
      <c r="C23542"/>
    </row>
    <row r="23543" spans="1:3">
      <c r="A23543"/>
      <c r="B23543"/>
      <c r="C23543"/>
    </row>
    <row r="23544" spans="1:3">
      <c r="A23544"/>
      <c r="B23544"/>
      <c r="C23544"/>
    </row>
    <row r="23545" spans="1:3">
      <c r="A23545"/>
      <c r="B23545"/>
      <c r="C23545"/>
    </row>
    <row r="23546" spans="1:3">
      <c r="A23546"/>
      <c r="B23546"/>
      <c r="C23546"/>
    </row>
    <row r="23547" spans="1:3">
      <c r="A23547"/>
      <c r="B23547"/>
      <c r="C23547"/>
    </row>
    <row r="23548" spans="1:3">
      <c r="A23548"/>
      <c r="B23548"/>
      <c r="C23548"/>
    </row>
    <row r="23549" spans="1:3">
      <c r="A23549"/>
      <c r="B23549"/>
      <c r="C23549"/>
    </row>
    <row r="23550" spans="1:3">
      <c r="A23550"/>
      <c r="B23550"/>
      <c r="C23550"/>
    </row>
    <row r="23551" spans="1:3">
      <c r="A23551"/>
      <c r="B23551"/>
      <c r="C23551"/>
    </row>
    <row r="23552" spans="1:3">
      <c r="A23552"/>
      <c r="B23552"/>
      <c r="C23552"/>
    </row>
    <row r="23553" spans="1:3">
      <c r="A23553"/>
      <c r="B23553"/>
      <c r="C23553"/>
    </row>
    <row r="23554" spans="1:3">
      <c r="A23554"/>
      <c r="B23554"/>
      <c r="C23554"/>
    </row>
    <row r="23555" spans="1:3">
      <c r="A23555"/>
      <c r="B23555"/>
      <c r="C23555"/>
    </row>
    <row r="23556" spans="1:3">
      <c r="A23556"/>
      <c r="B23556"/>
      <c r="C23556"/>
    </row>
    <row r="23557" spans="1:3">
      <c r="A23557"/>
      <c r="B23557"/>
      <c r="C23557"/>
    </row>
    <row r="23558" spans="1:3">
      <c r="A23558"/>
      <c r="B23558"/>
      <c r="C23558"/>
    </row>
    <row r="23559" spans="1:3">
      <c r="A23559"/>
      <c r="B23559"/>
      <c r="C23559"/>
    </row>
    <row r="23560" spans="1:3">
      <c r="A23560"/>
      <c r="B23560"/>
      <c r="C23560"/>
    </row>
    <row r="23561" spans="1:3">
      <c r="A23561"/>
      <c r="B23561"/>
      <c r="C23561"/>
    </row>
    <row r="23562" spans="1:3">
      <c r="A23562"/>
      <c r="B23562"/>
      <c r="C23562"/>
    </row>
    <row r="23563" spans="1:3">
      <c r="A23563"/>
      <c r="B23563"/>
      <c r="C23563"/>
    </row>
    <row r="23564" spans="1:3">
      <c r="A23564"/>
      <c r="B23564"/>
      <c r="C23564"/>
    </row>
    <row r="23565" spans="1:3">
      <c r="A23565"/>
      <c r="B23565"/>
      <c r="C23565"/>
    </row>
    <row r="23566" spans="1:3">
      <c r="A23566"/>
      <c r="B23566"/>
      <c r="C23566"/>
    </row>
    <row r="23567" spans="1:3">
      <c r="A23567"/>
      <c r="B23567"/>
      <c r="C23567"/>
    </row>
    <row r="23568" spans="1:3">
      <c r="A23568"/>
      <c r="B23568"/>
      <c r="C23568"/>
    </row>
    <row r="23569" spans="1:3">
      <c r="A23569"/>
      <c r="B23569"/>
      <c r="C23569"/>
    </row>
    <row r="23570" spans="1:3">
      <c r="A23570"/>
      <c r="B23570"/>
      <c r="C23570"/>
    </row>
    <row r="23571" spans="1:3">
      <c r="A23571"/>
      <c r="B23571"/>
      <c r="C23571"/>
    </row>
    <row r="23572" spans="1:3">
      <c r="A23572"/>
      <c r="B23572"/>
      <c r="C23572"/>
    </row>
    <row r="23573" spans="1:3">
      <c r="A23573"/>
      <c r="B23573"/>
      <c r="C23573"/>
    </row>
    <row r="23574" spans="1:3">
      <c r="A23574"/>
      <c r="B23574"/>
      <c r="C23574"/>
    </row>
    <row r="23575" spans="1:3">
      <c r="A23575"/>
      <c r="B23575"/>
      <c r="C23575"/>
    </row>
    <row r="23576" spans="1:3">
      <c r="A23576"/>
      <c r="B23576"/>
      <c r="C23576"/>
    </row>
    <row r="23577" spans="1:3">
      <c r="A23577"/>
      <c r="B23577"/>
      <c r="C23577"/>
    </row>
    <row r="23578" spans="1:3">
      <c r="A23578"/>
      <c r="B23578"/>
      <c r="C23578"/>
    </row>
    <row r="23579" spans="1:3">
      <c r="A23579"/>
      <c r="B23579"/>
      <c r="C23579"/>
    </row>
    <row r="23580" spans="1:3">
      <c r="A23580"/>
      <c r="B23580"/>
      <c r="C23580"/>
    </row>
    <row r="23581" spans="1:3">
      <c r="A23581"/>
      <c r="B23581"/>
      <c r="C23581"/>
    </row>
    <row r="23582" spans="1:3">
      <c r="A23582"/>
      <c r="B23582"/>
      <c r="C23582"/>
    </row>
    <row r="23583" spans="1:3">
      <c r="A23583"/>
      <c r="B23583"/>
      <c r="C23583"/>
    </row>
    <row r="23584" spans="1:3">
      <c r="A23584"/>
      <c r="B23584"/>
      <c r="C23584"/>
    </row>
    <row r="23585" spans="1:3">
      <c r="A23585"/>
      <c r="B23585"/>
      <c r="C23585"/>
    </row>
    <row r="23586" spans="1:3">
      <c r="A23586"/>
      <c r="B23586"/>
      <c r="C23586"/>
    </row>
    <row r="23587" spans="1:3">
      <c r="A23587"/>
      <c r="B23587"/>
      <c r="C23587"/>
    </row>
    <row r="23588" spans="1:3">
      <c r="A23588"/>
      <c r="B23588"/>
      <c r="C23588"/>
    </row>
    <row r="23589" spans="1:3">
      <c r="A23589"/>
      <c r="B23589"/>
      <c r="C23589"/>
    </row>
    <row r="23590" spans="1:3">
      <c r="A23590"/>
      <c r="B23590"/>
      <c r="C23590"/>
    </row>
    <row r="23591" spans="1:3">
      <c r="A23591"/>
      <c r="B23591"/>
      <c r="C23591"/>
    </row>
    <row r="23592" spans="1:3">
      <c r="A23592"/>
      <c r="B23592"/>
      <c r="C23592"/>
    </row>
    <row r="23593" spans="1:3">
      <c r="A23593"/>
      <c r="B23593"/>
      <c r="C23593"/>
    </row>
    <row r="23594" spans="1:3">
      <c r="A23594"/>
      <c r="B23594"/>
      <c r="C23594"/>
    </row>
    <row r="23595" spans="1:3">
      <c r="A23595"/>
      <c r="B23595"/>
      <c r="C23595"/>
    </row>
    <row r="23596" spans="1:3">
      <c r="A23596"/>
      <c r="B23596"/>
      <c r="C23596"/>
    </row>
    <row r="23597" spans="1:3">
      <c r="A23597"/>
      <c r="B23597"/>
      <c r="C23597"/>
    </row>
    <row r="23598" spans="1:3">
      <c r="A23598"/>
      <c r="B23598"/>
      <c r="C23598"/>
    </row>
    <row r="23599" spans="1:3">
      <c r="A23599"/>
      <c r="B23599"/>
      <c r="C23599"/>
    </row>
    <row r="23600" spans="1:3">
      <c r="A23600"/>
      <c r="B23600"/>
      <c r="C23600"/>
    </row>
    <row r="23601" spans="1:3">
      <c r="A23601"/>
      <c r="B23601"/>
      <c r="C23601"/>
    </row>
    <row r="23602" spans="1:3">
      <c r="A23602"/>
      <c r="B23602"/>
      <c r="C23602"/>
    </row>
    <row r="23603" spans="1:3">
      <c r="A23603"/>
      <c r="B23603"/>
      <c r="C23603"/>
    </row>
    <row r="23604" spans="1:3">
      <c r="A23604"/>
      <c r="B23604"/>
      <c r="C23604"/>
    </row>
    <row r="23605" spans="1:3">
      <c r="A23605"/>
      <c r="B23605"/>
      <c r="C23605"/>
    </row>
    <row r="23606" spans="1:3">
      <c r="A23606"/>
      <c r="B23606"/>
      <c r="C23606"/>
    </row>
    <row r="23607" spans="1:3">
      <c r="A23607"/>
      <c r="B23607"/>
      <c r="C23607"/>
    </row>
    <row r="23608" spans="1:3">
      <c r="A23608"/>
      <c r="B23608"/>
      <c r="C23608"/>
    </row>
    <row r="23609" spans="1:3">
      <c r="A23609"/>
      <c r="B23609"/>
      <c r="C23609"/>
    </row>
    <row r="23610" spans="1:3">
      <c r="A23610"/>
      <c r="B23610"/>
      <c r="C23610"/>
    </row>
    <row r="23611" spans="1:3">
      <c r="A23611"/>
      <c r="B23611"/>
      <c r="C23611"/>
    </row>
    <row r="23612" spans="1:3">
      <c r="A23612"/>
      <c r="B23612"/>
      <c r="C23612"/>
    </row>
    <row r="23613" spans="1:3">
      <c r="A23613"/>
      <c r="B23613"/>
      <c r="C23613"/>
    </row>
    <row r="23614" spans="1:3">
      <c r="A23614"/>
      <c r="B23614"/>
      <c r="C23614"/>
    </row>
    <row r="23615" spans="1:3">
      <c r="A23615"/>
      <c r="B23615"/>
      <c r="C23615"/>
    </row>
    <row r="23616" spans="1:3">
      <c r="A23616"/>
      <c r="B23616"/>
      <c r="C23616"/>
    </row>
    <row r="23617" spans="1:3">
      <c r="A23617"/>
      <c r="B23617"/>
      <c r="C23617"/>
    </row>
    <row r="23618" spans="1:3">
      <c r="A23618"/>
      <c r="B23618"/>
      <c r="C23618"/>
    </row>
    <row r="23619" spans="1:3">
      <c r="A23619"/>
      <c r="B23619"/>
      <c r="C23619"/>
    </row>
    <row r="23620" spans="1:3">
      <c r="A23620"/>
      <c r="B23620"/>
      <c r="C23620"/>
    </row>
    <row r="23621" spans="1:3">
      <c r="A23621"/>
      <c r="B23621"/>
      <c r="C23621"/>
    </row>
    <row r="23622" spans="1:3">
      <c r="A23622"/>
      <c r="B23622"/>
      <c r="C23622"/>
    </row>
    <row r="23623" spans="1:3">
      <c r="A23623"/>
      <c r="B23623"/>
      <c r="C23623"/>
    </row>
    <row r="23624" spans="1:3">
      <c r="A23624"/>
      <c r="B23624"/>
      <c r="C23624"/>
    </row>
    <row r="23625" spans="1:3">
      <c r="A23625"/>
      <c r="B23625"/>
      <c r="C23625"/>
    </row>
    <row r="23626" spans="1:3">
      <c r="A23626"/>
      <c r="B23626"/>
      <c r="C23626"/>
    </row>
    <row r="23627" spans="1:3">
      <c r="A23627"/>
      <c r="B23627"/>
      <c r="C23627"/>
    </row>
    <row r="23628" spans="1:3">
      <c r="A23628"/>
      <c r="B23628"/>
      <c r="C23628"/>
    </row>
    <row r="23629" spans="1:3">
      <c r="A23629"/>
      <c r="B23629"/>
      <c r="C23629"/>
    </row>
    <row r="23630" spans="1:3">
      <c r="A23630"/>
      <c r="B23630"/>
      <c r="C23630"/>
    </row>
    <row r="23631" spans="1:3">
      <c r="A23631"/>
      <c r="B23631"/>
      <c r="C23631"/>
    </row>
    <row r="23632" spans="1:3">
      <c r="A23632"/>
      <c r="B23632"/>
      <c r="C23632"/>
    </row>
    <row r="23633" spans="1:3">
      <c r="A23633"/>
      <c r="B23633"/>
      <c r="C23633"/>
    </row>
    <row r="23634" spans="1:3">
      <c r="A23634"/>
      <c r="B23634"/>
      <c r="C23634"/>
    </row>
    <row r="23635" spans="1:3">
      <c r="A23635"/>
      <c r="B23635"/>
      <c r="C23635"/>
    </row>
    <row r="23636" spans="1:3">
      <c r="A23636"/>
      <c r="B23636"/>
      <c r="C23636"/>
    </row>
    <row r="23637" spans="1:3">
      <c r="A23637"/>
      <c r="B23637"/>
      <c r="C23637"/>
    </row>
    <row r="23638" spans="1:3">
      <c r="A23638"/>
      <c r="B23638"/>
      <c r="C23638"/>
    </row>
    <row r="23639" spans="1:3">
      <c r="A23639"/>
      <c r="B23639"/>
      <c r="C23639"/>
    </row>
    <row r="23640" spans="1:3">
      <c r="A23640"/>
      <c r="B23640"/>
      <c r="C23640"/>
    </row>
    <row r="23641" spans="1:3">
      <c r="A23641"/>
      <c r="B23641"/>
      <c r="C23641"/>
    </row>
    <row r="23642" spans="1:3">
      <c r="A23642"/>
      <c r="B23642"/>
      <c r="C23642"/>
    </row>
    <row r="23643" spans="1:3">
      <c r="A23643"/>
      <c r="B23643"/>
      <c r="C23643"/>
    </row>
    <row r="23644" spans="1:3">
      <c r="A23644"/>
      <c r="B23644"/>
      <c r="C23644"/>
    </row>
    <row r="23645" spans="1:3">
      <c r="A23645"/>
      <c r="B23645"/>
      <c r="C23645"/>
    </row>
    <row r="23646" spans="1:3">
      <c r="A23646"/>
      <c r="B23646"/>
      <c r="C23646"/>
    </row>
    <row r="23647" spans="1:3">
      <c r="A23647"/>
      <c r="B23647"/>
      <c r="C23647"/>
    </row>
    <row r="23648" spans="1:3">
      <c r="A23648"/>
      <c r="B23648"/>
      <c r="C23648"/>
    </row>
    <row r="23649" spans="1:3">
      <c r="A23649"/>
      <c r="B23649"/>
      <c r="C23649"/>
    </row>
    <row r="23650" spans="1:3">
      <c r="A23650"/>
      <c r="B23650"/>
      <c r="C23650"/>
    </row>
    <row r="23651" spans="1:3">
      <c r="A23651"/>
      <c r="B23651"/>
      <c r="C23651"/>
    </row>
    <row r="23652" spans="1:3">
      <c r="A23652"/>
      <c r="B23652"/>
      <c r="C23652"/>
    </row>
    <row r="23653" spans="1:3">
      <c r="A23653"/>
      <c r="B23653"/>
      <c r="C23653"/>
    </row>
    <row r="23654" spans="1:3">
      <c r="A23654"/>
      <c r="B23654"/>
      <c r="C23654"/>
    </row>
    <row r="23655" spans="1:3">
      <c r="A23655"/>
      <c r="B23655"/>
      <c r="C23655"/>
    </row>
    <row r="23656" spans="1:3">
      <c r="A23656"/>
      <c r="B23656"/>
      <c r="C23656"/>
    </row>
    <row r="23657" spans="1:3">
      <c r="A23657"/>
      <c r="B23657"/>
      <c r="C23657"/>
    </row>
    <row r="23658" spans="1:3">
      <c r="A23658"/>
      <c r="B23658"/>
      <c r="C23658"/>
    </row>
    <row r="23659" spans="1:3">
      <c r="A23659"/>
      <c r="B23659"/>
      <c r="C23659"/>
    </row>
    <row r="23660" spans="1:3">
      <c r="A23660"/>
      <c r="B23660"/>
      <c r="C23660"/>
    </row>
    <row r="23661" spans="1:3">
      <c r="A23661"/>
      <c r="B23661"/>
      <c r="C23661"/>
    </row>
    <row r="23662" spans="1:3">
      <c r="A23662"/>
      <c r="B23662"/>
      <c r="C23662"/>
    </row>
    <row r="23663" spans="1:3">
      <c r="A23663"/>
      <c r="B23663"/>
      <c r="C23663"/>
    </row>
    <row r="23664" spans="1:3">
      <c r="A23664"/>
      <c r="B23664"/>
      <c r="C23664"/>
    </row>
    <row r="23665" spans="1:3">
      <c r="A23665"/>
      <c r="B23665"/>
      <c r="C23665"/>
    </row>
    <row r="23666" spans="1:3">
      <c r="A23666"/>
      <c r="B23666"/>
      <c r="C23666"/>
    </row>
    <row r="23667" spans="1:3">
      <c r="A23667"/>
      <c r="B23667"/>
      <c r="C23667"/>
    </row>
    <row r="23668" spans="1:3">
      <c r="A23668"/>
      <c r="B23668"/>
      <c r="C23668"/>
    </row>
    <row r="23669" spans="1:3">
      <c r="A23669"/>
      <c r="B23669"/>
      <c r="C23669"/>
    </row>
    <row r="23670" spans="1:3">
      <c r="A23670"/>
      <c r="B23670"/>
      <c r="C23670"/>
    </row>
    <row r="23671" spans="1:3">
      <c r="A23671"/>
      <c r="B23671"/>
      <c r="C23671"/>
    </row>
    <row r="23672" spans="1:3">
      <c r="A23672"/>
      <c r="B23672"/>
      <c r="C23672"/>
    </row>
    <row r="23673" spans="1:3">
      <c r="A23673"/>
      <c r="B23673"/>
      <c r="C23673"/>
    </row>
    <row r="23674" spans="1:3">
      <c r="A23674"/>
      <c r="B23674"/>
      <c r="C23674"/>
    </row>
    <row r="23675" spans="1:3">
      <c r="A23675"/>
      <c r="B23675"/>
      <c r="C23675"/>
    </row>
    <row r="23676" spans="1:3">
      <c r="A23676"/>
      <c r="B23676"/>
      <c r="C23676"/>
    </row>
    <row r="23677" spans="1:3">
      <c r="A23677"/>
      <c r="B23677"/>
      <c r="C23677"/>
    </row>
    <row r="23678" spans="1:3">
      <c r="A23678"/>
      <c r="B23678"/>
      <c r="C23678"/>
    </row>
    <row r="23679" spans="1:3">
      <c r="A23679"/>
      <c r="B23679"/>
      <c r="C23679"/>
    </row>
    <row r="23680" spans="1:3">
      <c r="A23680"/>
      <c r="B23680"/>
      <c r="C23680"/>
    </row>
    <row r="23681" spans="1:3">
      <c r="A23681"/>
      <c r="B23681"/>
      <c r="C23681"/>
    </row>
    <row r="23682" spans="1:3">
      <c r="A23682"/>
      <c r="B23682"/>
      <c r="C23682"/>
    </row>
    <row r="23683" spans="1:3">
      <c r="A23683"/>
      <c r="B23683"/>
      <c r="C23683"/>
    </row>
    <row r="23684" spans="1:3">
      <c r="A23684"/>
      <c r="B23684"/>
      <c r="C23684"/>
    </row>
    <row r="23685" spans="1:3">
      <c r="A23685"/>
      <c r="B23685"/>
      <c r="C23685"/>
    </row>
    <row r="23686" spans="1:3">
      <c r="A23686"/>
      <c r="B23686"/>
      <c r="C23686"/>
    </row>
    <row r="23687" spans="1:3">
      <c r="A23687"/>
      <c r="B23687"/>
      <c r="C23687"/>
    </row>
    <row r="23688" spans="1:3">
      <c r="A23688"/>
      <c r="B23688"/>
      <c r="C23688"/>
    </row>
    <row r="23689" spans="1:3">
      <c r="A23689"/>
      <c r="B23689"/>
      <c r="C23689"/>
    </row>
    <row r="23690" spans="1:3">
      <c r="A23690"/>
      <c r="B23690"/>
      <c r="C23690"/>
    </row>
    <row r="23691" spans="1:3">
      <c r="A23691"/>
      <c r="B23691"/>
      <c r="C23691"/>
    </row>
    <row r="23692" spans="1:3">
      <c r="A23692"/>
      <c r="B23692"/>
      <c r="C23692"/>
    </row>
    <row r="23693" spans="1:3">
      <c r="A23693"/>
      <c r="B23693"/>
      <c r="C23693"/>
    </row>
    <row r="23694" spans="1:3">
      <c r="A23694"/>
      <c r="B23694"/>
      <c r="C23694"/>
    </row>
    <row r="23695" spans="1:3">
      <c r="A23695"/>
      <c r="B23695"/>
      <c r="C23695"/>
    </row>
    <row r="23696" spans="1:3">
      <c r="A23696"/>
      <c r="B23696"/>
      <c r="C23696"/>
    </row>
    <row r="23697" spans="1:3">
      <c r="A23697"/>
      <c r="B23697"/>
      <c r="C23697"/>
    </row>
    <row r="23698" spans="1:3">
      <c r="A23698"/>
      <c r="B23698"/>
      <c r="C23698"/>
    </row>
    <row r="23699" spans="1:3">
      <c r="A23699"/>
      <c r="B23699"/>
      <c r="C23699"/>
    </row>
    <row r="23700" spans="1:3">
      <c r="A23700"/>
      <c r="B23700"/>
      <c r="C23700"/>
    </row>
    <row r="23701" spans="1:3">
      <c r="A23701"/>
      <c r="B23701"/>
      <c r="C23701"/>
    </row>
    <row r="23702" spans="1:3">
      <c r="A23702"/>
      <c r="B23702"/>
      <c r="C23702"/>
    </row>
    <row r="23703" spans="1:3">
      <c r="A23703"/>
      <c r="B23703"/>
      <c r="C23703"/>
    </row>
    <row r="23704" spans="1:3">
      <c r="A23704"/>
      <c r="B23704"/>
      <c r="C23704"/>
    </row>
    <row r="23705" spans="1:3">
      <c r="A23705"/>
      <c r="B23705"/>
      <c r="C23705"/>
    </row>
    <row r="23706" spans="1:3">
      <c r="A23706"/>
      <c r="B23706"/>
      <c r="C23706"/>
    </row>
    <row r="23707" spans="1:3">
      <c r="A23707"/>
      <c r="B23707"/>
      <c r="C23707"/>
    </row>
    <row r="23708" spans="1:3">
      <c r="A23708"/>
      <c r="B23708"/>
      <c r="C23708"/>
    </row>
    <row r="23709" spans="1:3">
      <c r="A23709"/>
      <c r="B23709"/>
      <c r="C23709"/>
    </row>
    <row r="23710" spans="1:3">
      <c r="A23710"/>
      <c r="B23710"/>
      <c r="C23710"/>
    </row>
    <row r="23711" spans="1:3">
      <c r="A23711"/>
      <c r="B23711"/>
      <c r="C23711"/>
    </row>
    <row r="23712" spans="1:3">
      <c r="A23712"/>
      <c r="B23712"/>
      <c r="C23712"/>
    </row>
    <row r="23713" spans="1:3">
      <c r="A23713"/>
      <c r="B23713"/>
      <c r="C23713"/>
    </row>
    <row r="23714" spans="1:3">
      <c r="A23714"/>
      <c r="B23714"/>
      <c r="C23714"/>
    </row>
    <row r="23715" spans="1:3">
      <c r="A23715"/>
      <c r="B23715"/>
      <c r="C23715"/>
    </row>
    <row r="23716" spans="1:3">
      <c r="A23716"/>
      <c r="B23716"/>
      <c r="C23716"/>
    </row>
    <row r="23717" spans="1:3">
      <c r="A23717"/>
      <c r="B23717"/>
      <c r="C23717"/>
    </row>
    <row r="23718" spans="1:3">
      <c r="A23718"/>
      <c r="B23718"/>
      <c r="C23718"/>
    </row>
    <row r="23719" spans="1:3">
      <c r="A23719"/>
      <c r="B23719"/>
      <c r="C23719"/>
    </row>
    <row r="23720" spans="1:3">
      <c r="A23720"/>
      <c r="B23720"/>
      <c r="C23720"/>
    </row>
    <row r="23721" spans="1:3">
      <c r="A23721"/>
      <c r="B23721"/>
      <c r="C23721"/>
    </row>
    <row r="23722" spans="1:3">
      <c r="A23722"/>
      <c r="B23722"/>
      <c r="C23722"/>
    </row>
    <row r="23723" spans="1:3">
      <c r="A23723"/>
      <c r="B23723"/>
      <c r="C23723"/>
    </row>
    <row r="23724" spans="1:3">
      <c r="A23724"/>
      <c r="B23724"/>
      <c r="C23724"/>
    </row>
    <row r="23725" spans="1:3">
      <c r="A23725"/>
      <c r="B23725"/>
      <c r="C23725"/>
    </row>
    <row r="23726" spans="1:3">
      <c r="A23726"/>
      <c r="B23726"/>
      <c r="C23726"/>
    </row>
    <row r="23727" spans="1:3">
      <c r="A23727"/>
      <c r="B23727"/>
      <c r="C23727"/>
    </row>
    <row r="23728" spans="1:3">
      <c r="A23728"/>
      <c r="B23728"/>
      <c r="C23728"/>
    </row>
    <row r="23729" spans="1:3">
      <c r="A23729"/>
      <c r="B23729"/>
      <c r="C23729"/>
    </row>
    <row r="23730" spans="1:3">
      <c r="A23730"/>
      <c r="B23730"/>
      <c r="C23730"/>
    </row>
    <row r="23731" spans="1:3">
      <c r="A23731"/>
      <c r="B23731"/>
      <c r="C23731"/>
    </row>
    <row r="23732" spans="1:3">
      <c r="A23732"/>
      <c r="B23732"/>
      <c r="C23732"/>
    </row>
    <row r="23733" spans="1:3">
      <c r="A23733"/>
      <c r="B23733"/>
      <c r="C23733"/>
    </row>
    <row r="23734" spans="1:3">
      <c r="A23734"/>
      <c r="B23734"/>
      <c r="C23734"/>
    </row>
    <row r="23735" spans="1:3">
      <c r="A23735"/>
      <c r="B23735"/>
      <c r="C23735"/>
    </row>
    <row r="23736" spans="1:3">
      <c r="A23736"/>
      <c r="B23736"/>
      <c r="C23736"/>
    </row>
    <row r="23737" spans="1:3">
      <c r="A23737"/>
      <c r="B23737"/>
      <c r="C23737"/>
    </row>
    <row r="23738" spans="1:3">
      <c r="A23738"/>
      <c r="B23738"/>
      <c r="C23738"/>
    </row>
    <row r="23739" spans="1:3">
      <c r="A23739"/>
      <c r="B23739"/>
      <c r="C23739"/>
    </row>
    <row r="23740" spans="1:3">
      <c r="A23740"/>
      <c r="B23740"/>
      <c r="C23740"/>
    </row>
    <row r="23741" spans="1:3">
      <c r="A23741"/>
      <c r="B23741"/>
      <c r="C23741"/>
    </row>
    <row r="23742" spans="1:3">
      <c r="A23742"/>
      <c r="B23742"/>
      <c r="C23742"/>
    </row>
    <row r="23743" spans="1:3">
      <c r="A23743"/>
      <c r="B23743"/>
      <c r="C23743"/>
    </row>
    <row r="23744" spans="1:3">
      <c r="A23744"/>
      <c r="B23744"/>
      <c r="C23744"/>
    </row>
    <row r="23745" spans="1:3">
      <c r="A23745"/>
      <c r="B23745"/>
      <c r="C23745"/>
    </row>
    <row r="23746" spans="1:3">
      <c r="A23746"/>
      <c r="B23746"/>
      <c r="C23746"/>
    </row>
    <row r="23747" spans="1:3">
      <c r="A23747"/>
      <c r="B23747"/>
      <c r="C23747"/>
    </row>
    <row r="23748" spans="1:3">
      <c r="A23748"/>
      <c r="B23748"/>
      <c r="C23748"/>
    </row>
    <row r="23749" spans="1:3">
      <c r="A23749"/>
      <c r="B23749"/>
      <c r="C23749"/>
    </row>
    <row r="23750" spans="1:3">
      <c r="A23750"/>
      <c r="B23750"/>
      <c r="C23750"/>
    </row>
    <row r="23751" spans="1:3">
      <c r="A23751"/>
      <c r="B23751"/>
      <c r="C23751"/>
    </row>
    <row r="23752" spans="1:3">
      <c r="A23752"/>
      <c r="B23752"/>
      <c r="C23752"/>
    </row>
    <row r="23753" spans="1:3">
      <c r="A23753"/>
      <c r="B23753"/>
      <c r="C23753"/>
    </row>
    <row r="23754" spans="1:3">
      <c r="A23754"/>
      <c r="B23754"/>
      <c r="C23754"/>
    </row>
    <row r="23755" spans="1:3">
      <c r="A23755"/>
      <c r="B23755"/>
      <c r="C23755"/>
    </row>
    <row r="23756" spans="1:3">
      <c r="A23756"/>
      <c r="B23756"/>
      <c r="C23756"/>
    </row>
    <row r="23757" spans="1:3">
      <c r="A23757"/>
      <c r="B23757"/>
      <c r="C23757"/>
    </row>
    <row r="23758" spans="1:3">
      <c r="A23758"/>
      <c r="B23758"/>
      <c r="C23758"/>
    </row>
    <row r="23759" spans="1:3">
      <c r="A23759"/>
      <c r="B23759"/>
      <c r="C23759"/>
    </row>
    <row r="23760" spans="1:3">
      <c r="A23760"/>
      <c r="B23760"/>
      <c r="C23760"/>
    </row>
    <row r="23761" spans="1:3">
      <c r="A23761"/>
      <c r="B23761"/>
      <c r="C23761"/>
    </row>
    <row r="23762" spans="1:3">
      <c r="A23762"/>
      <c r="B23762"/>
      <c r="C23762"/>
    </row>
    <row r="23763" spans="1:3">
      <c r="A23763"/>
      <c r="B23763"/>
      <c r="C23763"/>
    </row>
    <row r="23764" spans="1:3">
      <c r="A23764"/>
      <c r="B23764"/>
      <c r="C23764"/>
    </row>
    <row r="23765" spans="1:3">
      <c r="A23765"/>
      <c r="B23765"/>
      <c r="C23765"/>
    </row>
    <row r="23766" spans="1:3">
      <c r="A23766"/>
      <c r="B23766"/>
      <c r="C23766"/>
    </row>
    <row r="23767" spans="1:3">
      <c r="A23767"/>
      <c r="B23767"/>
      <c r="C23767"/>
    </row>
    <row r="23768" spans="1:3">
      <c r="A23768"/>
      <c r="B23768"/>
      <c r="C23768"/>
    </row>
    <row r="23769" spans="1:3">
      <c r="A23769"/>
      <c r="B23769"/>
      <c r="C23769"/>
    </row>
    <row r="23770" spans="1:3">
      <c r="A23770"/>
      <c r="B23770"/>
      <c r="C23770"/>
    </row>
    <row r="23771" spans="1:3">
      <c r="A23771"/>
      <c r="B23771"/>
      <c r="C23771"/>
    </row>
    <row r="23772" spans="1:3">
      <c r="A23772"/>
      <c r="B23772"/>
      <c r="C23772"/>
    </row>
    <row r="23773" spans="1:3">
      <c r="A23773"/>
      <c r="B23773"/>
      <c r="C23773"/>
    </row>
    <row r="23774" spans="1:3">
      <c r="A23774"/>
      <c r="B23774"/>
      <c r="C23774"/>
    </row>
    <row r="23775" spans="1:3">
      <c r="A23775"/>
      <c r="B23775"/>
      <c r="C23775"/>
    </row>
    <row r="23776" spans="1:3">
      <c r="A23776"/>
      <c r="B23776"/>
      <c r="C23776"/>
    </row>
    <row r="23777" spans="1:3">
      <c r="A23777"/>
      <c r="B23777"/>
      <c r="C23777"/>
    </row>
    <row r="23778" spans="1:3">
      <c r="A23778"/>
      <c r="B23778"/>
      <c r="C23778"/>
    </row>
    <row r="23779" spans="1:3">
      <c r="A23779"/>
      <c r="B23779"/>
      <c r="C23779"/>
    </row>
    <row r="23780" spans="1:3">
      <c r="A23780"/>
      <c r="B23780"/>
      <c r="C23780"/>
    </row>
    <row r="23781" spans="1:3">
      <c r="A23781"/>
      <c r="B23781"/>
      <c r="C23781"/>
    </row>
    <row r="23782" spans="1:3">
      <c r="A23782"/>
      <c r="B23782"/>
      <c r="C23782"/>
    </row>
    <row r="23783" spans="1:3">
      <c r="A23783"/>
      <c r="B23783"/>
      <c r="C23783"/>
    </row>
    <row r="23784" spans="1:3">
      <c r="A23784"/>
      <c r="B23784"/>
      <c r="C23784"/>
    </row>
    <row r="23785" spans="1:3">
      <c r="A23785"/>
      <c r="B23785"/>
      <c r="C23785"/>
    </row>
    <row r="23786" spans="1:3">
      <c r="A23786"/>
      <c r="B23786"/>
      <c r="C23786"/>
    </row>
    <row r="23787" spans="1:3">
      <c r="A23787"/>
      <c r="B23787"/>
      <c r="C23787"/>
    </row>
    <row r="23788" spans="1:3">
      <c r="A23788"/>
      <c r="B23788"/>
      <c r="C23788"/>
    </row>
    <row r="23789" spans="1:3">
      <c r="A23789"/>
      <c r="B23789"/>
      <c r="C23789"/>
    </row>
    <row r="23790" spans="1:3">
      <c r="A23790"/>
      <c r="B23790"/>
      <c r="C23790"/>
    </row>
    <row r="23791" spans="1:3">
      <c r="A23791"/>
      <c r="B23791"/>
      <c r="C23791"/>
    </row>
    <row r="23792" spans="1:3">
      <c r="A23792"/>
      <c r="B23792"/>
      <c r="C23792"/>
    </row>
    <row r="23793" spans="1:3">
      <c r="A23793"/>
      <c r="B23793"/>
      <c r="C23793"/>
    </row>
    <row r="23794" spans="1:3">
      <c r="A23794"/>
      <c r="B23794"/>
      <c r="C23794"/>
    </row>
    <row r="23795" spans="1:3">
      <c r="A23795"/>
      <c r="B23795"/>
      <c r="C23795"/>
    </row>
    <row r="23796" spans="1:3">
      <c r="A23796"/>
      <c r="B23796"/>
      <c r="C23796"/>
    </row>
    <row r="23797" spans="1:3">
      <c r="A23797"/>
      <c r="B23797"/>
      <c r="C23797"/>
    </row>
    <row r="23798" spans="1:3">
      <c r="A23798"/>
      <c r="B23798"/>
      <c r="C23798"/>
    </row>
    <row r="23799" spans="1:3">
      <c r="A23799"/>
      <c r="B23799"/>
      <c r="C23799"/>
    </row>
    <row r="23800" spans="1:3">
      <c r="A23800"/>
      <c r="B23800"/>
      <c r="C23800"/>
    </row>
    <row r="23801" spans="1:3">
      <c r="A23801"/>
      <c r="B23801"/>
      <c r="C23801"/>
    </row>
    <row r="23802" spans="1:3">
      <c r="A23802"/>
      <c r="B23802"/>
      <c r="C23802"/>
    </row>
    <row r="23803" spans="1:3">
      <c r="A23803"/>
      <c r="B23803"/>
      <c r="C23803"/>
    </row>
    <row r="23804" spans="1:3">
      <c r="A23804"/>
      <c r="B23804"/>
      <c r="C23804"/>
    </row>
    <row r="23805" spans="1:3">
      <c r="A23805"/>
      <c r="B23805"/>
      <c r="C23805"/>
    </row>
    <row r="23806" spans="1:3">
      <c r="A23806"/>
      <c r="B23806"/>
      <c r="C23806"/>
    </row>
    <row r="23807" spans="1:3">
      <c r="A23807"/>
      <c r="B23807"/>
      <c r="C23807"/>
    </row>
    <row r="23808" spans="1:3">
      <c r="A23808"/>
      <c r="B23808"/>
      <c r="C23808"/>
    </row>
    <row r="23809" spans="1:3">
      <c r="A23809"/>
      <c r="B23809"/>
      <c r="C23809"/>
    </row>
    <row r="23810" spans="1:3">
      <c r="A23810"/>
      <c r="B23810"/>
      <c r="C23810"/>
    </row>
    <row r="23811" spans="1:3">
      <c r="A23811"/>
      <c r="B23811"/>
      <c r="C23811"/>
    </row>
    <row r="23812" spans="1:3">
      <c r="A23812"/>
      <c r="B23812"/>
      <c r="C23812"/>
    </row>
    <row r="23813" spans="1:3">
      <c r="A23813"/>
      <c r="B23813"/>
      <c r="C23813"/>
    </row>
    <row r="23814" spans="1:3">
      <c r="A23814"/>
      <c r="B23814"/>
      <c r="C23814"/>
    </row>
    <row r="23815" spans="1:3">
      <c r="A23815"/>
      <c r="B23815"/>
      <c r="C23815"/>
    </row>
    <row r="23816" spans="1:3">
      <c r="A23816"/>
      <c r="B23816"/>
      <c r="C23816"/>
    </row>
    <row r="23817" spans="1:3">
      <c r="A23817"/>
      <c r="B23817"/>
      <c r="C23817"/>
    </row>
    <row r="23818" spans="1:3">
      <c r="A23818"/>
      <c r="B23818"/>
      <c r="C23818"/>
    </row>
    <row r="23819" spans="1:3">
      <c r="A23819"/>
      <c r="B23819"/>
      <c r="C23819"/>
    </row>
    <row r="23820" spans="1:3">
      <c r="A23820"/>
      <c r="B23820"/>
      <c r="C23820"/>
    </row>
    <row r="23821" spans="1:3">
      <c r="A23821"/>
      <c r="B23821"/>
      <c r="C23821"/>
    </row>
    <row r="23822" spans="1:3">
      <c r="A23822"/>
      <c r="B23822"/>
      <c r="C23822"/>
    </row>
    <row r="23823" spans="1:3">
      <c r="A23823"/>
      <c r="B23823"/>
      <c r="C23823"/>
    </row>
    <row r="23824" spans="1:3">
      <c r="A23824"/>
      <c r="B23824"/>
      <c r="C23824"/>
    </row>
    <row r="23825" spans="1:3">
      <c r="A23825"/>
      <c r="B23825"/>
      <c r="C23825"/>
    </row>
    <row r="23826" spans="1:3">
      <c r="A23826"/>
      <c r="B23826"/>
      <c r="C23826"/>
    </row>
    <row r="23827" spans="1:3">
      <c r="A23827"/>
      <c r="B23827"/>
      <c r="C23827"/>
    </row>
    <row r="23828" spans="1:3">
      <c r="A23828"/>
      <c r="B23828"/>
      <c r="C23828"/>
    </row>
    <row r="23829" spans="1:3">
      <c r="A23829"/>
      <c r="B23829"/>
      <c r="C23829"/>
    </row>
    <row r="23830" spans="1:3">
      <c r="A23830"/>
      <c r="B23830"/>
      <c r="C23830"/>
    </row>
    <row r="23831" spans="1:3">
      <c r="A23831"/>
      <c r="B23831"/>
      <c r="C23831"/>
    </row>
    <row r="23832" spans="1:3">
      <c r="A23832"/>
      <c r="B23832"/>
      <c r="C23832"/>
    </row>
    <row r="23833" spans="1:3">
      <c r="A23833"/>
      <c r="B23833"/>
      <c r="C23833"/>
    </row>
    <row r="23834" spans="1:3">
      <c r="A23834"/>
      <c r="B23834"/>
      <c r="C23834"/>
    </row>
    <row r="23835" spans="1:3">
      <c r="A23835"/>
      <c r="B23835"/>
      <c r="C23835"/>
    </row>
    <row r="23836" spans="1:3">
      <c r="A23836"/>
      <c r="B23836"/>
      <c r="C23836"/>
    </row>
    <row r="23837" spans="1:3">
      <c r="A23837"/>
      <c r="B23837"/>
      <c r="C23837"/>
    </row>
    <row r="23838" spans="1:3">
      <c r="A23838"/>
      <c r="B23838"/>
      <c r="C23838"/>
    </row>
    <row r="23839" spans="1:3">
      <c r="A23839"/>
      <c r="B23839"/>
      <c r="C23839"/>
    </row>
    <row r="23840" spans="1:3">
      <c r="A23840"/>
      <c r="B23840"/>
      <c r="C23840"/>
    </row>
    <row r="23841" spans="1:3">
      <c r="A23841"/>
      <c r="B23841"/>
      <c r="C23841"/>
    </row>
    <row r="23842" spans="1:3">
      <c r="A23842"/>
      <c r="B23842"/>
      <c r="C23842"/>
    </row>
    <row r="23843" spans="1:3">
      <c r="A23843"/>
      <c r="B23843"/>
      <c r="C23843"/>
    </row>
    <row r="23844" spans="1:3">
      <c r="A23844"/>
      <c r="B23844"/>
      <c r="C23844"/>
    </row>
    <row r="23845" spans="1:3">
      <c r="A23845"/>
      <c r="B23845"/>
      <c r="C23845"/>
    </row>
    <row r="23846" spans="1:3">
      <c r="A23846"/>
      <c r="B23846"/>
      <c r="C23846"/>
    </row>
    <row r="23847" spans="1:3">
      <c r="A23847"/>
      <c r="B23847"/>
      <c r="C23847"/>
    </row>
    <row r="23848" spans="1:3">
      <c r="A23848"/>
      <c r="B23848"/>
      <c r="C23848"/>
    </row>
    <row r="23849" spans="1:3">
      <c r="A23849"/>
      <c r="B23849"/>
      <c r="C23849"/>
    </row>
    <row r="23850" spans="1:3">
      <c r="A23850"/>
      <c r="B23850"/>
      <c r="C23850"/>
    </row>
    <row r="23851" spans="1:3">
      <c r="A23851"/>
      <c r="B23851"/>
      <c r="C23851"/>
    </row>
    <row r="23852" spans="1:3">
      <c r="A23852"/>
      <c r="B23852"/>
      <c r="C23852"/>
    </row>
    <row r="23853" spans="1:3">
      <c r="A23853"/>
      <c r="B23853"/>
      <c r="C23853"/>
    </row>
    <row r="23854" spans="1:3">
      <c r="A23854"/>
      <c r="B23854"/>
      <c r="C23854"/>
    </row>
    <row r="23855" spans="1:3">
      <c r="A23855"/>
      <c r="B23855"/>
      <c r="C23855"/>
    </row>
    <row r="23856" spans="1:3">
      <c r="A23856"/>
      <c r="B23856"/>
      <c r="C23856"/>
    </row>
    <row r="23857" spans="1:3">
      <c r="A23857"/>
      <c r="B23857"/>
      <c r="C23857"/>
    </row>
    <row r="23858" spans="1:3">
      <c r="A23858"/>
      <c r="B23858"/>
      <c r="C23858"/>
    </row>
    <row r="23859" spans="1:3">
      <c r="A23859"/>
      <c r="B23859"/>
      <c r="C23859"/>
    </row>
    <row r="23860" spans="1:3">
      <c r="A23860"/>
      <c r="B23860"/>
      <c r="C23860"/>
    </row>
    <row r="23861" spans="1:3">
      <c r="A23861"/>
      <c r="B23861"/>
      <c r="C23861"/>
    </row>
    <row r="23862" spans="1:3">
      <c r="A23862"/>
      <c r="B23862"/>
      <c r="C23862"/>
    </row>
    <row r="23863" spans="1:3">
      <c r="A23863"/>
      <c r="B23863"/>
      <c r="C23863"/>
    </row>
    <row r="23864" spans="1:3">
      <c r="A23864"/>
      <c r="B23864"/>
      <c r="C23864"/>
    </row>
    <row r="23865" spans="1:3">
      <c r="A23865"/>
      <c r="B23865"/>
      <c r="C23865"/>
    </row>
    <row r="23866" spans="1:3">
      <c r="A23866"/>
      <c r="B23866"/>
      <c r="C23866"/>
    </row>
    <row r="23867" spans="1:3">
      <c r="A23867"/>
      <c r="B23867"/>
      <c r="C23867"/>
    </row>
    <row r="23868" spans="1:3">
      <c r="A23868"/>
      <c r="B23868"/>
      <c r="C23868"/>
    </row>
    <row r="23869" spans="1:3">
      <c r="A23869"/>
      <c r="B23869"/>
      <c r="C23869"/>
    </row>
    <row r="23870" spans="1:3">
      <c r="A23870"/>
      <c r="B23870"/>
      <c r="C23870"/>
    </row>
    <row r="23871" spans="1:3">
      <c r="A23871"/>
      <c r="B23871"/>
      <c r="C23871"/>
    </row>
    <row r="23872" spans="1:3">
      <c r="A23872"/>
      <c r="B23872"/>
      <c r="C23872"/>
    </row>
    <row r="23873" spans="1:3">
      <c r="A23873"/>
      <c r="B23873"/>
      <c r="C23873"/>
    </row>
    <row r="23874" spans="1:3">
      <c r="A23874"/>
      <c r="B23874"/>
      <c r="C23874"/>
    </row>
    <row r="23875" spans="1:3">
      <c r="A23875"/>
      <c r="B23875"/>
      <c r="C23875"/>
    </row>
    <row r="23876" spans="1:3">
      <c r="A23876"/>
      <c r="B23876"/>
      <c r="C23876"/>
    </row>
    <row r="23877" spans="1:3">
      <c r="A23877"/>
      <c r="B23877"/>
      <c r="C23877"/>
    </row>
    <row r="23878" spans="1:3">
      <c r="A23878"/>
      <c r="B23878"/>
      <c r="C23878"/>
    </row>
    <row r="23879" spans="1:3">
      <c r="A23879"/>
      <c r="B23879"/>
      <c r="C23879"/>
    </row>
    <row r="23880" spans="1:3">
      <c r="A23880"/>
      <c r="B23880"/>
      <c r="C23880"/>
    </row>
    <row r="23881" spans="1:3">
      <c r="A23881"/>
      <c r="B23881"/>
      <c r="C23881"/>
    </row>
    <row r="23882" spans="1:3">
      <c r="A23882"/>
      <c r="B23882"/>
      <c r="C23882"/>
    </row>
    <row r="23883" spans="1:3">
      <c r="A23883"/>
      <c r="B23883"/>
      <c r="C23883"/>
    </row>
    <row r="23884" spans="1:3">
      <c r="A23884"/>
      <c r="B23884"/>
      <c r="C23884"/>
    </row>
    <row r="23885" spans="1:3">
      <c r="A23885"/>
      <c r="B23885"/>
      <c r="C23885"/>
    </row>
    <row r="23886" spans="1:3">
      <c r="A23886"/>
      <c r="B23886"/>
      <c r="C23886"/>
    </row>
    <row r="23887" spans="1:3">
      <c r="A23887"/>
      <c r="B23887"/>
      <c r="C23887"/>
    </row>
    <row r="23888" spans="1:3">
      <c r="A23888"/>
      <c r="B23888"/>
      <c r="C23888"/>
    </row>
    <row r="23889" spans="1:3">
      <c r="A23889"/>
      <c r="B23889"/>
      <c r="C23889"/>
    </row>
    <row r="23890" spans="1:3">
      <c r="A23890"/>
      <c r="B23890"/>
      <c r="C23890"/>
    </row>
    <row r="23891" spans="1:3">
      <c r="A23891"/>
      <c r="B23891"/>
      <c r="C23891"/>
    </row>
    <row r="23892" spans="1:3">
      <c r="A23892"/>
      <c r="B23892"/>
      <c r="C23892"/>
    </row>
    <row r="23893" spans="1:3">
      <c r="A23893"/>
      <c r="B23893"/>
      <c r="C23893"/>
    </row>
    <row r="23894" spans="1:3">
      <c r="A23894"/>
      <c r="B23894"/>
      <c r="C23894"/>
    </row>
    <row r="23895" spans="1:3">
      <c r="A23895"/>
      <c r="B23895"/>
      <c r="C23895"/>
    </row>
    <row r="23896" spans="1:3">
      <c r="A23896"/>
      <c r="B23896"/>
      <c r="C23896"/>
    </row>
    <row r="23897" spans="1:3">
      <c r="A23897"/>
      <c r="B23897"/>
      <c r="C23897"/>
    </row>
    <row r="23898" spans="1:3">
      <c r="A23898"/>
      <c r="B23898"/>
      <c r="C23898"/>
    </row>
    <row r="23899" spans="1:3">
      <c r="A23899"/>
      <c r="B23899"/>
      <c r="C23899"/>
    </row>
    <row r="23900" spans="1:3">
      <c r="A23900"/>
      <c r="B23900"/>
      <c r="C23900"/>
    </row>
    <row r="23901" spans="1:3">
      <c r="A23901"/>
      <c r="B23901"/>
      <c r="C23901"/>
    </row>
    <row r="23902" spans="1:3">
      <c r="A23902"/>
      <c r="B23902"/>
      <c r="C23902"/>
    </row>
    <row r="23903" spans="1:3">
      <c r="A23903"/>
      <c r="B23903"/>
      <c r="C23903"/>
    </row>
    <row r="23904" spans="1:3">
      <c r="A23904"/>
      <c r="B23904"/>
      <c r="C23904"/>
    </row>
    <row r="23905" spans="1:3">
      <c r="A23905"/>
      <c r="B23905"/>
      <c r="C23905"/>
    </row>
    <row r="23906" spans="1:3">
      <c r="A23906"/>
      <c r="B23906"/>
      <c r="C23906"/>
    </row>
    <row r="23907" spans="1:3">
      <c r="A23907"/>
      <c r="B23907"/>
      <c r="C23907"/>
    </row>
    <row r="23908" spans="1:3">
      <c r="A23908"/>
      <c r="B23908"/>
      <c r="C23908"/>
    </row>
    <row r="23909" spans="1:3">
      <c r="A23909"/>
      <c r="B23909"/>
      <c r="C23909"/>
    </row>
    <row r="23910" spans="1:3">
      <c r="A23910"/>
      <c r="B23910"/>
      <c r="C23910"/>
    </row>
    <row r="23911" spans="1:3">
      <c r="A23911"/>
      <c r="B23911"/>
      <c r="C23911"/>
    </row>
    <row r="23912" spans="1:3">
      <c r="A23912"/>
      <c r="B23912"/>
      <c r="C23912"/>
    </row>
    <row r="23913" spans="1:3">
      <c r="A23913"/>
      <c r="B23913"/>
      <c r="C23913"/>
    </row>
    <row r="23914" spans="1:3">
      <c r="A23914"/>
      <c r="B23914"/>
      <c r="C23914"/>
    </row>
    <row r="23915" spans="1:3">
      <c r="A23915"/>
      <c r="B23915"/>
      <c r="C23915"/>
    </row>
    <row r="23916" spans="1:3">
      <c r="A23916"/>
      <c r="B23916"/>
      <c r="C23916"/>
    </row>
    <row r="23917" spans="1:3">
      <c r="A23917"/>
      <c r="B23917"/>
      <c r="C23917"/>
    </row>
    <row r="23918" spans="1:3">
      <c r="A23918"/>
      <c r="B23918"/>
      <c r="C23918"/>
    </row>
    <row r="23919" spans="1:3">
      <c r="A23919"/>
      <c r="B23919"/>
      <c r="C23919"/>
    </row>
    <row r="23920" spans="1:3">
      <c r="A23920"/>
      <c r="B23920"/>
      <c r="C23920"/>
    </row>
    <row r="23921" spans="1:3">
      <c r="A23921"/>
      <c r="B23921"/>
      <c r="C23921"/>
    </row>
    <row r="23922" spans="1:3">
      <c r="A23922"/>
      <c r="B23922"/>
      <c r="C23922"/>
    </row>
    <row r="23923" spans="1:3">
      <c r="A23923"/>
      <c r="B23923"/>
      <c r="C23923"/>
    </row>
    <row r="23924" spans="1:3">
      <c r="A23924"/>
      <c r="B23924"/>
      <c r="C23924"/>
    </row>
    <row r="23925" spans="1:3">
      <c r="A23925"/>
      <c r="B23925"/>
      <c r="C23925"/>
    </row>
    <row r="23926" spans="1:3">
      <c r="A23926"/>
      <c r="B23926"/>
      <c r="C23926"/>
    </row>
    <row r="23927" spans="1:3">
      <c r="A23927"/>
      <c r="B23927"/>
      <c r="C23927"/>
    </row>
    <row r="23928" spans="1:3">
      <c r="A23928"/>
      <c r="B23928"/>
      <c r="C23928"/>
    </row>
    <row r="23929" spans="1:3">
      <c r="A23929"/>
      <c r="B23929"/>
      <c r="C23929"/>
    </row>
    <row r="23930" spans="1:3">
      <c r="A23930"/>
      <c r="B23930"/>
      <c r="C23930"/>
    </row>
    <row r="23931" spans="1:3">
      <c r="A23931"/>
      <c r="B23931"/>
      <c r="C23931"/>
    </row>
    <row r="23932" spans="1:3">
      <c r="A23932"/>
      <c r="B23932"/>
      <c r="C23932"/>
    </row>
    <row r="23933" spans="1:3">
      <c r="A23933"/>
      <c r="B23933"/>
      <c r="C23933"/>
    </row>
    <row r="23934" spans="1:3">
      <c r="A23934"/>
      <c r="B23934"/>
      <c r="C23934"/>
    </row>
    <row r="23935" spans="1:3">
      <c r="A23935"/>
      <c r="B23935"/>
      <c r="C23935"/>
    </row>
    <row r="23936" spans="1:3">
      <c r="A23936"/>
      <c r="B23936"/>
      <c r="C23936"/>
    </row>
    <row r="23937" spans="1:3">
      <c r="A23937"/>
      <c r="B23937"/>
      <c r="C23937"/>
    </row>
    <row r="23938" spans="1:3">
      <c r="A23938"/>
      <c r="B23938"/>
      <c r="C23938"/>
    </row>
    <row r="23939" spans="1:3">
      <c r="A23939"/>
      <c r="B23939"/>
      <c r="C23939"/>
    </row>
    <row r="23940" spans="1:3">
      <c r="A23940"/>
      <c r="B23940"/>
      <c r="C23940"/>
    </row>
    <row r="23941" spans="1:3">
      <c r="A23941"/>
      <c r="B23941"/>
      <c r="C23941"/>
    </row>
    <row r="23942" spans="1:3">
      <c r="A23942"/>
      <c r="B23942"/>
      <c r="C23942"/>
    </row>
    <row r="23943" spans="1:3">
      <c r="A23943"/>
      <c r="B23943"/>
      <c r="C23943"/>
    </row>
    <row r="23944" spans="1:3">
      <c r="A23944"/>
      <c r="B23944"/>
      <c r="C23944"/>
    </row>
    <row r="23945" spans="1:3">
      <c r="A23945"/>
      <c r="B23945"/>
      <c r="C23945"/>
    </row>
    <row r="23946" spans="1:3">
      <c r="A23946"/>
      <c r="B23946"/>
      <c r="C23946"/>
    </row>
    <row r="23947" spans="1:3">
      <c r="A23947"/>
      <c r="B23947"/>
      <c r="C23947"/>
    </row>
    <row r="23948" spans="1:3">
      <c r="A23948"/>
      <c r="B23948"/>
      <c r="C23948"/>
    </row>
    <row r="23949" spans="1:3">
      <c r="A23949"/>
      <c r="B23949"/>
      <c r="C23949"/>
    </row>
    <row r="23950" spans="1:3">
      <c r="A23950"/>
      <c r="B23950"/>
      <c r="C23950"/>
    </row>
    <row r="23951" spans="1:3">
      <c r="A23951"/>
      <c r="B23951"/>
      <c r="C23951"/>
    </row>
    <row r="23952" spans="1:3">
      <c r="A23952"/>
      <c r="B23952"/>
      <c r="C23952"/>
    </row>
    <row r="23953" spans="1:3">
      <c r="A23953"/>
      <c r="B23953"/>
      <c r="C23953"/>
    </row>
    <row r="23954" spans="1:3">
      <c r="A23954"/>
      <c r="B23954"/>
      <c r="C23954"/>
    </row>
    <row r="23955" spans="1:3">
      <c r="A23955"/>
      <c r="B23955"/>
      <c r="C23955"/>
    </row>
    <row r="23956" spans="1:3">
      <c r="A23956"/>
      <c r="B23956"/>
      <c r="C23956"/>
    </row>
    <row r="23957" spans="1:3">
      <c r="A23957"/>
      <c r="B23957"/>
      <c r="C23957"/>
    </row>
    <row r="23958" spans="1:3">
      <c r="A23958"/>
      <c r="B23958"/>
      <c r="C23958"/>
    </row>
    <row r="23959" spans="1:3">
      <c r="A23959"/>
      <c r="B23959"/>
      <c r="C23959"/>
    </row>
    <row r="23960" spans="1:3">
      <c r="A23960"/>
      <c r="B23960"/>
      <c r="C23960"/>
    </row>
    <row r="23961" spans="1:3">
      <c r="A23961"/>
      <c r="B23961"/>
      <c r="C23961"/>
    </row>
    <row r="23962" spans="1:3">
      <c r="A23962"/>
      <c r="B23962"/>
      <c r="C23962"/>
    </row>
    <row r="23963" spans="1:3">
      <c r="A23963"/>
      <c r="B23963"/>
      <c r="C23963"/>
    </row>
    <row r="23964" spans="1:3">
      <c r="A23964"/>
      <c r="B23964"/>
      <c r="C23964"/>
    </row>
    <row r="23965" spans="1:3">
      <c r="A23965"/>
      <c r="B23965"/>
      <c r="C23965"/>
    </row>
    <row r="23966" spans="1:3">
      <c r="A23966"/>
      <c r="B23966"/>
      <c r="C23966"/>
    </row>
    <row r="23967" spans="1:3">
      <c r="A23967"/>
      <c r="B23967"/>
      <c r="C23967"/>
    </row>
    <row r="23968" spans="1:3">
      <c r="A23968"/>
      <c r="B23968"/>
      <c r="C23968"/>
    </row>
    <row r="23969" spans="1:3">
      <c r="A23969"/>
      <c r="B23969"/>
      <c r="C23969"/>
    </row>
    <row r="23970" spans="1:3">
      <c r="A23970"/>
      <c r="B23970"/>
      <c r="C23970"/>
    </row>
    <row r="23971" spans="1:3">
      <c r="A23971"/>
      <c r="B23971"/>
      <c r="C23971"/>
    </row>
    <row r="23972" spans="1:3">
      <c r="A23972"/>
      <c r="B23972"/>
      <c r="C23972"/>
    </row>
    <row r="23973" spans="1:3">
      <c r="A23973"/>
      <c r="B23973"/>
      <c r="C23973"/>
    </row>
    <row r="23974" spans="1:3">
      <c r="A23974"/>
      <c r="B23974"/>
      <c r="C23974"/>
    </row>
    <row r="23975" spans="1:3">
      <c r="A23975"/>
      <c r="B23975"/>
      <c r="C23975"/>
    </row>
    <row r="23976" spans="1:3">
      <c r="A23976"/>
      <c r="B23976"/>
      <c r="C23976"/>
    </row>
    <row r="23977" spans="1:3">
      <c r="A23977"/>
      <c r="B23977"/>
      <c r="C23977"/>
    </row>
    <row r="23978" spans="1:3">
      <c r="A23978"/>
      <c r="B23978"/>
      <c r="C23978"/>
    </row>
    <row r="23979" spans="1:3">
      <c r="A23979"/>
      <c r="B23979"/>
      <c r="C23979"/>
    </row>
    <row r="23980" spans="1:3">
      <c r="A23980"/>
      <c r="B23980"/>
      <c r="C23980"/>
    </row>
    <row r="23981" spans="1:3">
      <c r="A23981"/>
      <c r="B23981"/>
      <c r="C23981"/>
    </row>
    <row r="23982" spans="1:3">
      <c r="A23982"/>
      <c r="B23982"/>
      <c r="C23982"/>
    </row>
    <row r="23983" spans="1:3">
      <c r="A23983"/>
      <c r="B23983"/>
      <c r="C23983"/>
    </row>
    <row r="23984" spans="1:3">
      <c r="A23984"/>
      <c r="B23984"/>
      <c r="C23984"/>
    </row>
    <row r="23985" spans="1:3">
      <c r="A23985"/>
      <c r="B23985"/>
      <c r="C23985"/>
    </row>
    <row r="23986" spans="1:3">
      <c r="A23986"/>
      <c r="B23986"/>
      <c r="C23986"/>
    </row>
    <row r="23987" spans="1:3">
      <c r="A23987"/>
      <c r="B23987"/>
      <c r="C23987"/>
    </row>
    <row r="23988" spans="1:3">
      <c r="A23988"/>
      <c r="B23988"/>
      <c r="C23988"/>
    </row>
    <row r="23989" spans="1:3">
      <c r="A23989"/>
      <c r="B23989"/>
      <c r="C23989"/>
    </row>
    <row r="23990" spans="1:3">
      <c r="A23990"/>
      <c r="B23990"/>
      <c r="C23990"/>
    </row>
    <row r="23991" spans="1:3">
      <c r="A23991"/>
      <c r="B23991"/>
      <c r="C23991"/>
    </row>
    <row r="23992" spans="1:3">
      <c r="A23992"/>
      <c r="B23992"/>
      <c r="C23992"/>
    </row>
    <row r="23993" spans="1:3">
      <c r="A23993"/>
      <c r="B23993"/>
      <c r="C23993"/>
    </row>
    <row r="23994" spans="1:3">
      <c r="A23994"/>
      <c r="B23994"/>
      <c r="C23994"/>
    </row>
    <row r="23995" spans="1:3">
      <c r="A23995"/>
      <c r="B23995"/>
      <c r="C23995"/>
    </row>
    <row r="23996" spans="1:3">
      <c r="A23996"/>
      <c r="B23996"/>
      <c r="C23996"/>
    </row>
    <row r="23997" spans="1:3">
      <c r="A23997"/>
      <c r="B23997"/>
      <c r="C23997"/>
    </row>
    <row r="23998" spans="1:3">
      <c r="A23998"/>
      <c r="B23998"/>
      <c r="C23998"/>
    </row>
    <row r="23999" spans="1:3">
      <c r="A23999"/>
      <c r="B23999"/>
      <c r="C23999"/>
    </row>
    <row r="24000" spans="1:3">
      <c r="A24000"/>
      <c r="B24000"/>
      <c r="C24000"/>
    </row>
    <row r="24001" spans="1:3">
      <c r="A24001"/>
      <c r="B24001"/>
      <c r="C24001"/>
    </row>
    <row r="24002" spans="1:3">
      <c r="A24002"/>
      <c r="B24002"/>
      <c r="C24002"/>
    </row>
    <row r="24003" spans="1:3">
      <c r="A24003"/>
      <c r="B24003"/>
      <c r="C24003"/>
    </row>
    <row r="24004" spans="1:3">
      <c r="A24004"/>
      <c r="B24004"/>
      <c r="C24004"/>
    </row>
    <row r="24005" spans="1:3">
      <c r="A24005"/>
      <c r="B24005"/>
      <c r="C24005"/>
    </row>
    <row r="24006" spans="1:3">
      <c r="A24006"/>
      <c r="B24006"/>
      <c r="C24006"/>
    </row>
    <row r="24007" spans="1:3">
      <c r="A24007"/>
      <c r="B24007"/>
      <c r="C24007"/>
    </row>
    <row r="24008" spans="1:3">
      <c r="A24008"/>
      <c r="B24008"/>
      <c r="C24008"/>
    </row>
    <row r="24009" spans="1:3">
      <c r="A24009"/>
      <c r="B24009"/>
      <c r="C24009"/>
    </row>
    <row r="24010" spans="1:3">
      <c r="A24010"/>
      <c r="B24010"/>
      <c r="C24010"/>
    </row>
    <row r="24011" spans="1:3">
      <c r="A24011"/>
      <c r="B24011"/>
      <c r="C24011"/>
    </row>
    <row r="24012" spans="1:3">
      <c r="A24012"/>
      <c r="B24012"/>
      <c r="C24012"/>
    </row>
    <row r="24013" spans="1:3">
      <c r="A24013"/>
      <c r="B24013"/>
      <c r="C24013"/>
    </row>
    <row r="24014" spans="1:3">
      <c r="A24014"/>
      <c r="B24014"/>
      <c r="C24014"/>
    </row>
    <row r="24015" spans="1:3">
      <c r="A24015"/>
      <c r="B24015"/>
      <c r="C24015"/>
    </row>
    <row r="24016" spans="1:3">
      <c r="A24016"/>
      <c r="B24016"/>
      <c r="C24016"/>
    </row>
    <row r="24017" spans="1:3">
      <c r="A24017"/>
      <c r="B24017"/>
      <c r="C24017"/>
    </row>
    <row r="24018" spans="1:3">
      <c r="A24018"/>
      <c r="B24018"/>
      <c r="C24018"/>
    </row>
    <row r="24019" spans="1:3">
      <c r="A24019"/>
      <c r="B24019"/>
      <c r="C24019"/>
    </row>
    <row r="24020" spans="1:3">
      <c r="A24020"/>
      <c r="B24020"/>
      <c r="C24020"/>
    </row>
    <row r="24021" spans="1:3">
      <c r="A24021"/>
      <c r="B24021"/>
      <c r="C24021"/>
    </row>
    <row r="24022" spans="1:3">
      <c r="A24022"/>
      <c r="B24022"/>
      <c r="C24022"/>
    </row>
    <row r="24023" spans="1:3">
      <c r="A24023"/>
      <c r="B24023"/>
      <c r="C24023"/>
    </row>
    <row r="24024" spans="1:3">
      <c r="A24024"/>
      <c r="B24024"/>
      <c r="C24024"/>
    </row>
    <row r="24025" spans="1:3">
      <c r="A24025"/>
      <c r="B24025"/>
      <c r="C24025"/>
    </row>
    <row r="24026" spans="1:3">
      <c r="A24026"/>
      <c r="B24026"/>
      <c r="C24026"/>
    </row>
    <row r="24027" spans="1:3">
      <c r="A24027"/>
      <c r="B24027"/>
      <c r="C24027"/>
    </row>
    <row r="24028" spans="1:3">
      <c r="A24028"/>
      <c r="B24028"/>
      <c r="C24028"/>
    </row>
    <row r="24029" spans="1:3">
      <c r="A24029"/>
      <c r="B24029"/>
      <c r="C24029"/>
    </row>
    <row r="24030" spans="1:3">
      <c r="A24030"/>
      <c r="B24030"/>
      <c r="C24030"/>
    </row>
    <row r="24031" spans="1:3">
      <c r="A24031"/>
      <c r="B24031"/>
      <c r="C24031"/>
    </row>
    <row r="24032" spans="1:3">
      <c r="A24032"/>
      <c r="B24032"/>
      <c r="C24032"/>
    </row>
    <row r="24033" spans="1:3">
      <c r="A24033"/>
      <c r="B24033"/>
      <c r="C24033"/>
    </row>
    <row r="24034" spans="1:3">
      <c r="A24034"/>
      <c r="B24034"/>
      <c r="C24034"/>
    </row>
    <row r="24035" spans="1:3">
      <c r="A24035"/>
      <c r="B24035"/>
      <c r="C24035"/>
    </row>
    <row r="24036" spans="1:3">
      <c r="A24036"/>
      <c r="B24036"/>
      <c r="C24036"/>
    </row>
    <row r="24037" spans="1:3">
      <c r="A24037"/>
      <c r="B24037"/>
      <c r="C24037"/>
    </row>
    <row r="24038" spans="1:3">
      <c r="A24038"/>
      <c r="B24038"/>
      <c r="C24038"/>
    </row>
    <row r="24039" spans="1:3">
      <c r="A24039"/>
      <c r="B24039"/>
      <c r="C24039"/>
    </row>
    <row r="24040" spans="1:3">
      <c r="A24040"/>
      <c r="B24040"/>
      <c r="C24040"/>
    </row>
    <row r="24041" spans="1:3">
      <c r="A24041"/>
      <c r="B24041"/>
      <c r="C24041"/>
    </row>
    <row r="24042" spans="1:3">
      <c r="A24042"/>
      <c r="B24042"/>
      <c r="C24042"/>
    </row>
    <row r="24043" spans="1:3">
      <c r="A24043"/>
      <c r="B24043"/>
      <c r="C24043"/>
    </row>
    <row r="24044" spans="1:3">
      <c r="A24044"/>
      <c r="B24044"/>
      <c r="C24044"/>
    </row>
    <row r="24045" spans="1:3">
      <c r="A24045"/>
      <c r="B24045"/>
      <c r="C24045"/>
    </row>
    <row r="24046" spans="1:3">
      <c r="A24046"/>
      <c r="B24046"/>
      <c r="C24046"/>
    </row>
    <row r="24047" spans="1:3">
      <c r="A24047"/>
      <c r="B24047"/>
      <c r="C24047"/>
    </row>
    <row r="24048" spans="1:3">
      <c r="A24048"/>
      <c r="B24048"/>
      <c r="C24048"/>
    </row>
    <row r="24049" spans="1:3">
      <c r="A24049"/>
      <c r="B24049"/>
      <c r="C24049"/>
    </row>
    <row r="24050" spans="1:3">
      <c r="A24050"/>
      <c r="B24050"/>
      <c r="C24050"/>
    </row>
    <row r="24051" spans="1:3">
      <c r="A24051"/>
      <c r="B24051"/>
      <c r="C24051"/>
    </row>
    <row r="24052" spans="1:3">
      <c r="A24052"/>
      <c r="B24052"/>
      <c r="C24052"/>
    </row>
    <row r="24053" spans="1:3">
      <c r="A24053"/>
      <c r="B24053"/>
      <c r="C24053"/>
    </row>
    <row r="24054" spans="1:3">
      <c r="A24054"/>
      <c r="B24054"/>
      <c r="C24054"/>
    </row>
    <row r="24055" spans="1:3">
      <c r="A24055"/>
      <c r="B24055"/>
      <c r="C24055"/>
    </row>
    <row r="24056" spans="1:3">
      <c r="A24056"/>
      <c r="B24056"/>
      <c r="C24056"/>
    </row>
    <row r="24057" spans="1:3">
      <c r="A24057"/>
      <c r="B24057"/>
      <c r="C24057"/>
    </row>
    <row r="24058" spans="1:3">
      <c r="A24058"/>
      <c r="B24058"/>
      <c r="C24058"/>
    </row>
    <row r="24059" spans="1:3">
      <c r="A24059"/>
      <c r="B24059"/>
      <c r="C24059"/>
    </row>
    <row r="24060" spans="1:3">
      <c r="A24060"/>
      <c r="B24060"/>
      <c r="C24060"/>
    </row>
    <row r="24061" spans="1:3">
      <c r="A24061"/>
      <c r="B24061"/>
      <c r="C24061"/>
    </row>
    <row r="24062" spans="1:3">
      <c r="A24062"/>
      <c r="B24062"/>
      <c r="C24062"/>
    </row>
    <row r="24063" spans="1:3">
      <c r="A24063"/>
      <c r="B24063"/>
      <c r="C24063"/>
    </row>
    <row r="24064" spans="1:3">
      <c r="A24064"/>
      <c r="B24064"/>
      <c r="C24064"/>
    </row>
    <row r="24065" spans="1:3">
      <c r="A24065"/>
      <c r="B24065"/>
      <c r="C24065"/>
    </row>
    <row r="24066" spans="1:3">
      <c r="A24066"/>
      <c r="B24066"/>
      <c r="C24066"/>
    </row>
    <row r="24067" spans="1:3">
      <c r="A24067"/>
      <c r="B24067"/>
      <c r="C24067"/>
    </row>
    <row r="24068" spans="1:3">
      <c r="A24068"/>
      <c r="B24068"/>
      <c r="C24068"/>
    </row>
    <row r="24069" spans="1:3">
      <c r="A24069"/>
      <c r="B24069"/>
      <c r="C24069"/>
    </row>
    <row r="24070" spans="1:3">
      <c r="A24070"/>
      <c r="B24070"/>
      <c r="C24070"/>
    </row>
    <row r="24071" spans="1:3">
      <c r="A24071"/>
      <c r="B24071"/>
      <c r="C24071"/>
    </row>
    <row r="24072" spans="1:3">
      <c r="A24072"/>
      <c r="B24072"/>
      <c r="C24072"/>
    </row>
    <row r="24073" spans="1:3">
      <c r="A24073"/>
      <c r="B24073"/>
      <c r="C24073"/>
    </row>
    <row r="24074" spans="1:3">
      <c r="A24074"/>
      <c r="B24074"/>
      <c r="C24074"/>
    </row>
    <row r="24075" spans="1:3">
      <c r="A24075"/>
      <c r="B24075"/>
      <c r="C24075"/>
    </row>
    <row r="24076" spans="1:3">
      <c r="A24076"/>
      <c r="B24076"/>
      <c r="C24076"/>
    </row>
    <row r="24077" spans="1:3">
      <c r="A24077"/>
      <c r="B24077"/>
      <c r="C24077"/>
    </row>
    <row r="24078" spans="1:3">
      <c r="A24078"/>
      <c r="B24078"/>
      <c r="C24078"/>
    </row>
    <row r="24079" spans="1:3">
      <c r="A24079"/>
      <c r="B24079"/>
      <c r="C24079"/>
    </row>
    <row r="24080" spans="1:3">
      <c r="A24080"/>
      <c r="B24080"/>
      <c r="C24080"/>
    </row>
    <row r="24081" spans="1:3">
      <c r="A24081"/>
      <c r="B24081"/>
      <c r="C24081"/>
    </row>
    <row r="24082" spans="1:3">
      <c r="A24082"/>
      <c r="B24082"/>
      <c r="C24082"/>
    </row>
    <row r="24083" spans="1:3">
      <c r="A24083"/>
      <c r="B24083"/>
      <c r="C24083"/>
    </row>
    <row r="24084" spans="1:3">
      <c r="A24084"/>
      <c r="B24084"/>
      <c r="C24084"/>
    </row>
    <row r="24085" spans="1:3">
      <c r="A24085"/>
      <c r="B24085"/>
      <c r="C24085"/>
    </row>
    <row r="24086" spans="1:3">
      <c r="A24086"/>
      <c r="B24086"/>
      <c r="C24086"/>
    </row>
    <row r="24087" spans="1:3">
      <c r="A24087"/>
      <c r="B24087"/>
      <c r="C24087"/>
    </row>
    <row r="24088" spans="1:3">
      <c r="A24088"/>
      <c r="B24088"/>
      <c r="C24088"/>
    </row>
    <row r="24089" spans="1:3">
      <c r="A24089"/>
      <c r="B24089"/>
      <c r="C24089"/>
    </row>
    <row r="24090" spans="1:3">
      <c r="A24090"/>
      <c r="B24090"/>
      <c r="C24090"/>
    </row>
    <row r="24091" spans="1:3">
      <c r="A24091"/>
      <c r="B24091"/>
      <c r="C24091"/>
    </row>
    <row r="24092" spans="1:3">
      <c r="A24092"/>
      <c r="B24092"/>
      <c r="C24092"/>
    </row>
    <row r="24093" spans="1:3">
      <c r="A24093"/>
      <c r="B24093"/>
      <c r="C24093"/>
    </row>
    <row r="24094" spans="1:3">
      <c r="A24094"/>
      <c r="B24094"/>
      <c r="C24094"/>
    </row>
    <row r="24095" spans="1:3">
      <c r="A24095"/>
      <c r="B24095"/>
      <c r="C24095"/>
    </row>
    <row r="24096" spans="1:3">
      <c r="A24096"/>
      <c r="B24096"/>
      <c r="C24096"/>
    </row>
    <row r="24097" spans="1:3">
      <c r="A24097"/>
      <c r="B24097"/>
      <c r="C24097"/>
    </row>
    <row r="24098" spans="1:3">
      <c r="A24098"/>
      <c r="B24098"/>
      <c r="C24098"/>
    </row>
    <row r="24099" spans="1:3">
      <c r="A24099"/>
      <c r="B24099"/>
      <c r="C24099"/>
    </row>
    <row r="24100" spans="1:3">
      <c r="A24100"/>
      <c r="B24100"/>
      <c r="C24100"/>
    </row>
    <row r="24101" spans="1:3">
      <c r="A24101"/>
      <c r="B24101"/>
      <c r="C24101"/>
    </row>
    <row r="24102" spans="1:3">
      <c r="A24102"/>
      <c r="B24102"/>
      <c r="C24102"/>
    </row>
    <row r="24103" spans="1:3">
      <c r="A24103"/>
      <c r="B24103"/>
      <c r="C24103"/>
    </row>
    <row r="24104" spans="1:3">
      <c r="A24104"/>
      <c r="B24104"/>
      <c r="C24104"/>
    </row>
    <row r="24105" spans="1:3">
      <c r="A24105"/>
      <c r="B24105"/>
      <c r="C24105"/>
    </row>
    <row r="24106" spans="1:3">
      <c r="A24106"/>
      <c r="B24106"/>
      <c r="C24106"/>
    </row>
    <row r="24107" spans="1:3">
      <c r="A24107"/>
      <c r="B24107"/>
      <c r="C24107"/>
    </row>
    <row r="24108" spans="1:3">
      <c r="A24108"/>
      <c r="B24108"/>
      <c r="C24108"/>
    </row>
    <row r="24109" spans="1:3">
      <c r="A24109"/>
      <c r="B24109"/>
      <c r="C24109"/>
    </row>
    <row r="24110" spans="1:3">
      <c r="A24110"/>
      <c r="B24110"/>
      <c r="C24110"/>
    </row>
    <row r="24111" spans="1:3">
      <c r="A24111"/>
      <c r="B24111"/>
      <c r="C24111"/>
    </row>
    <row r="24112" spans="1:3">
      <c r="A24112"/>
      <c r="B24112"/>
      <c r="C24112"/>
    </row>
    <row r="24113" spans="1:3">
      <c r="A24113"/>
      <c r="B24113"/>
      <c r="C24113"/>
    </row>
    <row r="24114" spans="1:3">
      <c r="A24114"/>
      <c r="B24114"/>
      <c r="C24114"/>
    </row>
    <row r="24115" spans="1:3">
      <c r="A24115"/>
      <c r="B24115"/>
      <c r="C24115"/>
    </row>
    <row r="24116" spans="1:3">
      <c r="A24116"/>
      <c r="B24116"/>
      <c r="C24116"/>
    </row>
    <row r="24117" spans="1:3">
      <c r="A24117"/>
      <c r="B24117"/>
      <c r="C24117"/>
    </row>
    <row r="24118" spans="1:3">
      <c r="A24118"/>
      <c r="B24118"/>
      <c r="C24118"/>
    </row>
    <row r="24119" spans="1:3">
      <c r="A24119"/>
      <c r="B24119"/>
      <c r="C24119"/>
    </row>
    <row r="24120" spans="1:3">
      <c r="A24120"/>
      <c r="B24120"/>
      <c r="C24120"/>
    </row>
    <row r="24121" spans="1:3">
      <c r="A24121"/>
      <c r="B24121"/>
      <c r="C24121"/>
    </row>
    <row r="24122" spans="1:3">
      <c r="A24122"/>
      <c r="B24122"/>
      <c r="C24122"/>
    </row>
    <row r="24123" spans="1:3">
      <c r="A24123"/>
      <c r="B24123"/>
      <c r="C24123"/>
    </row>
    <row r="24124" spans="1:3">
      <c r="A24124"/>
      <c r="B24124"/>
      <c r="C24124"/>
    </row>
    <row r="24125" spans="1:3">
      <c r="A24125"/>
      <c r="B24125"/>
      <c r="C24125"/>
    </row>
    <row r="24126" spans="1:3">
      <c r="A24126"/>
      <c r="B24126"/>
      <c r="C24126"/>
    </row>
    <row r="24127" spans="1:3">
      <c r="A24127"/>
      <c r="B24127"/>
      <c r="C24127"/>
    </row>
    <row r="24128" spans="1:3">
      <c r="A24128"/>
      <c r="B24128"/>
      <c r="C24128"/>
    </row>
    <row r="24129" spans="1:3">
      <c r="A24129"/>
      <c r="B24129"/>
      <c r="C24129"/>
    </row>
    <row r="24130" spans="1:3">
      <c r="A24130"/>
      <c r="B24130"/>
      <c r="C24130"/>
    </row>
    <row r="24131" spans="1:3">
      <c r="A24131"/>
      <c r="B24131"/>
      <c r="C24131"/>
    </row>
    <row r="24132" spans="1:3">
      <c r="A24132"/>
      <c r="B24132"/>
      <c r="C24132"/>
    </row>
    <row r="24133" spans="1:3">
      <c r="A24133"/>
      <c r="B24133"/>
      <c r="C24133"/>
    </row>
    <row r="24134" spans="1:3">
      <c r="A24134"/>
      <c r="B24134"/>
      <c r="C24134"/>
    </row>
    <row r="24135" spans="1:3">
      <c r="A24135"/>
      <c r="B24135"/>
      <c r="C24135"/>
    </row>
    <row r="24136" spans="1:3">
      <c r="A24136"/>
      <c r="B24136"/>
      <c r="C24136"/>
    </row>
    <row r="24137" spans="1:3">
      <c r="A24137"/>
      <c r="B24137"/>
      <c r="C24137"/>
    </row>
    <row r="24138" spans="1:3">
      <c r="A24138"/>
      <c r="B24138"/>
      <c r="C24138"/>
    </row>
    <row r="24139" spans="1:3">
      <c r="A24139"/>
      <c r="B24139"/>
      <c r="C24139"/>
    </row>
    <row r="24140" spans="1:3">
      <c r="A24140"/>
      <c r="B24140"/>
      <c r="C24140"/>
    </row>
    <row r="24141" spans="1:3">
      <c r="A24141"/>
      <c r="B24141"/>
      <c r="C24141"/>
    </row>
    <row r="24142" spans="1:3">
      <c r="A24142"/>
      <c r="B24142"/>
      <c r="C24142"/>
    </row>
    <row r="24143" spans="1:3">
      <c r="A24143"/>
      <c r="B24143"/>
      <c r="C24143"/>
    </row>
    <row r="24144" spans="1:3">
      <c r="A24144"/>
      <c r="B24144"/>
      <c r="C24144"/>
    </row>
    <row r="24145" spans="1:3">
      <c r="A24145"/>
      <c r="B24145"/>
      <c r="C24145"/>
    </row>
    <row r="24146" spans="1:3">
      <c r="A24146"/>
      <c r="B24146"/>
      <c r="C24146"/>
    </row>
    <row r="24147" spans="1:3">
      <c r="A24147"/>
      <c r="B24147"/>
      <c r="C24147"/>
    </row>
    <row r="24148" spans="1:3">
      <c r="A24148"/>
      <c r="B24148"/>
      <c r="C24148"/>
    </row>
    <row r="24149" spans="1:3">
      <c r="A24149"/>
      <c r="B24149"/>
      <c r="C24149"/>
    </row>
    <row r="24150" spans="1:3">
      <c r="A24150"/>
      <c r="B24150"/>
      <c r="C24150"/>
    </row>
    <row r="24151" spans="1:3">
      <c r="A24151"/>
      <c r="B24151"/>
      <c r="C24151"/>
    </row>
    <row r="24152" spans="1:3">
      <c r="A24152"/>
      <c r="B24152"/>
      <c r="C24152"/>
    </row>
    <row r="24153" spans="1:3">
      <c r="A24153"/>
      <c r="B24153"/>
      <c r="C24153"/>
    </row>
    <row r="24154" spans="1:3">
      <c r="A24154"/>
      <c r="B24154"/>
      <c r="C24154"/>
    </row>
    <row r="24155" spans="1:3">
      <c r="A24155"/>
      <c r="B24155"/>
      <c r="C24155"/>
    </row>
    <row r="24156" spans="1:3">
      <c r="A24156"/>
      <c r="B24156"/>
      <c r="C24156"/>
    </row>
    <row r="24157" spans="1:3">
      <c r="A24157"/>
      <c r="B24157"/>
      <c r="C24157"/>
    </row>
    <row r="24158" spans="1:3">
      <c r="A24158"/>
      <c r="B24158"/>
      <c r="C24158"/>
    </row>
    <row r="24159" spans="1:3">
      <c r="A24159"/>
      <c r="B24159"/>
      <c r="C24159"/>
    </row>
    <row r="24160" spans="1:3">
      <c r="A24160"/>
      <c r="B24160"/>
      <c r="C24160"/>
    </row>
    <row r="24161" spans="1:3">
      <c r="A24161"/>
      <c r="B24161"/>
      <c r="C24161"/>
    </row>
    <row r="24162" spans="1:3">
      <c r="A24162"/>
      <c r="B24162"/>
      <c r="C24162"/>
    </row>
    <row r="24163" spans="1:3">
      <c r="A24163"/>
      <c r="B24163"/>
      <c r="C24163"/>
    </row>
    <row r="24164" spans="1:3">
      <c r="A24164"/>
      <c r="B24164"/>
      <c r="C24164"/>
    </row>
    <row r="24165" spans="1:3">
      <c r="A24165"/>
      <c r="B24165"/>
      <c r="C24165"/>
    </row>
    <row r="24166" spans="1:3">
      <c r="A24166"/>
      <c r="B24166"/>
      <c r="C24166"/>
    </row>
    <row r="24167" spans="1:3">
      <c r="A24167"/>
      <c r="B24167"/>
      <c r="C24167"/>
    </row>
    <row r="24168" spans="1:3">
      <c r="A24168"/>
      <c r="B24168"/>
      <c r="C24168"/>
    </row>
    <row r="24169" spans="1:3">
      <c r="A24169"/>
      <c r="B24169"/>
      <c r="C24169"/>
    </row>
    <row r="24170" spans="1:3">
      <c r="A24170"/>
      <c r="B24170"/>
      <c r="C24170"/>
    </row>
    <row r="24171" spans="1:3">
      <c r="A24171"/>
      <c r="B24171"/>
      <c r="C24171"/>
    </row>
    <row r="24172" spans="1:3">
      <c r="A24172"/>
      <c r="B24172"/>
      <c r="C24172"/>
    </row>
    <row r="24173" spans="1:3">
      <c r="A24173"/>
      <c r="B24173"/>
      <c r="C24173"/>
    </row>
    <row r="24174" spans="1:3">
      <c r="A24174"/>
      <c r="B24174"/>
      <c r="C24174"/>
    </row>
    <row r="24175" spans="1:3">
      <c r="A24175"/>
      <c r="B24175"/>
      <c r="C24175"/>
    </row>
    <row r="24176" spans="1:3">
      <c r="A24176"/>
      <c r="B24176"/>
      <c r="C24176"/>
    </row>
    <row r="24177" spans="1:3">
      <c r="A24177"/>
      <c r="B24177"/>
      <c r="C24177"/>
    </row>
    <row r="24178" spans="1:3">
      <c r="A24178"/>
      <c r="B24178"/>
      <c r="C24178"/>
    </row>
    <row r="24179" spans="1:3">
      <c r="A24179"/>
      <c r="B24179"/>
      <c r="C24179"/>
    </row>
    <row r="24180" spans="1:3">
      <c r="A24180"/>
      <c r="B24180"/>
      <c r="C24180"/>
    </row>
    <row r="24181" spans="1:3">
      <c r="A24181"/>
      <c r="B24181"/>
      <c r="C24181"/>
    </row>
    <row r="24182" spans="1:3">
      <c r="A24182"/>
      <c r="B24182"/>
      <c r="C24182"/>
    </row>
    <row r="24183" spans="1:3">
      <c r="A24183"/>
      <c r="B24183"/>
      <c r="C24183"/>
    </row>
    <row r="24184" spans="1:3">
      <c r="A24184"/>
      <c r="B24184"/>
      <c r="C24184"/>
    </row>
    <row r="24185" spans="1:3">
      <c r="A24185"/>
      <c r="B24185"/>
      <c r="C24185"/>
    </row>
    <row r="24186" spans="1:3">
      <c r="A24186"/>
      <c r="B24186"/>
      <c r="C24186"/>
    </row>
    <row r="24187" spans="1:3">
      <c r="A24187"/>
      <c r="B24187"/>
      <c r="C24187"/>
    </row>
    <row r="24188" spans="1:3">
      <c r="A24188"/>
      <c r="B24188"/>
      <c r="C24188"/>
    </row>
    <row r="24189" spans="1:3">
      <c r="A24189"/>
      <c r="B24189"/>
      <c r="C24189"/>
    </row>
    <row r="24190" spans="1:3">
      <c r="A24190"/>
      <c r="B24190"/>
      <c r="C24190"/>
    </row>
    <row r="24191" spans="1:3">
      <c r="A24191"/>
      <c r="B24191"/>
      <c r="C24191"/>
    </row>
    <row r="24192" spans="1:3">
      <c r="A24192"/>
      <c r="B24192"/>
      <c r="C24192"/>
    </row>
    <row r="24193" spans="1:3">
      <c r="A24193"/>
      <c r="B24193"/>
      <c r="C24193"/>
    </row>
    <row r="24194" spans="1:3">
      <c r="A24194"/>
      <c r="B24194"/>
      <c r="C24194"/>
    </row>
    <row r="24195" spans="1:3">
      <c r="A24195"/>
      <c r="B24195"/>
      <c r="C24195"/>
    </row>
    <row r="24196" spans="1:3">
      <c r="A24196"/>
      <c r="B24196"/>
      <c r="C24196"/>
    </row>
    <row r="24197" spans="1:3">
      <c r="A24197"/>
      <c r="B24197"/>
      <c r="C24197"/>
    </row>
    <row r="24198" spans="1:3">
      <c r="A24198"/>
      <c r="B24198"/>
      <c r="C24198"/>
    </row>
    <row r="24199" spans="1:3">
      <c r="A24199"/>
      <c r="B24199"/>
      <c r="C24199"/>
    </row>
    <row r="24200" spans="1:3">
      <c r="A24200"/>
      <c r="B24200"/>
      <c r="C24200"/>
    </row>
    <row r="24201" spans="1:3">
      <c r="A24201"/>
      <c r="B24201"/>
      <c r="C24201"/>
    </row>
    <row r="24202" spans="1:3">
      <c r="A24202"/>
      <c r="B24202"/>
      <c r="C24202"/>
    </row>
    <row r="24203" spans="1:3">
      <c r="A24203"/>
      <c r="B24203"/>
      <c r="C24203"/>
    </row>
    <row r="24204" spans="1:3">
      <c r="A24204"/>
      <c r="B24204"/>
      <c r="C24204"/>
    </row>
    <row r="24205" spans="1:3">
      <c r="A24205"/>
      <c r="B24205"/>
      <c r="C24205"/>
    </row>
    <row r="24206" spans="1:3">
      <c r="A24206"/>
      <c r="B24206"/>
      <c r="C24206"/>
    </row>
    <row r="24207" spans="1:3">
      <c r="A24207"/>
      <c r="B24207"/>
      <c r="C24207"/>
    </row>
    <row r="24208" spans="1:3">
      <c r="A24208"/>
      <c r="B24208"/>
      <c r="C24208"/>
    </row>
    <row r="24209" spans="1:3">
      <c r="A24209"/>
      <c r="B24209"/>
      <c r="C24209"/>
    </row>
    <row r="24210" spans="1:3">
      <c r="A24210"/>
      <c r="B24210"/>
      <c r="C24210"/>
    </row>
    <row r="24211" spans="1:3">
      <c r="A24211"/>
      <c r="B24211"/>
      <c r="C24211"/>
    </row>
    <row r="24212" spans="1:3">
      <c r="A24212"/>
      <c r="B24212"/>
      <c r="C24212"/>
    </row>
    <row r="24213" spans="1:3">
      <c r="A24213"/>
      <c r="B24213"/>
      <c r="C24213"/>
    </row>
    <row r="24214" spans="1:3">
      <c r="A24214"/>
      <c r="B24214"/>
      <c r="C24214"/>
    </row>
    <row r="24215" spans="1:3">
      <c r="A24215"/>
      <c r="B24215"/>
      <c r="C24215"/>
    </row>
    <row r="24216" spans="1:3">
      <c r="A24216"/>
      <c r="B24216"/>
      <c r="C24216"/>
    </row>
    <row r="24217" spans="1:3">
      <c r="A24217"/>
      <c r="B24217"/>
      <c r="C24217"/>
    </row>
    <row r="24218" spans="1:3">
      <c r="A24218"/>
      <c r="B24218"/>
      <c r="C24218"/>
    </row>
    <row r="24219" spans="1:3">
      <c r="A24219"/>
      <c r="B24219"/>
      <c r="C24219"/>
    </row>
    <row r="24220" spans="1:3">
      <c r="A24220"/>
      <c r="B24220"/>
      <c r="C24220"/>
    </row>
    <row r="24221" spans="1:3">
      <c r="A24221"/>
      <c r="B24221"/>
      <c r="C24221"/>
    </row>
    <row r="24222" spans="1:3">
      <c r="A24222"/>
      <c r="B24222"/>
      <c r="C24222"/>
    </row>
    <row r="24223" spans="1:3">
      <c r="A24223"/>
      <c r="B24223"/>
      <c r="C24223"/>
    </row>
    <row r="24224" spans="1:3">
      <c r="A24224"/>
      <c r="B24224"/>
      <c r="C24224"/>
    </row>
    <row r="24225" spans="1:3">
      <c r="A24225"/>
      <c r="B24225"/>
      <c r="C24225"/>
    </row>
    <row r="24226" spans="1:3">
      <c r="A24226"/>
      <c r="B24226"/>
      <c r="C24226"/>
    </row>
    <row r="24227" spans="1:3">
      <c r="A24227"/>
      <c r="B24227"/>
      <c r="C24227"/>
    </row>
    <row r="24228" spans="1:3">
      <c r="A24228"/>
      <c r="B24228"/>
      <c r="C24228"/>
    </row>
    <row r="24229" spans="1:3">
      <c r="A24229"/>
      <c r="B24229"/>
      <c r="C24229"/>
    </row>
    <row r="24230" spans="1:3">
      <c r="A24230"/>
      <c r="B24230"/>
      <c r="C24230"/>
    </row>
    <row r="24231" spans="1:3">
      <c r="A24231"/>
      <c r="B24231"/>
      <c r="C24231"/>
    </row>
    <row r="24232" spans="1:3">
      <c r="A24232"/>
      <c r="B24232"/>
      <c r="C24232"/>
    </row>
    <row r="24233" spans="1:3">
      <c r="A24233"/>
      <c r="B24233"/>
      <c r="C24233"/>
    </row>
    <row r="24234" spans="1:3">
      <c r="A24234"/>
      <c r="B24234"/>
      <c r="C24234"/>
    </row>
    <row r="24235" spans="1:3">
      <c r="A24235"/>
      <c r="B24235"/>
      <c r="C24235"/>
    </row>
    <row r="24236" spans="1:3">
      <c r="A24236"/>
      <c r="B24236"/>
      <c r="C24236"/>
    </row>
    <row r="24237" spans="1:3">
      <c r="A24237"/>
      <c r="B24237"/>
      <c r="C24237"/>
    </row>
    <row r="24238" spans="1:3">
      <c r="A24238"/>
      <c r="B24238"/>
      <c r="C24238"/>
    </row>
    <row r="24239" spans="1:3">
      <c r="A24239"/>
      <c r="B24239"/>
      <c r="C24239"/>
    </row>
    <row r="24240" spans="1:3">
      <c r="A24240"/>
      <c r="B24240"/>
      <c r="C24240"/>
    </row>
    <row r="24241" spans="1:3">
      <c r="A24241"/>
      <c r="B24241"/>
      <c r="C24241"/>
    </row>
    <row r="24242" spans="1:3">
      <c r="A24242"/>
      <c r="B24242"/>
      <c r="C24242"/>
    </row>
    <row r="24243" spans="1:3">
      <c r="A24243"/>
      <c r="B24243"/>
      <c r="C24243"/>
    </row>
    <row r="24244" spans="1:3">
      <c r="A24244"/>
      <c r="B24244"/>
      <c r="C24244"/>
    </row>
    <row r="24245" spans="1:3">
      <c r="A24245"/>
      <c r="B24245"/>
      <c r="C24245"/>
    </row>
    <row r="24246" spans="1:3">
      <c r="A24246"/>
      <c r="B24246"/>
      <c r="C24246"/>
    </row>
    <row r="24247" spans="1:3">
      <c r="A24247"/>
      <c r="B24247"/>
      <c r="C24247"/>
    </row>
    <row r="24248" spans="1:3">
      <c r="A24248"/>
      <c r="B24248"/>
      <c r="C24248"/>
    </row>
    <row r="24249" spans="1:3">
      <c r="A24249"/>
      <c r="B24249"/>
      <c r="C24249"/>
    </row>
    <row r="24250" spans="1:3">
      <c r="A24250"/>
      <c r="B24250"/>
      <c r="C24250"/>
    </row>
    <row r="24251" spans="1:3">
      <c r="A24251"/>
      <c r="B24251"/>
      <c r="C24251"/>
    </row>
    <row r="24252" spans="1:3">
      <c r="A24252"/>
      <c r="B24252"/>
      <c r="C24252"/>
    </row>
    <row r="24253" spans="1:3">
      <c r="A24253"/>
      <c r="B24253"/>
      <c r="C24253"/>
    </row>
    <row r="24254" spans="1:3">
      <c r="A24254"/>
      <c r="B24254"/>
      <c r="C24254"/>
    </row>
    <row r="24255" spans="1:3">
      <c r="A24255"/>
      <c r="B24255"/>
      <c r="C24255"/>
    </row>
    <row r="24256" spans="1:3">
      <c r="A24256"/>
      <c r="B24256"/>
      <c r="C24256"/>
    </row>
    <row r="24257" spans="1:3">
      <c r="A24257"/>
      <c r="B24257"/>
      <c r="C24257"/>
    </row>
    <row r="24258" spans="1:3">
      <c r="A24258"/>
      <c r="B24258"/>
      <c r="C24258"/>
    </row>
    <row r="24259" spans="1:3">
      <c r="A24259"/>
      <c r="B24259"/>
      <c r="C24259"/>
    </row>
    <row r="24260" spans="1:3">
      <c r="A24260"/>
      <c r="B24260"/>
      <c r="C24260"/>
    </row>
    <row r="24261" spans="1:3">
      <c r="A24261"/>
      <c r="B24261"/>
      <c r="C24261"/>
    </row>
    <row r="24262" spans="1:3">
      <c r="A24262"/>
      <c r="B24262"/>
      <c r="C24262"/>
    </row>
    <row r="24263" spans="1:3">
      <c r="A24263"/>
      <c r="B24263"/>
      <c r="C24263"/>
    </row>
    <row r="24264" spans="1:3">
      <c r="A24264"/>
      <c r="B24264"/>
      <c r="C24264"/>
    </row>
    <row r="24265" spans="1:3">
      <c r="A24265"/>
      <c r="B24265"/>
      <c r="C24265"/>
    </row>
    <row r="24266" spans="1:3">
      <c r="A24266"/>
      <c r="B24266"/>
      <c r="C24266"/>
    </row>
    <row r="24267" spans="1:3">
      <c r="A24267"/>
      <c r="B24267"/>
      <c r="C24267"/>
    </row>
    <row r="24268" spans="1:3">
      <c r="A24268"/>
      <c r="B24268"/>
      <c r="C24268"/>
    </row>
    <row r="24269" spans="1:3">
      <c r="A24269"/>
      <c r="B24269"/>
      <c r="C24269"/>
    </row>
    <row r="24270" spans="1:3">
      <c r="A24270"/>
      <c r="B24270"/>
      <c r="C24270"/>
    </row>
    <row r="24271" spans="1:3">
      <c r="A24271"/>
      <c r="B24271"/>
      <c r="C24271"/>
    </row>
    <row r="24272" spans="1:3">
      <c r="A24272"/>
      <c r="B24272"/>
      <c r="C24272"/>
    </row>
    <row r="24273" spans="1:3">
      <c r="A24273"/>
      <c r="B24273"/>
      <c r="C24273"/>
    </row>
    <row r="24274" spans="1:3">
      <c r="A24274"/>
      <c r="B24274"/>
      <c r="C24274"/>
    </row>
    <row r="24275" spans="1:3">
      <c r="A24275"/>
      <c r="B24275"/>
      <c r="C24275"/>
    </row>
    <row r="24276" spans="1:3">
      <c r="A24276"/>
      <c r="B24276"/>
      <c r="C24276"/>
    </row>
    <row r="24277" spans="1:3">
      <c r="A24277"/>
      <c r="B24277"/>
      <c r="C24277"/>
    </row>
    <row r="24278" spans="1:3">
      <c r="A24278"/>
      <c r="B24278"/>
      <c r="C24278"/>
    </row>
    <row r="24279" spans="1:3">
      <c r="A24279"/>
      <c r="B24279"/>
      <c r="C24279"/>
    </row>
    <row r="24280" spans="1:3">
      <c r="A24280"/>
      <c r="B24280"/>
      <c r="C24280"/>
    </row>
    <row r="24281" spans="1:3">
      <c r="A24281"/>
      <c r="B24281"/>
      <c r="C24281"/>
    </row>
    <row r="24282" spans="1:3">
      <c r="A24282"/>
      <c r="B24282"/>
      <c r="C24282"/>
    </row>
    <row r="24283" spans="1:3">
      <c r="A24283"/>
      <c r="B24283"/>
      <c r="C24283"/>
    </row>
    <row r="24284" spans="1:3">
      <c r="A24284"/>
      <c r="B24284"/>
      <c r="C24284"/>
    </row>
    <row r="24285" spans="1:3">
      <c r="A24285"/>
      <c r="B24285"/>
      <c r="C24285"/>
    </row>
    <row r="24286" spans="1:3">
      <c r="A24286"/>
      <c r="B24286"/>
      <c r="C24286"/>
    </row>
    <row r="24287" spans="1:3">
      <c r="A24287"/>
      <c r="B24287"/>
      <c r="C24287"/>
    </row>
    <row r="24288" spans="1:3">
      <c r="A24288"/>
      <c r="B24288"/>
      <c r="C24288"/>
    </row>
    <row r="24289" spans="1:3">
      <c r="A24289"/>
      <c r="B24289"/>
      <c r="C24289"/>
    </row>
    <row r="24290" spans="1:3">
      <c r="A24290"/>
      <c r="B24290"/>
      <c r="C24290"/>
    </row>
    <row r="24291" spans="1:3">
      <c r="A24291"/>
      <c r="B24291"/>
      <c r="C24291"/>
    </row>
    <row r="24292" spans="1:3">
      <c r="A24292"/>
      <c r="B24292"/>
      <c r="C24292"/>
    </row>
    <row r="24293" spans="1:3">
      <c r="A24293"/>
      <c r="B24293"/>
      <c r="C24293"/>
    </row>
    <row r="24294" spans="1:3">
      <c r="A24294"/>
      <c r="B24294"/>
      <c r="C24294"/>
    </row>
    <row r="24295" spans="1:3">
      <c r="A24295"/>
      <c r="B24295"/>
      <c r="C24295"/>
    </row>
    <row r="24296" spans="1:3">
      <c r="A24296"/>
      <c r="B24296"/>
      <c r="C24296"/>
    </row>
    <row r="24297" spans="1:3">
      <c r="A24297"/>
      <c r="B24297"/>
      <c r="C24297"/>
    </row>
    <row r="24298" spans="1:3">
      <c r="A24298"/>
      <c r="B24298"/>
      <c r="C24298"/>
    </row>
    <row r="24299" spans="1:3">
      <c r="A24299"/>
      <c r="B24299"/>
      <c r="C24299"/>
    </row>
    <row r="24300" spans="1:3">
      <c r="A24300"/>
      <c r="B24300"/>
      <c r="C24300"/>
    </row>
    <row r="24301" spans="1:3">
      <c r="A24301"/>
      <c r="B24301"/>
      <c r="C24301"/>
    </row>
    <row r="24302" spans="1:3">
      <c r="A24302"/>
      <c r="B24302"/>
      <c r="C24302"/>
    </row>
    <row r="24303" spans="1:3">
      <c r="A24303"/>
      <c r="B24303"/>
      <c r="C24303"/>
    </row>
    <row r="24304" spans="1:3">
      <c r="A24304"/>
      <c r="B24304"/>
      <c r="C24304"/>
    </row>
    <row r="24305" spans="1:3">
      <c r="A24305"/>
      <c r="B24305"/>
      <c r="C24305"/>
    </row>
    <row r="24306" spans="1:3">
      <c r="A24306"/>
      <c r="B24306"/>
      <c r="C24306"/>
    </row>
    <row r="24307" spans="1:3">
      <c r="A24307"/>
      <c r="B24307"/>
      <c r="C24307"/>
    </row>
    <row r="24308" spans="1:3">
      <c r="A24308"/>
      <c r="B24308"/>
      <c r="C24308"/>
    </row>
    <row r="24309" spans="1:3">
      <c r="A24309"/>
      <c r="B24309"/>
      <c r="C24309"/>
    </row>
    <row r="24310" spans="1:3">
      <c r="A24310"/>
      <c r="B24310"/>
      <c r="C24310"/>
    </row>
    <row r="24311" spans="1:3">
      <c r="A24311"/>
      <c r="B24311"/>
      <c r="C24311"/>
    </row>
    <row r="24312" spans="1:3">
      <c r="A24312"/>
      <c r="B24312"/>
      <c r="C24312"/>
    </row>
    <row r="24313" spans="1:3">
      <c r="A24313"/>
      <c r="B24313"/>
      <c r="C24313"/>
    </row>
    <row r="24314" spans="1:3">
      <c r="A24314"/>
      <c r="B24314"/>
      <c r="C24314"/>
    </row>
    <row r="24315" spans="1:3">
      <c r="A24315"/>
      <c r="B24315"/>
      <c r="C24315"/>
    </row>
    <row r="24316" spans="1:3">
      <c r="A24316"/>
      <c r="B24316"/>
      <c r="C24316"/>
    </row>
    <row r="24317" spans="1:3">
      <c r="A24317"/>
      <c r="B24317"/>
      <c r="C24317"/>
    </row>
    <row r="24318" spans="1:3">
      <c r="A24318"/>
      <c r="B24318"/>
      <c r="C24318"/>
    </row>
    <row r="24319" spans="1:3">
      <c r="A24319"/>
      <c r="B24319"/>
      <c r="C24319"/>
    </row>
    <row r="24320" spans="1:3">
      <c r="A24320"/>
      <c r="B24320"/>
      <c r="C24320"/>
    </row>
    <row r="24321" spans="1:3">
      <c r="A24321"/>
      <c r="B24321"/>
      <c r="C24321"/>
    </row>
    <row r="24322" spans="1:3">
      <c r="A24322"/>
      <c r="B24322"/>
      <c r="C24322"/>
    </row>
    <row r="24323" spans="1:3">
      <c r="A24323"/>
      <c r="B24323"/>
      <c r="C24323"/>
    </row>
    <row r="24324" spans="1:3">
      <c r="A24324"/>
      <c r="B24324"/>
      <c r="C24324"/>
    </row>
    <row r="24325" spans="1:3">
      <c r="A24325"/>
      <c r="B24325"/>
      <c r="C24325"/>
    </row>
    <row r="24326" spans="1:3">
      <c r="A24326"/>
      <c r="B24326"/>
      <c r="C24326"/>
    </row>
    <row r="24327" spans="1:3">
      <c r="A24327"/>
      <c r="B24327"/>
      <c r="C24327"/>
    </row>
    <row r="24328" spans="1:3">
      <c r="A24328"/>
      <c r="B24328"/>
      <c r="C24328"/>
    </row>
    <row r="24329" spans="1:3">
      <c r="A24329"/>
      <c r="B24329"/>
      <c r="C24329"/>
    </row>
    <row r="24330" spans="1:3">
      <c r="A24330"/>
      <c r="B24330"/>
      <c r="C24330"/>
    </row>
    <row r="24331" spans="1:3">
      <c r="A24331"/>
      <c r="B24331"/>
      <c r="C24331"/>
    </row>
    <row r="24332" spans="1:3">
      <c r="A24332"/>
      <c r="B24332"/>
      <c r="C24332"/>
    </row>
    <row r="24333" spans="1:3">
      <c r="A24333"/>
      <c r="B24333"/>
      <c r="C24333"/>
    </row>
    <row r="24334" spans="1:3">
      <c r="A24334"/>
      <c r="B24334"/>
      <c r="C24334"/>
    </row>
    <row r="24335" spans="1:3">
      <c r="A24335"/>
      <c r="B24335"/>
      <c r="C24335"/>
    </row>
    <row r="24336" spans="1:3">
      <c r="A24336"/>
      <c r="B24336"/>
      <c r="C24336"/>
    </row>
    <row r="24337" spans="1:3">
      <c r="A24337"/>
      <c r="B24337"/>
      <c r="C24337"/>
    </row>
    <row r="24338" spans="1:3">
      <c r="A24338"/>
      <c r="B24338"/>
      <c r="C24338"/>
    </row>
    <row r="24339" spans="1:3">
      <c r="A24339"/>
      <c r="B24339"/>
      <c r="C24339"/>
    </row>
    <row r="24340" spans="1:3">
      <c r="A24340"/>
      <c r="B24340"/>
      <c r="C24340"/>
    </row>
    <row r="24341" spans="1:3">
      <c r="A24341"/>
      <c r="B24341"/>
      <c r="C24341"/>
    </row>
    <row r="24342" spans="1:3">
      <c r="A24342"/>
      <c r="B24342"/>
      <c r="C24342"/>
    </row>
    <row r="24343" spans="1:3">
      <c r="A24343"/>
      <c r="B24343"/>
      <c r="C24343"/>
    </row>
    <row r="24344" spans="1:3">
      <c r="A24344"/>
      <c r="B24344"/>
      <c r="C24344"/>
    </row>
    <row r="24345" spans="1:3">
      <c r="A24345"/>
      <c r="B24345"/>
      <c r="C24345"/>
    </row>
    <row r="24346" spans="1:3">
      <c r="A24346"/>
      <c r="B24346"/>
      <c r="C24346"/>
    </row>
    <row r="24347" spans="1:3">
      <c r="A24347"/>
      <c r="B24347"/>
      <c r="C24347"/>
    </row>
    <row r="24348" spans="1:3">
      <c r="A24348"/>
      <c r="B24348"/>
      <c r="C24348"/>
    </row>
    <row r="24349" spans="1:3">
      <c r="A24349"/>
      <c r="B24349"/>
      <c r="C24349"/>
    </row>
    <row r="24350" spans="1:3">
      <c r="A24350"/>
      <c r="B24350"/>
      <c r="C24350"/>
    </row>
    <row r="24351" spans="1:3">
      <c r="A24351"/>
      <c r="B24351"/>
      <c r="C24351"/>
    </row>
    <row r="24352" spans="1:3">
      <c r="A24352"/>
      <c r="B24352"/>
      <c r="C24352"/>
    </row>
    <row r="24353" spans="1:3">
      <c r="A24353"/>
      <c r="B24353"/>
      <c r="C24353"/>
    </row>
    <row r="24354" spans="1:3">
      <c r="A24354"/>
      <c r="B24354"/>
      <c r="C24354"/>
    </row>
    <row r="24355" spans="1:3">
      <c r="A24355"/>
      <c r="B24355"/>
      <c r="C24355"/>
    </row>
    <row r="24356" spans="1:3">
      <c r="A24356"/>
      <c r="B24356"/>
      <c r="C24356"/>
    </row>
    <row r="24357" spans="1:3">
      <c r="A24357"/>
      <c r="B24357"/>
      <c r="C24357"/>
    </row>
    <row r="24358" spans="1:3">
      <c r="A24358"/>
      <c r="B24358"/>
      <c r="C24358"/>
    </row>
    <row r="24359" spans="1:3">
      <c r="A24359"/>
      <c r="B24359"/>
      <c r="C24359"/>
    </row>
    <row r="24360" spans="1:3">
      <c r="A24360"/>
      <c r="B24360"/>
      <c r="C24360"/>
    </row>
    <row r="24361" spans="1:3">
      <c r="A24361"/>
      <c r="B24361"/>
      <c r="C24361"/>
    </row>
    <row r="24362" spans="1:3">
      <c r="A24362"/>
      <c r="B24362"/>
      <c r="C24362"/>
    </row>
    <row r="24363" spans="1:3">
      <c r="A24363"/>
      <c r="B24363"/>
      <c r="C24363"/>
    </row>
    <row r="24364" spans="1:3">
      <c r="A24364"/>
      <c r="B24364"/>
      <c r="C24364"/>
    </row>
    <row r="24365" spans="1:3">
      <c r="A24365"/>
      <c r="B24365"/>
      <c r="C24365"/>
    </row>
    <row r="24366" spans="1:3">
      <c r="A24366"/>
      <c r="B24366"/>
      <c r="C24366"/>
    </row>
    <row r="24367" spans="1:3">
      <c r="A24367"/>
      <c r="B24367"/>
      <c r="C24367"/>
    </row>
    <row r="24368" spans="1:3">
      <c r="A24368"/>
      <c r="B24368"/>
      <c r="C24368"/>
    </row>
    <row r="24369" spans="1:3">
      <c r="A24369"/>
      <c r="B24369"/>
      <c r="C24369"/>
    </row>
    <row r="24370" spans="1:3">
      <c r="A24370"/>
      <c r="B24370"/>
      <c r="C24370"/>
    </row>
    <row r="24371" spans="1:3">
      <c r="A24371"/>
      <c r="B24371"/>
      <c r="C24371"/>
    </row>
    <row r="24372" spans="1:3">
      <c r="A24372"/>
      <c r="B24372"/>
      <c r="C24372"/>
    </row>
    <row r="24373" spans="1:3">
      <c r="A24373"/>
      <c r="B24373"/>
      <c r="C24373"/>
    </row>
    <row r="24374" spans="1:3">
      <c r="A24374"/>
      <c r="B24374"/>
      <c r="C24374"/>
    </row>
    <row r="24375" spans="1:3">
      <c r="A24375"/>
      <c r="B24375"/>
      <c r="C24375"/>
    </row>
    <row r="24376" spans="1:3">
      <c r="A24376"/>
      <c r="B24376"/>
      <c r="C24376"/>
    </row>
    <row r="24377" spans="1:3">
      <c r="A24377"/>
      <c r="B24377"/>
      <c r="C24377"/>
    </row>
    <row r="24378" spans="1:3">
      <c r="A24378"/>
      <c r="B24378"/>
      <c r="C24378"/>
    </row>
    <row r="24379" spans="1:3">
      <c r="A24379"/>
      <c r="B24379"/>
      <c r="C24379"/>
    </row>
    <row r="24380" spans="1:3">
      <c r="A24380"/>
      <c r="B24380"/>
      <c r="C24380"/>
    </row>
    <row r="24381" spans="1:3">
      <c r="A24381"/>
      <c r="B24381"/>
      <c r="C24381"/>
    </row>
    <row r="24382" spans="1:3">
      <c r="A24382"/>
      <c r="B24382"/>
      <c r="C24382"/>
    </row>
    <row r="24383" spans="1:3">
      <c r="A24383"/>
      <c r="B24383"/>
      <c r="C24383"/>
    </row>
    <row r="24384" spans="1:3">
      <c r="A24384"/>
      <c r="B24384"/>
      <c r="C24384"/>
    </row>
    <row r="24385" spans="1:3">
      <c r="A24385"/>
      <c r="B24385"/>
      <c r="C24385"/>
    </row>
    <row r="24386" spans="1:3">
      <c r="A24386"/>
      <c r="B24386"/>
      <c r="C24386"/>
    </row>
    <row r="24387" spans="1:3">
      <c r="A24387"/>
      <c r="B24387"/>
      <c r="C24387"/>
    </row>
    <row r="24388" spans="1:3">
      <c r="A24388"/>
      <c r="B24388"/>
      <c r="C24388"/>
    </row>
    <row r="24389" spans="1:3">
      <c r="A24389"/>
      <c r="B24389"/>
      <c r="C24389"/>
    </row>
    <row r="24390" spans="1:3">
      <c r="A24390"/>
      <c r="B24390"/>
      <c r="C24390"/>
    </row>
    <row r="24391" spans="1:3">
      <c r="A24391"/>
      <c r="B24391"/>
      <c r="C24391"/>
    </row>
    <row r="24392" spans="1:3">
      <c r="A24392"/>
      <c r="B24392"/>
      <c r="C24392"/>
    </row>
    <row r="24393" spans="1:3">
      <c r="A24393"/>
      <c r="B24393"/>
      <c r="C24393"/>
    </row>
    <row r="24394" spans="1:3">
      <c r="A24394"/>
      <c r="B24394"/>
      <c r="C24394"/>
    </row>
    <row r="24395" spans="1:3">
      <c r="A24395"/>
      <c r="B24395"/>
      <c r="C24395"/>
    </row>
    <row r="24396" spans="1:3">
      <c r="A24396"/>
      <c r="B24396"/>
      <c r="C24396"/>
    </row>
    <row r="24397" spans="1:3">
      <c r="A24397"/>
      <c r="B24397"/>
      <c r="C24397"/>
    </row>
    <row r="24398" spans="1:3">
      <c r="A24398"/>
      <c r="B24398"/>
      <c r="C24398"/>
    </row>
    <row r="24399" spans="1:3">
      <c r="A24399"/>
      <c r="B24399"/>
      <c r="C24399"/>
    </row>
    <row r="24400" spans="1:3">
      <c r="A24400"/>
      <c r="B24400"/>
      <c r="C24400"/>
    </row>
    <row r="24401" spans="1:3">
      <c r="A24401"/>
      <c r="B24401"/>
      <c r="C24401"/>
    </row>
    <row r="24402" spans="1:3">
      <c r="A24402"/>
      <c r="B24402"/>
      <c r="C24402"/>
    </row>
    <row r="24403" spans="1:3">
      <c r="A24403"/>
      <c r="B24403"/>
      <c r="C24403"/>
    </row>
    <row r="24404" spans="1:3">
      <c r="A24404"/>
      <c r="B24404"/>
      <c r="C24404"/>
    </row>
    <row r="24405" spans="1:3">
      <c r="A24405"/>
      <c r="B24405"/>
      <c r="C24405"/>
    </row>
    <row r="24406" spans="1:3">
      <c r="A24406"/>
      <c r="B24406"/>
      <c r="C24406"/>
    </row>
    <row r="24407" spans="1:3">
      <c r="A24407"/>
      <c r="B24407"/>
      <c r="C24407"/>
    </row>
    <row r="24408" spans="1:3">
      <c r="A24408"/>
      <c r="B24408"/>
      <c r="C24408"/>
    </row>
    <row r="24409" spans="1:3">
      <c r="A24409"/>
      <c r="B24409"/>
      <c r="C24409"/>
    </row>
    <row r="24410" spans="1:3">
      <c r="A24410"/>
      <c r="B24410"/>
      <c r="C24410"/>
    </row>
    <row r="24411" spans="1:3">
      <c r="A24411"/>
      <c r="B24411"/>
      <c r="C24411"/>
    </row>
    <row r="24412" spans="1:3">
      <c r="A24412"/>
      <c r="B24412"/>
      <c r="C24412"/>
    </row>
    <row r="24413" spans="1:3">
      <c r="A24413"/>
      <c r="B24413"/>
      <c r="C24413"/>
    </row>
    <row r="24414" spans="1:3">
      <c r="A24414"/>
      <c r="B24414"/>
      <c r="C24414"/>
    </row>
    <row r="24415" spans="1:3">
      <c r="A24415"/>
      <c r="B24415"/>
      <c r="C24415"/>
    </row>
    <row r="24416" spans="1:3">
      <c r="A24416"/>
      <c r="B24416"/>
      <c r="C24416"/>
    </row>
    <row r="24417" spans="1:3">
      <c r="A24417"/>
      <c r="B24417"/>
      <c r="C24417"/>
    </row>
    <row r="24418" spans="1:3">
      <c r="A24418"/>
      <c r="B24418"/>
      <c r="C24418"/>
    </row>
    <row r="24419" spans="1:3">
      <c r="A24419"/>
      <c r="B24419"/>
      <c r="C24419"/>
    </row>
    <row r="24420" spans="1:3">
      <c r="A24420"/>
      <c r="B24420"/>
      <c r="C24420"/>
    </row>
    <row r="24421" spans="1:3">
      <c r="A24421"/>
      <c r="B24421"/>
      <c r="C24421"/>
    </row>
    <row r="24422" spans="1:3">
      <c r="A24422"/>
      <c r="B24422"/>
      <c r="C24422"/>
    </row>
    <row r="24423" spans="1:3">
      <c r="A24423"/>
      <c r="B24423"/>
      <c r="C24423"/>
    </row>
    <row r="24424" spans="1:3">
      <c r="A24424"/>
      <c r="B24424"/>
      <c r="C24424"/>
    </row>
    <row r="24425" spans="1:3">
      <c r="A24425"/>
      <c r="B24425"/>
      <c r="C24425"/>
    </row>
    <row r="24426" spans="1:3">
      <c r="A24426"/>
      <c r="B24426"/>
      <c r="C24426"/>
    </row>
    <row r="24427" spans="1:3">
      <c r="A24427"/>
      <c r="B24427"/>
      <c r="C24427"/>
    </row>
    <row r="24428" spans="1:3">
      <c r="A24428"/>
      <c r="B24428"/>
      <c r="C24428"/>
    </row>
    <row r="24429" spans="1:3">
      <c r="A24429"/>
      <c r="B24429"/>
      <c r="C24429"/>
    </row>
    <row r="24430" spans="1:3">
      <c r="A24430"/>
      <c r="B24430"/>
      <c r="C24430"/>
    </row>
    <row r="24431" spans="1:3">
      <c r="A24431"/>
      <c r="B24431"/>
      <c r="C24431"/>
    </row>
    <row r="24432" spans="1:3">
      <c r="A24432"/>
      <c r="B24432"/>
      <c r="C24432"/>
    </row>
    <row r="24433" spans="1:3">
      <c r="A24433"/>
      <c r="B24433"/>
      <c r="C24433"/>
    </row>
    <row r="24434" spans="1:3">
      <c r="A24434"/>
      <c r="B24434"/>
      <c r="C24434"/>
    </row>
    <row r="24435" spans="1:3">
      <c r="A24435"/>
      <c r="B24435"/>
      <c r="C24435"/>
    </row>
    <row r="24436" spans="1:3">
      <c r="A24436"/>
      <c r="B24436"/>
      <c r="C24436"/>
    </row>
    <row r="24437" spans="1:3">
      <c r="A24437"/>
      <c r="B24437"/>
      <c r="C24437"/>
    </row>
    <row r="24438" spans="1:3">
      <c r="A24438"/>
      <c r="B24438"/>
      <c r="C24438"/>
    </row>
    <row r="24439" spans="1:3">
      <c r="A24439"/>
      <c r="B24439"/>
      <c r="C24439"/>
    </row>
    <row r="24440" spans="1:3">
      <c r="A24440"/>
      <c r="B24440"/>
      <c r="C24440"/>
    </row>
    <row r="24441" spans="1:3">
      <c r="A24441"/>
      <c r="B24441"/>
      <c r="C24441"/>
    </row>
    <row r="24442" spans="1:3">
      <c r="A24442"/>
      <c r="B24442"/>
      <c r="C24442"/>
    </row>
    <row r="24443" spans="1:3">
      <c r="A24443"/>
      <c r="B24443"/>
      <c r="C24443"/>
    </row>
    <row r="24444" spans="1:3">
      <c r="A24444"/>
      <c r="B24444"/>
      <c r="C24444"/>
    </row>
    <row r="24445" spans="1:3">
      <c r="A24445"/>
      <c r="B24445"/>
      <c r="C24445"/>
    </row>
    <row r="24446" spans="1:3">
      <c r="A24446"/>
      <c r="B24446"/>
      <c r="C24446"/>
    </row>
    <row r="24447" spans="1:3">
      <c r="A24447"/>
      <c r="B24447"/>
      <c r="C24447"/>
    </row>
    <row r="24448" spans="1:3">
      <c r="A24448"/>
      <c r="B24448"/>
      <c r="C24448"/>
    </row>
    <row r="24449" spans="1:3">
      <c r="A24449"/>
      <c r="B24449"/>
      <c r="C24449"/>
    </row>
    <row r="24450" spans="1:3">
      <c r="A24450"/>
      <c r="B24450"/>
      <c r="C24450"/>
    </row>
    <row r="24451" spans="1:3">
      <c r="A24451"/>
      <c r="B24451"/>
      <c r="C24451"/>
    </row>
    <row r="24452" spans="1:3">
      <c r="A24452"/>
      <c r="B24452"/>
      <c r="C24452"/>
    </row>
    <row r="24453" spans="1:3">
      <c r="A24453"/>
      <c r="B24453"/>
      <c r="C24453"/>
    </row>
    <row r="24454" spans="1:3">
      <c r="A24454"/>
      <c r="B24454"/>
      <c r="C24454"/>
    </row>
    <row r="24455" spans="1:3">
      <c r="A24455"/>
      <c r="B24455"/>
      <c r="C24455"/>
    </row>
    <row r="24456" spans="1:3">
      <c r="A24456"/>
      <c r="B24456"/>
      <c r="C24456"/>
    </row>
    <row r="24457" spans="1:3">
      <c r="A24457"/>
      <c r="B24457"/>
      <c r="C24457"/>
    </row>
    <row r="24458" spans="1:3">
      <c r="A24458"/>
      <c r="B24458"/>
      <c r="C24458"/>
    </row>
    <row r="24459" spans="1:3">
      <c r="A24459"/>
      <c r="B24459"/>
      <c r="C24459"/>
    </row>
    <row r="24460" spans="1:3">
      <c r="A24460"/>
      <c r="B24460"/>
      <c r="C24460"/>
    </row>
    <row r="24461" spans="1:3">
      <c r="A24461"/>
      <c r="B24461"/>
      <c r="C24461"/>
    </row>
    <row r="24462" spans="1:3">
      <c r="A24462"/>
      <c r="B24462"/>
      <c r="C24462"/>
    </row>
    <row r="24463" spans="1:3">
      <c r="A24463"/>
      <c r="B24463"/>
      <c r="C24463"/>
    </row>
    <row r="24464" spans="1:3">
      <c r="A24464"/>
      <c r="B24464"/>
      <c r="C24464"/>
    </row>
    <row r="24465" spans="1:3">
      <c r="A24465"/>
      <c r="B24465"/>
      <c r="C24465"/>
    </row>
    <row r="24466" spans="1:3">
      <c r="A24466"/>
      <c r="B24466"/>
      <c r="C24466"/>
    </row>
    <row r="24467" spans="1:3">
      <c r="A24467"/>
      <c r="B24467"/>
      <c r="C24467"/>
    </row>
    <row r="24468" spans="1:3">
      <c r="A24468"/>
      <c r="B24468"/>
      <c r="C24468"/>
    </row>
    <row r="24469" spans="1:3">
      <c r="A24469"/>
      <c r="B24469"/>
      <c r="C24469"/>
    </row>
    <row r="24470" spans="1:3">
      <c r="A24470"/>
      <c r="B24470"/>
      <c r="C24470"/>
    </row>
    <row r="24471" spans="1:3">
      <c r="A24471"/>
      <c r="B24471"/>
      <c r="C24471"/>
    </row>
    <row r="24472" spans="1:3">
      <c r="A24472"/>
      <c r="B24472"/>
      <c r="C24472"/>
    </row>
    <row r="24473" spans="1:3">
      <c r="A24473"/>
      <c r="B24473"/>
      <c r="C24473"/>
    </row>
    <row r="24474" spans="1:3">
      <c r="A24474"/>
      <c r="B24474"/>
      <c r="C24474"/>
    </row>
    <row r="24475" spans="1:3">
      <c r="A24475"/>
      <c r="B24475"/>
      <c r="C24475"/>
    </row>
    <row r="24476" spans="1:3">
      <c r="A24476"/>
      <c r="B24476"/>
      <c r="C24476"/>
    </row>
    <row r="24477" spans="1:3">
      <c r="A24477"/>
      <c r="B24477"/>
      <c r="C24477"/>
    </row>
    <row r="24478" spans="1:3">
      <c r="A24478"/>
      <c r="B24478"/>
      <c r="C24478"/>
    </row>
    <row r="24479" spans="1:3">
      <c r="A24479"/>
      <c r="B24479"/>
      <c r="C24479"/>
    </row>
    <row r="24480" spans="1:3">
      <c r="A24480"/>
      <c r="B24480"/>
      <c r="C24480"/>
    </row>
    <row r="24481" spans="1:3">
      <c r="A24481"/>
      <c r="B24481"/>
      <c r="C24481"/>
    </row>
    <row r="24482" spans="1:3">
      <c r="A24482"/>
      <c r="B24482"/>
      <c r="C24482"/>
    </row>
    <row r="24483" spans="1:3">
      <c r="A24483"/>
      <c r="B24483"/>
      <c r="C24483"/>
    </row>
    <row r="24484" spans="1:3">
      <c r="A24484"/>
      <c r="B24484"/>
      <c r="C24484"/>
    </row>
    <row r="24485" spans="1:3">
      <c r="A24485"/>
      <c r="B24485"/>
      <c r="C24485"/>
    </row>
    <row r="24486" spans="1:3">
      <c r="A24486"/>
      <c r="B24486"/>
      <c r="C24486"/>
    </row>
    <row r="24487" spans="1:3">
      <c r="A24487"/>
      <c r="B24487"/>
      <c r="C24487"/>
    </row>
    <row r="24488" spans="1:3">
      <c r="A24488"/>
      <c r="B24488"/>
      <c r="C24488"/>
    </row>
    <row r="24489" spans="1:3">
      <c r="A24489"/>
      <c r="B24489"/>
      <c r="C24489"/>
    </row>
    <row r="24490" spans="1:3">
      <c r="A24490"/>
      <c r="B24490"/>
      <c r="C24490"/>
    </row>
    <row r="24491" spans="1:3">
      <c r="A24491"/>
      <c r="B24491"/>
      <c r="C24491"/>
    </row>
    <row r="24492" spans="1:3">
      <c r="A24492"/>
      <c r="B24492"/>
      <c r="C24492"/>
    </row>
    <row r="24493" spans="1:3">
      <c r="A24493"/>
      <c r="B24493"/>
      <c r="C24493"/>
    </row>
    <row r="24494" spans="1:3">
      <c r="A24494"/>
      <c r="B24494"/>
      <c r="C24494"/>
    </row>
    <row r="24495" spans="1:3">
      <c r="A24495"/>
      <c r="B24495"/>
      <c r="C24495"/>
    </row>
    <row r="24496" spans="1:3">
      <c r="A24496"/>
      <c r="B24496"/>
      <c r="C24496"/>
    </row>
    <row r="24497" spans="1:3">
      <c r="A24497"/>
      <c r="B24497"/>
      <c r="C24497"/>
    </row>
    <row r="24498" spans="1:3">
      <c r="A24498"/>
      <c r="B24498"/>
      <c r="C24498"/>
    </row>
    <row r="24499" spans="1:3">
      <c r="A24499"/>
      <c r="B24499"/>
      <c r="C24499"/>
    </row>
    <row r="24500" spans="1:3">
      <c r="A24500"/>
      <c r="B24500"/>
      <c r="C24500"/>
    </row>
    <row r="24501" spans="1:3">
      <c r="A24501"/>
      <c r="B24501"/>
      <c r="C24501"/>
    </row>
    <row r="24502" spans="1:3">
      <c r="A24502"/>
      <c r="B24502"/>
      <c r="C24502"/>
    </row>
    <row r="24503" spans="1:3">
      <c r="A24503"/>
      <c r="B24503"/>
      <c r="C24503"/>
    </row>
    <row r="24504" spans="1:3">
      <c r="A24504"/>
      <c r="B24504"/>
      <c r="C24504"/>
    </row>
    <row r="24505" spans="1:3">
      <c r="A24505"/>
      <c r="B24505"/>
      <c r="C24505"/>
    </row>
    <row r="24506" spans="1:3">
      <c r="A24506"/>
      <c r="B24506"/>
      <c r="C24506"/>
    </row>
    <row r="24507" spans="1:3">
      <c r="A24507"/>
      <c r="B24507"/>
      <c r="C24507"/>
    </row>
    <row r="24508" spans="1:3">
      <c r="A24508"/>
      <c r="B24508"/>
      <c r="C24508"/>
    </row>
    <row r="24509" spans="1:3">
      <c r="A24509"/>
      <c r="B24509"/>
      <c r="C24509"/>
    </row>
    <row r="24510" spans="1:3">
      <c r="A24510"/>
      <c r="B24510"/>
      <c r="C24510"/>
    </row>
    <row r="24511" spans="1:3">
      <c r="A24511"/>
      <c r="B24511"/>
      <c r="C24511"/>
    </row>
    <row r="24512" spans="1:3">
      <c r="A24512"/>
      <c r="B24512"/>
      <c r="C24512"/>
    </row>
    <row r="24513" spans="1:3">
      <c r="A24513"/>
      <c r="B24513"/>
      <c r="C24513"/>
    </row>
    <row r="24514" spans="1:3">
      <c r="A24514"/>
      <c r="B24514"/>
      <c r="C24514"/>
    </row>
    <row r="24515" spans="1:3">
      <c r="A24515"/>
      <c r="B24515"/>
      <c r="C24515"/>
    </row>
    <row r="24516" spans="1:3">
      <c r="A24516"/>
      <c r="B24516"/>
      <c r="C24516"/>
    </row>
    <row r="24517" spans="1:3">
      <c r="A24517"/>
      <c r="B24517"/>
      <c r="C24517"/>
    </row>
    <row r="24518" spans="1:3">
      <c r="A24518"/>
      <c r="B24518"/>
      <c r="C24518"/>
    </row>
    <row r="24519" spans="1:3">
      <c r="A24519"/>
      <c r="B24519"/>
      <c r="C24519"/>
    </row>
    <row r="24520" spans="1:3">
      <c r="A24520"/>
      <c r="B24520"/>
      <c r="C24520"/>
    </row>
    <row r="24521" spans="1:3">
      <c r="A24521"/>
      <c r="B24521"/>
      <c r="C24521"/>
    </row>
    <row r="24522" spans="1:3">
      <c r="A24522"/>
      <c r="B24522"/>
      <c r="C24522"/>
    </row>
    <row r="24523" spans="1:3">
      <c r="A24523"/>
      <c r="B24523"/>
      <c r="C24523"/>
    </row>
    <row r="24524" spans="1:3">
      <c r="A24524"/>
      <c r="B24524"/>
      <c r="C24524"/>
    </row>
    <row r="24525" spans="1:3">
      <c r="A24525"/>
      <c r="B24525"/>
      <c r="C24525"/>
    </row>
    <row r="24526" spans="1:3">
      <c r="A24526"/>
      <c r="B24526"/>
      <c r="C24526"/>
    </row>
    <row r="24527" spans="1:3">
      <c r="A24527"/>
      <c r="B24527"/>
      <c r="C24527"/>
    </row>
    <row r="24528" spans="1:3">
      <c r="A24528"/>
      <c r="B24528"/>
      <c r="C24528"/>
    </row>
    <row r="24529" spans="1:3">
      <c r="A24529"/>
      <c r="B24529"/>
      <c r="C24529"/>
    </row>
    <row r="24530" spans="1:3">
      <c r="A24530"/>
      <c r="B24530"/>
      <c r="C24530"/>
    </row>
    <row r="24531" spans="1:3">
      <c r="A24531"/>
      <c r="B24531"/>
      <c r="C24531"/>
    </row>
    <row r="24532" spans="1:3">
      <c r="A24532"/>
      <c r="B24532"/>
      <c r="C24532"/>
    </row>
    <row r="24533" spans="1:3">
      <c r="A24533"/>
      <c r="B24533"/>
      <c r="C24533"/>
    </row>
    <row r="24534" spans="1:3">
      <c r="A24534"/>
      <c r="B24534"/>
      <c r="C24534"/>
    </row>
    <row r="24535" spans="1:3">
      <c r="A24535"/>
      <c r="B24535"/>
      <c r="C24535"/>
    </row>
    <row r="24536" spans="1:3">
      <c r="A24536"/>
      <c r="B24536"/>
      <c r="C24536"/>
    </row>
    <row r="24537" spans="1:3">
      <c r="A24537"/>
      <c r="B24537"/>
      <c r="C24537"/>
    </row>
    <row r="24538" spans="1:3">
      <c r="A24538"/>
      <c r="B24538"/>
      <c r="C24538"/>
    </row>
    <row r="24539" spans="1:3">
      <c r="A24539"/>
      <c r="B24539"/>
      <c r="C24539"/>
    </row>
    <row r="24540" spans="1:3">
      <c r="A24540"/>
      <c r="B24540"/>
      <c r="C24540"/>
    </row>
    <row r="24541" spans="1:3">
      <c r="A24541"/>
      <c r="B24541"/>
      <c r="C24541"/>
    </row>
    <row r="24542" spans="1:3">
      <c r="A24542"/>
      <c r="B24542"/>
      <c r="C24542"/>
    </row>
    <row r="24543" spans="1:3">
      <c r="A24543"/>
      <c r="B24543"/>
      <c r="C24543"/>
    </row>
    <row r="24544" spans="1:3">
      <c r="A24544"/>
      <c r="B24544"/>
      <c r="C24544"/>
    </row>
    <row r="24545" spans="1:3">
      <c r="A24545"/>
      <c r="B24545"/>
      <c r="C24545"/>
    </row>
    <row r="24546" spans="1:3">
      <c r="A24546"/>
      <c r="B24546"/>
      <c r="C24546"/>
    </row>
    <row r="24547" spans="1:3">
      <c r="A24547"/>
      <c r="B24547"/>
      <c r="C24547"/>
    </row>
    <row r="24548" spans="1:3">
      <c r="A24548"/>
      <c r="B24548"/>
      <c r="C24548"/>
    </row>
    <row r="24549" spans="1:3">
      <c r="A24549"/>
      <c r="B24549"/>
      <c r="C24549"/>
    </row>
    <row r="24550" spans="1:3">
      <c r="A24550"/>
      <c r="B24550"/>
      <c r="C24550"/>
    </row>
    <row r="24551" spans="1:3">
      <c r="A24551"/>
      <c r="B24551"/>
      <c r="C24551"/>
    </row>
    <row r="24552" spans="1:3">
      <c r="A24552"/>
      <c r="B24552"/>
      <c r="C24552"/>
    </row>
    <row r="24553" spans="1:3">
      <c r="A24553"/>
      <c r="B24553"/>
      <c r="C24553"/>
    </row>
    <row r="24554" spans="1:3">
      <c r="A24554"/>
      <c r="B24554"/>
      <c r="C24554"/>
    </row>
    <row r="24555" spans="1:3">
      <c r="A24555"/>
      <c r="B24555"/>
      <c r="C24555"/>
    </row>
    <row r="24556" spans="1:3">
      <c r="A24556"/>
      <c r="B24556"/>
      <c r="C24556"/>
    </row>
    <row r="24557" spans="1:3">
      <c r="A24557"/>
      <c r="B24557"/>
      <c r="C24557"/>
    </row>
    <row r="24558" spans="1:3">
      <c r="A24558"/>
      <c r="B24558"/>
      <c r="C24558"/>
    </row>
    <row r="24559" spans="1:3">
      <c r="A24559"/>
      <c r="B24559"/>
      <c r="C24559"/>
    </row>
    <row r="24560" spans="1:3">
      <c r="A24560"/>
      <c r="B24560"/>
      <c r="C24560"/>
    </row>
    <row r="24561" spans="1:3">
      <c r="A24561"/>
      <c r="B24561"/>
      <c r="C24561"/>
    </row>
    <row r="24562" spans="1:3">
      <c r="A24562"/>
      <c r="B24562"/>
      <c r="C24562"/>
    </row>
    <row r="24563" spans="1:3">
      <c r="A24563"/>
      <c r="B24563"/>
      <c r="C24563"/>
    </row>
    <row r="24564" spans="1:3">
      <c r="A24564"/>
      <c r="B24564"/>
      <c r="C24564"/>
    </row>
    <row r="24565" spans="1:3">
      <c r="A24565"/>
      <c r="B24565"/>
      <c r="C24565"/>
    </row>
    <row r="24566" spans="1:3">
      <c r="A24566"/>
      <c r="B24566"/>
      <c r="C24566"/>
    </row>
    <row r="24567" spans="1:3">
      <c r="A24567"/>
      <c r="B24567"/>
      <c r="C24567"/>
    </row>
    <row r="24568" spans="1:3">
      <c r="A24568"/>
      <c r="B24568"/>
      <c r="C24568"/>
    </row>
    <row r="24569" spans="1:3">
      <c r="A24569"/>
      <c r="B24569"/>
      <c r="C24569"/>
    </row>
    <row r="24570" spans="1:3">
      <c r="A24570"/>
      <c r="B24570"/>
      <c r="C24570"/>
    </row>
    <row r="24571" spans="1:3">
      <c r="A24571"/>
      <c r="B24571"/>
      <c r="C24571"/>
    </row>
    <row r="24572" spans="1:3">
      <c r="A24572"/>
      <c r="B24572"/>
      <c r="C24572"/>
    </row>
    <row r="24573" spans="1:3">
      <c r="A24573"/>
      <c r="B24573"/>
      <c r="C24573"/>
    </row>
    <row r="24574" spans="1:3">
      <c r="A24574"/>
      <c r="B24574"/>
      <c r="C24574"/>
    </row>
    <row r="24575" spans="1:3">
      <c r="A24575"/>
      <c r="B24575"/>
      <c r="C24575"/>
    </row>
    <row r="24576" spans="1:3">
      <c r="A24576"/>
      <c r="B24576"/>
      <c r="C24576"/>
    </row>
    <row r="24577" spans="1:3">
      <c r="A24577"/>
      <c r="B24577"/>
      <c r="C24577"/>
    </row>
    <row r="24578" spans="1:3">
      <c r="A24578"/>
      <c r="B24578"/>
      <c r="C24578"/>
    </row>
    <row r="24579" spans="1:3">
      <c r="A24579"/>
      <c r="B24579"/>
      <c r="C24579"/>
    </row>
    <row r="24580" spans="1:3">
      <c r="A24580"/>
      <c r="B24580"/>
      <c r="C24580"/>
    </row>
    <row r="24581" spans="1:3">
      <c r="A24581"/>
      <c r="B24581"/>
      <c r="C24581"/>
    </row>
    <row r="24582" spans="1:3">
      <c r="A24582"/>
      <c r="B24582"/>
      <c r="C24582"/>
    </row>
    <row r="24583" spans="1:3">
      <c r="A24583"/>
      <c r="B24583"/>
      <c r="C24583"/>
    </row>
    <row r="24584" spans="1:3">
      <c r="A24584"/>
      <c r="B24584"/>
      <c r="C24584"/>
    </row>
    <row r="24585" spans="1:3">
      <c r="A24585"/>
      <c r="B24585"/>
      <c r="C24585"/>
    </row>
    <row r="24586" spans="1:3">
      <c r="A24586"/>
      <c r="B24586"/>
      <c r="C24586"/>
    </row>
    <row r="24587" spans="1:3">
      <c r="A24587"/>
      <c r="B24587"/>
      <c r="C24587"/>
    </row>
    <row r="24588" spans="1:3">
      <c r="A24588"/>
      <c r="B24588"/>
      <c r="C24588"/>
    </row>
    <row r="24589" spans="1:3">
      <c r="A24589"/>
      <c r="B24589"/>
      <c r="C24589"/>
    </row>
    <row r="24590" spans="1:3">
      <c r="A24590"/>
      <c r="B24590"/>
      <c r="C24590"/>
    </row>
    <row r="24591" spans="1:3">
      <c r="A24591"/>
      <c r="B24591"/>
      <c r="C24591"/>
    </row>
    <row r="24592" spans="1:3">
      <c r="A24592"/>
      <c r="B24592"/>
      <c r="C24592"/>
    </row>
    <row r="24593" spans="1:3">
      <c r="A24593"/>
      <c r="B24593"/>
      <c r="C24593"/>
    </row>
    <row r="24594" spans="1:3">
      <c r="A24594"/>
      <c r="B24594"/>
      <c r="C24594"/>
    </row>
    <row r="24595" spans="1:3">
      <c r="A24595"/>
      <c r="B24595"/>
      <c r="C24595"/>
    </row>
    <row r="24596" spans="1:3">
      <c r="A24596"/>
      <c r="B24596"/>
      <c r="C24596"/>
    </row>
    <row r="24597" spans="1:3">
      <c r="A24597"/>
      <c r="B24597"/>
      <c r="C24597"/>
    </row>
    <row r="24598" spans="1:3">
      <c r="A24598"/>
      <c r="B24598"/>
      <c r="C24598"/>
    </row>
    <row r="24599" spans="1:3">
      <c r="A24599"/>
      <c r="B24599"/>
      <c r="C24599"/>
    </row>
    <row r="24600" spans="1:3">
      <c r="A24600"/>
      <c r="B24600"/>
      <c r="C24600"/>
    </row>
    <row r="24601" spans="1:3">
      <c r="A24601"/>
      <c r="B24601"/>
      <c r="C24601"/>
    </row>
    <row r="24602" spans="1:3">
      <c r="A24602"/>
      <c r="B24602"/>
      <c r="C24602"/>
    </row>
    <row r="24603" spans="1:3">
      <c r="A24603"/>
      <c r="B24603"/>
      <c r="C24603"/>
    </row>
    <row r="24604" spans="1:3">
      <c r="A24604"/>
      <c r="B24604"/>
      <c r="C24604"/>
    </row>
    <row r="24605" spans="1:3">
      <c r="A24605"/>
      <c r="B24605"/>
      <c r="C24605"/>
    </row>
    <row r="24606" spans="1:3">
      <c r="A24606"/>
      <c r="B24606"/>
      <c r="C24606"/>
    </row>
    <row r="24607" spans="1:3">
      <c r="A24607"/>
      <c r="B24607"/>
      <c r="C24607"/>
    </row>
    <row r="24608" spans="1:3">
      <c r="A24608"/>
      <c r="B24608"/>
      <c r="C24608"/>
    </row>
    <row r="24609" spans="1:3">
      <c r="A24609"/>
      <c r="B24609"/>
      <c r="C24609"/>
    </row>
    <row r="24610" spans="1:3">
      <c r="A24610"/>
      <c r="B24610"/>
      <c r="C24610"/>
    </row>
    <row r="24611" spans="1:3">
      <c r="A24611"/>
      <c r="B24611"/>
      <c r="C24611"/>
    </row>
    <row r="24612" spans="1:3">
      <c r="A24612"/>
      <c r="B24612"/>
      <c r="C24612"/>
    </row>
    <row r="24613" spans="1:3">
      <c r="A24613"/>
      <c r="B24613"/>
      <c r="C24613"/>
    </row>
    <row r="24614" spans="1:3">
      <c r="A24614"/>
      <c r="B24614"/>
      <c r="C24614"/>
    </row>
    <row r="24615" spans="1:3">
      <c r="A24615"/>
      <c r="B24615"/>
      <c r="C24615"/>
    </row>
    <row r="24616" spans="1:3">
      <c r="A24616"/>
      <c r="B24616"/>
      <c r="C24616"/>
    </row>
    <row r="24617" spans="1:3">
      <c r="A24617"/>
      <c r="B24617"/>
      <c r="C24617"/>
    </row>
    <row r="24618" spans="1:3">
      <c r="A24618"/>
      <c r="B24618"/>
      <c r="C24618"/>
    </row>
    <row r="24619" spans="1:3">
      <c r="A24619"/>
      <c r="B24619"/>
      <c r="C24619"/>
    </row>
    <row r="24620" spans="1:3">
      <c r="A24620"/>
      <c r="B24620"/>
      <c r="C24620"/>
    </row>
    <row r="24621" spans="1:3">
      <c r="A24621"/>
      <c r="B24621"/>
      <c r="C24621"/>
    </row>
    <row r="24622" spans="1:3">
      <c r="A24622"/>
      <c r="B24622"/>
      <c r="C24622"/>
    </row>
    <row r="24623" spans="1:3">
      <c r="A24623"/>
      <c r="B24623"/>
      <c r="C24623"/>
    </row>
    <row r="24624" spans="1:3">
      <c r="A24624"/>
      <c r="B24624"/>
      <c r="C24624"/>
    </row>
    <row r="24625" spans="1:3">
      <c r="A24625"/>
      <c r="B24625"/>
      <c r="C24625"/>
    </row>
    <row r="24626" spans="1:3">
      <c r="A24626"/>
      <c r="B24626"/>
      <c r="C24626"/>
    </row>
    <row r="24627" spans="1:3">
      <c r="A24627"/>
      <c r="B24627"/>
      <c r="C24627"/>
    </row>
    <row r="24628" spans="1:3">
      <c r="A24628"/>
      <c r="B24628"/>
      <c r="C24628"/>
    </row>
    <row r="24629" spans="1:3">
      <c r="A24629"/>
      <c r="B24629"/>
      <c r="C24629"/>
    </row>
    <row r="24630" spans="1:3">
      <c r="A24630"/>
      <c r="B24630"/>
      <c r="C24630"/>
    </row>
    <row r="24631" spans="1:3">
      <c r="A24631"/>
      <c r="B24631"/>
      <c r="C24631"/>
    </row>
    <row r="24632" spans="1:3">
      <c r="A24632"/>
      <c r="B24632"/>
      <c r="C24632"/>
    </row>
    <row r="24633" spans="1:3">
      <c r="A24633"/>
      <c r="B24633"/>
      <c r="C24633"/>
    </row>
    <row r="24634" spans="1:3">
      <c r="A24634"/>
      <c r="B24634"/>
      <c r="C24634"/>
    </row>
    <row r="24635" spans="1:3">
      <c r="A24635"/>
      <c r="B24635"/>
      <c r="C24635"/>
    </row>
    <row r="24636" spans="1:3">
      <c r="A24636"/>
      <c r="B24636"/>
      <c r="C24636"/>
    </row>
    <row r="24637" spans="1:3">
      <c r="A24637"/>
      <c r="B24637"/>
      <c r="C24637"/>
    </row>
    <row r="24638" spans="1:3">
      <c r="A24638"/>
      <c r="B24638"/>
      <c r="C24638"/>
    </row>
    <row r="24639" spans="1:3">
      <c r="A24639"/>
      <c r="B24639"/>
      <c r="C24639"/>
    </row>
    <row r="24640" spans="1:3">
      <c r="A24640"/>
      <c r="B24640"/>
      <c r="C24640"/>
    </row>
    <row r="24641" spans="1:3">
      <c r="A24641"/>
      <c r="B24641"/>
      <c r="C24641"/>
    </row>
    <row r="24642" spans="1:3">
      <c r="A24642"/>
      <c r="B24642"/>
      <c r="C24642"/>
    </row>
    <row r="24643" spans="1:3">
      <c r="A24643"/>
      <c r="B24643"/>
      <c r="C24643"/>
    </row>
    <row r="24644" spans="1:3">
      <c r="A24644"/>
      <c r="B24644"/>
      <c r="C24644"/>
    </row>
    <row r="24645" spans="1:3">
      <c r="A24645"/>
      <c r="B24645"/>
      <c r="C24645"/>
    </row>
    <row r="24646" spans="1:3">
      <c r="A24646"/>
      <c r="B24646"/>
      <c r="C24646"/>
    </row>
    <row r="24647" spans="1:3">
      <c r="A24647"/>
      <c r="B24647"/>
      <c r="C24647"/>
    </row>
    <row r="24648" spans="1:3">
      <c r="A24648"/>
      <c r="B24648"/>
      <c r="C24648"/>
    </row>
    <row r="24649" spans="1:3">
      <c r="A24649"/>
      <c r="B24649"/>
      <c r="C24649"/>
    </row>
    <row r="24650" spans="1:3">
      <c r="A24650"/>
      <c r="B24650"/>
      <c r="C24650"/>
    </row>
    <row r="24651" spans="1:3">
      <c r="A24651"/>
      <c r="B24651"/>
      <c r="C24651"/>
    </row>
    <row r="24652" spans="1:3">
      <c r="A24652"/>
      <c r="B24652"/>
      <c r="C24652"/>
    </row>
    <row r="24653" spans="1:3">
      <c r="A24653"/>
      <c r="B24653"/>
      <c r="C24653"/>
    </row>
    <row r="24654" spans="1:3">
      <c r="A24654"/>
      <c r="B24654"/>
      <c r="C24654"/>
    </row>
    <row r="24655" spans="1:3">
      <c r="A24655"/>
      <c r="B24655"/>
      <c r="C24655"/>
    </row>
    <row r="24656" spans="1:3">
      <c r="A24656"/>
      <c r="B24656"/>
      <c r="C24656"/>
    </row>
    <row r="24657" spans="1:3">
      <c r="A24657"/>
      <c r="B24657"/>
      <c r="C24657"/>
    </row>
    <row r="24658" spans="1:3">
      <c r="A24658"/>
      <c r="B24658"/>
      <c r="C24658"/>
    </row>
    <row r="24659" spans="1:3">
      <c r="A24659"/>
      <c r="B24659"/>
      <c r="C24659"/>
    </row>
    <row r="24660" spans="1:3">
      <c r="A24660"/>
      <c r="B24660"/>
      <c r="C24660"/>
    </row>
    <row r="24661" spans="1:3">
      <c r="A24661"/>
      <c r="B24661"/>
      <c r="C24661"/>
    </row>
    <row r="24662" spans="1:3">
      <c r="A24662"/>
      <c r="B24662"/>
      <c r="C24662"/>
    </row>
    <row r="24663" spans="1:3">
      <c r="A24663"/>
      <c r="B24663"/>
      <c r="C24663"/>
    </row>
    <row r="24664" spans="1:3">
      <c r="A24664"/>
      <c r="B24664"/>
      <c r="C24664"/>
    </row>
    <row r="24665" spans="1:3">
      <c r="A24665"/>
      <c r="B24665"/>
      <c r="C24665"/>
    </row>
    <row r="24666" spans="1:3">
      <c r="A24666"/>
      <c r="B24666"/>
      <c r="C24666"/>
    </row>
    <row r="24667" spans="1:3">
      <c r="A24667"/>
      <c r="B24667"/>
      <c r="C24667"/>
    </row>
    <row r="24668" spans="1:3">
      <c r="A24668"/>
      <c r="B24668"/>
      <c r="C24668"/>
    </row>
    <row r="24669" spans="1:3">
      <c r="A24669"/>
      <c r="B24669"/>
      <c r="C24669"/>
    </row>
    <row r="24670" spans="1:3">
      <c r="A24670"/>
      <c r="B24670"/>
      <c r="C24670"/>
    </row>
    <row r="24671" spans="1:3">
      <c r="A24671"/>
      <c r="B24671"/>
      <c r="C24671"/>
    </row>
    <row r="24672" spans="1:3">
      <c r="A24672"/>
      <c r="B24672"/>
      <c r="C24672"/>
    </row>
    <row r="24673" spans="1:3">
      <c r="A24673"/>
      <c r="B24673"/>
      <c r="C24673"/>
    </row>
    <row r="24674" spans="1:3">
      <c r="A24674"/>
      <c r="B24674"/>
      <c r="C24674"/>
    </row>
    <row r="24675" spans="1:3">
      <c r="A24675"/>
      <c r="B24675"/>
      <c r="C24675"/>
    </row>
    <row r="24676" spans="1:3">
      <c r="A24676"/>
      <c r="B24676"/>
      <c r="C24676"/>
    </row>
    <row r="24677" spans="1:3">
      <c r="A24677"/>
      <c r="B24677"/>
      <c r="C24677"/>
    </row>
    <row r="24678" spans="1:3">
      <c r="A24678"/>
      <c r="B24678"/>
      <c r="C24678"/>
    </row>
    <row r="24679" spans="1:3">
      <c r="A24679"/>
      <c r="B24679"/>
      <c r="C24679"/>
    </row>
    <row r="24680" spans="1:3">
      <c r="A24680"/>
      <c r="B24680"/>
      <c r="C24680"/>
    </row>
    <row r="24681" spans="1:3">
      <c r="A24681"/>
      <c r="B24681"/>
      <c r="C24681"/>
    </row>
    <row r="24682" spans="1:3">
      <c r="A24682"/>
      <c r="B24682"/>
      <c r="C24682"/>
    </row>
    <row r="24683" spans="1:3">
      <c r="A24683"/>
      <c r="B24683"/>
      <c r="C24683"/>
    </row>
    <row r="24684" spans="1:3">
      <c r="A24684"/>
      <c r="B24684"/>
      <c r="C24684"/>
    </row>
    <row r="24685" spans="1:3">
      <c r="A24685"/>
      <c r="B24685"/>
      <c r="C24685"/>
    </row>
    <row r="24686" spans="1:3">
      <c r="A24686"/>
      <c r="B24686"/>
      <c r="C24686"/>
    </row>
    <row r="24687" spans="1:3">
      <c r="A24687"/>
      <c r="B24687"/>
      <c r="C24687"/>
    </row>
    <row r="24688" spans="1:3">
      <c r="A24688"/>
      <c r="B24688"/>
      <c r="C24688"/>
    </row>
    <row r="24689" spans="1:3">
      <c r="A24689"/>
      <c r="B24689"/>
      <c r="C24689"/>
    </row>
    <row r="24690" spans="1:3">
      <c r="A24690"/>
      <c r="B24690"/>
      <c r="C24690"/>
    </row>
    <row r="24691" spans="1:3">
      <c r="A24691"/>
      <c r="B24691"/>
      <c r="C24691"/>
    </row>
    <row r="24692" spans="1:3">
      <c r="A24692"/>
      <c r="B24692"/>
      <c r="C24692"/>
    </row>
    <row r="24693" spans="1:3">
      <c r="A24693"/>
      <c r="B24693"/>
      <c r="C24693"/>
    </row>
    <row r="24694" spans="1:3">
      <c r="A24694"/>
      <c r="B24694"/>
      <c r="C24694"/>
    </row>
    <row r="24695" spans="1:3">
      <c r="A24695"/>
      <c r="B24695"/>
      <c r="C24695"/>
    </row>
    <row r="24696" spans="1:3">
      <c r="A24696"/>
      <c r="B24696"/>
      <c r="C24696"/>
    </row>
    <row r="24697" spans="1:3">
      <c r="A24697"/>
      <c r="B24697"/>
      <c r="C24697"/>
    </row>
    <row r="24698" spans="1:3">
      <c r="A24698"/>
      <c r="B24698"/>
      <c r="C24698"/>
    </row>
    <row r="24699" spans="1:3">
      <c r="A24699"/>
      <c r="B24699"/>
      <c r="C24699"/>
    </row>
    <row r="24700" spans="1:3">
      <c r="A24700"/>
      <c r="B24700"/>
      <c r="C24700"/>
    </row>
    <row r="24701" spans="1:3">
      <c r="A24701"/>
      <c r="B24701"/>
      <c r="C24701"/>
    </row>
    <row r="24702" spans="1:3">
      <c r="A24702"/>
      <c r="B24702"/>
      <c r="C24702"/>
    </row>
    <row r="24703" spans="1:3">
      <c r="A24703"/>
      <c r="B24703"/>
      <c r="C24703"/>
    </row>
    <row r="24704" spans="1:3">
      <c r="A24704"/>
      <c r="B24704"/>
      <c r="C24704"/>
    </row>
    <row r="24705" spans="1:3">
      <c r="A24705"/>
      <c r="B24705"/>
      <c r="C24705"/>
    </row>
    <row r="24706" spans="1:3">
      <c r="A24706"/>
      <c r="B24706"/>
      <c r="C24706"/>
    </row>
    <row r="24707" spans="1:3">
      <c r="A24707"/>
      <c r="B24707"/>
      <c r="C24707"/>
    </row>
    <row r="24708" spans="1:3">
      <c r="A24708"/>
      <c r="B24708"/>
      <c r="C24708"/>
    </row>
    <row r="24709" spans="1:3">
      <c r="A24709"/>
      <c r="B24709"/>
      <c r="C24709"/>
    </row>
    <row r="24710" spans="1:3">
      <c r="A24710"/>
      <c r="B24710"/>
      <c r="C24710"/>
    </row>
    <row r="24711" spans="1:3">
      <c r="A24711"/>
      <c r="B24711"/>
      <c r="C24711"/>
    </row>
    <row r="24712" spans="1:3">
      <c r="A24712"/>
      <c r="B24712"/>
      <c r="C24712"/>
    </row>
    <row r="24713" spans="1:3">
      <c r="A24713"/>
      <c r="B24713"/>
      <c r="C24713"/>
    </row>
    <row r="24714" spans="1:3">
      <c r="A24714"/>
      <c r="B24714"/>
      <c r="C24714"/>
    </row>
    <row r="24715" spans="1:3">
      <c r="A24715"/>
      <c r="B24715"/>
      <c r="C24715"/>
    </row>
    <row r="24716" spans="1:3">
      <c r="A24716"/>
      <c r="B24716"/>
      <c r="C24716"/>
    </row>
    <row r="24717" spans="1:3">
      <c r="A24717"/>
      <c r="B24717"/>
      <c r="C24717"/>
    </row>
    <row r="24718" spans="1:3">
      <c r="A24718"/>
      <c r="B24718"/>
      <c r="C24718"/>
    </row>
    <row r="24719" spans="1:3">
      <c r="A24719"/>
      <c r="B24719"/>
      <c r="C24719"/>
    </row>
    <row r="24720" spans="1:3">
      <c r="A24720"/>
      <c r="B24720"/>
      <c r="C24720"/>
    </row>
    <row r="24721" spans="1:3">
      <c r="A24721"/>
      <c r="B24721"/>
      <c r="C24721"/>
    </row>
    <row r="24722" spans="1:3">
      <c r="A24722"/>
      <c r="B24722"/>
      <c r="C24722"/>
    </row>
    <row r="24723" spans="1:3">
      <c r="A24723"/>
      <c r="B24723"/>
      <c r="C24723"/>
    </row>
    <row r="24724" spans="1:3">
      <c r="A24724"/>
      <c r="B24724"/>
      <c r="C24724"/>
    </row>
    <row r="24725" spans="1:3">
      <c r="A24725"/>
      <c r="B24725"/>
      <c r="C24725"/>
    </row>
    <row r="24726" spans="1:3">
      <c r="A24726"/>
      <c r="B24726"/>
      <c r="C24726"/>
    </row>
    <row r="24727" spans="1:3">
      <c r="A24727"/>
      <c r="B24727"/>
      <c r="C24727"/>
    </row>
    <row r="24728" spans="1:3">
      <c r="A24728"/>
      <c r="B24728"/>
      <c r="C24728"/>
    </row>
    <row r="24729" spans="1:3">
      <c r="A24729"/>
      <c r="B24729"/>
      <c r="C24729"/>
    </row>
    <row r="24730" spans="1:3">
      <c r="A24730"/>
      <c r="B24730"/>
      <c r="C24730"/>
    </row>
    <row r="24731" spans="1:3">
      <c r="A24731"/>
      <c r="B24731"/>
      <c r="C24731"/>
    </row>
    <row r="24732" spans="1:3">
      <c r="A24732"/>
      <c r="B24732"/>
      <c r="C24732"/>
    </row>
    <row r="24733" spans="1:3">
      <c r="A24733"/>
      <c r="B24733"/>
      <c r="C24733"/>
    </row>
    <row r="24734" spans="1:3">
      <c r="A24734"/>
      <c r="B24734"/>
      <c r="C24734"/>
    </row>
    <row r="24735" spans="1:3">
      <c r="A24735"/>
      <c r="B24735"/>
      <c r="C24735"/>
    </row>
    <row r="24736" spans="1:3">
      <c r="A24736"/>
      <c r="B24736"/>
      <c r="C24736"/>
    </row>
    <row r="24737" spans="1:3">
      <c r="A24737"/>
      <c r="B24737"/>
      <c r="C24737"/>
    </row>
    <row r="24738" spans="1:3">
      <c r="A24738"/>
      <c r="B24738"/>
      <c r="C24738"/>
    </row>
    <row r="24739" spans="1:3">
      <c r="A24739"/>
      <c r="B24739"/>
      <c r="C24739"/>
    </row>
    <row r="24740" spans="1:3">
      <c r="A24740"/>
      <c r="B24740"/>
      <c r="C24740"/>
    </row>
    <row r="24741" spans="1:3">
      <c r="A24741"/>
      <c r="B24741"/>
      <c r="C24741"/>
    </row>
    <row r="24742" spans="1:3">
      <c r="A24742"/>
      <c r="B24742"/>
      <c r="C24742"/>
    </row>
    <row r="24743" spans="1:3">
      <c r="A24743"/>
      <c r="B24743"/>
      <c r="C24743"/>
    </row>
    <row r="24744" spans="1:3">
      <c r="A24744"/>
      <c r="B24744"/>
      <c r="C24744"/>
    </row>
    <row r="24745" spans="1:3">
      <c r="A24745"/>
      <c r="B24745"/>
      <c r="C24745"/>
    </row>
    <row r="24746" spans="1:3">
      <c r="A24746"/>
      <c r="B24746"/>
      <c r="C24746"/>
    </row>
    <row r="24747" spans="1:3">
      <c r="A24747"/>
      <c r="B24747"/>
      <c r="C24747"/>
    </row>
    <row r="24748" spans="1:3">
      <c r="A24748"/>
      <c r="B24748"/>
      <c r="C24748"/>
    </row>
    <row r="24749" spans="1:3">
      <c r="A24749"/>
      <c r="B24749"/>
      <c r="C24749"/>
    </row>
    <row r="24750" spans="1:3">
      <c r="A24750"/>
      <c r="B24750"/>
      <c r="C24750"/>
    </row>
    <row r="24751" spans="1:3">
      <c r="A24751"/>
      <c r="B24751"/>
      <c r="C24751"/>
    </row>
    <row r="24752" spans="1:3">
      <c r="A24752"/>
      <c r="B24752"/>
      <c r="C24752"/>
    </row>
    <row r="24753" spans="1:3">
      <c r="A24753"/>
      <c r="B24753"/>
      <c r="C24753"/>
    </row>
    <row r="24754" spans="1:3">
      <c r="A24754"/>
      <c r="B24754"/>
      <c r="C24754"/>
    </row>
    <row r="24755" spans="1:3">
      <c r="A24755"/>
      <c r="B24755"/>
      <c r="C24755"/>
    </row>
    <row r="24756" spans="1:3">
      <c r="A24756"/>
      <c r="B24756"/>
      <c r="C24756"/>
    </row>
    <row r="24757" spans="1:3">
      <c r="A24757"/>
      <c r="B24757"/>
      <c r="C24757"/>
    </row>
    <row r="24758" spans="1:3">
      <c r="A24758"/>
      <c r="B24758"/>
      <c r="C24758"/>
    </row>
    <row r="24759" spans="1:3">
      <c r="A24759"/>
      <c r="B24759"/>
      <c r="C24759"/>
    </row>
    <row r="24760" spans="1:3">
      <c r="A24760"/>
      <c r="B24760"/>
      <c r="C24760"/>
    </row>
    <row r="24761" spans="1:3">
      <c r="A24761"/>
      <c r="B24761"/>
      <c r="C24761"/>
    </row>
    <row r="24762" spans="1:3">
      <c r="A24762"/>
      <c r="B24762"/>
      <c r="C24762"/>
    </row>
    <row r="24763" spans="1:3">
      <c r="A24763"/>
      <c r="B24763"/>
      <c r="C24763"/>
    </row>
    <row r="24764" spans="1:3">
      <c r="A24764"/>
      <c r="B24764"/>
      <c r="C24764"/>
    </row>
    <row r="24765" spans="1:3">
      <c r="A24765"/>
      <c r="B24765"/>
      <c r="C24765"/>
    </row>
    <row r="24766" spans="1:3">
      <c r="A24766"/>
      <c r="B24766"/>
      <c r="C24766"/>
    </row>
    <row r="24767" spans="1:3">
      <c r="A24767"/>
      <c r="B24767"/>
      <c r="C24767"/>
    </row>
    <row r="24768" spans="1:3">
      <c r="A24768"/>
      <c r="B24768"/>
      <c r="C24768"/>
    </row>
    <row r="24769" spans="1:3">
      <c r="A24769"/>
      <c r="B24769"/>
      <c r="C24769"/>
    </row>
    <row r="24770" spans="1:3">
      <c r="A24770"/>
      <c r="B24770"/>
      <c r="C24770"/>
    </row>
    <row r="24771" spans="1:3">
      <c r="A24771"/>
      <c r="B24771"/>
      <c r="C24771"/>
    </row>
    <row r="24772" spans="1:3">
      <c r="A24772"/>
      <c r="B24772"/>
      <c r="C24772"/>
    </row>
    <row r="24773" spans="1:3">
      <c r="A24773"/>
      <c r="B24773"/>
      <c r="C24773"/>
    </row>
    <row r="24774" spans="1:3">
      <c r="A24774"/>
      <c r="B24774"/>
      <c r="C24774"/>
    </row>
    <row r="24775" spans="1:3">
      <c r="A24775"/>
      <c r="B24775"/>
      <c r="C24775"/>
    </row>
    <row r="24776" spans="1:3">
      <c r="A24776"/>
      <c r="B24776"/>
      <c r="C24776"/>
    </row>
    <row r="24777" spans="1:3">
      <c r="A24777"/>
      <c r="B24777"/>
      <c r="C24777"/>
    </row>
    <row r="24778" spans="1:3">
      <c r="A24778"/>
      <c r="B24778"/>
      <c r="C24778"/>
    </row>
    <row r="24779" spans="1:3">
      <c r="A24779"/>
      <c r="B24779"/>
      <c r="C24779"/>
    </row>
    <row r="24780" spans="1:3">
      <c r="A24780"/>
      <c r="B24780"/>
      <c r="C24780"/>
    </row>
    <row r="24781" spans="1:3">
      <c r="A24781"/>
      <c r="B24781"/>
      <c r="C24781"/>
    </row>
    <row r="24782" spans="1:3">
      <c r="A24782"/>
      <c r="B24782"/>
      <c r="C24782"/>
    </row>
    <row r="24783" spans="1:3">
      <c r="A24783"/>
      <c r="B24783"/>
      <c r="C24783"/>
    </row>
    <row r="24784" spans="1:3">
      <c r="A24784"/>
      <c r="B24784"/>
      <c r="C24784"/>
    </row>
    <row r="24785" spans="1:3">
      <c r="A24785"/>
      <c r="B24785"/>
      <c r="C24785"/>
    </row>
    <row r="24786" spans="1:3">
      <c r="A24786"/>
      <c r="B24786"/>
      <c r="C24786"/>
    </row>
    <row r="24787" spans="1:3">
      <c r="A24787"/>
      <c r="B24787"/>
      <c r="C24787"/>
    </row>
    <row r="24788" spans="1:3">
      <c r="A24788"/>
      <c r="B24788"/>
      <c r="C24788"/>
    </row>
    <row r="24789" spans="1:3">
      <c r="A24789"/>
      <c r="B24789"/>
      <c r="C24789"/>
    </row>
    <row r="24790" spans="1:3">
      <c r="A24790"/>
      <c r="B24790"/>
      <c r="C24790"/>
    </row>
    <row r="24791" spans="1:3">
      <c r="A24791"/>
      <c r="B24791"/>
      <c r="C24791"/>
    </row>
    <row r="24792" spans="1:3">
      <c r="A24792"/>
      <c r="B24792"/>
      <c r="C24792"/>
    </row>
    <row r="24793" spans="1:3">
      <c r="A24793"/>
      <c r="B24793"/>
      <c r="C24793"/>
    </row>
    <row r="24794" spans="1:3">
      <c r="A24794"/>
      <c r="B24794"/>
      <c r="C24794"/>
    </row>
    <row r="24795" spans="1:3">
      <c r="A24795"/>
      <c r="B24795"/>
      <c r="C24795"/>
    </row>
    <row r="24796" spans="1:3">
      <c r="A24796"/>
      <c r="B24796"/>
      <c r="C24796"/>
    </row>
    <row r="24797" spans="1:3">
      <c r="A24797"/>
      <c r="B24797"/>
      <c r="C24797"/>
    </row>
    <row r="24798" spans="1:3">
      <c r="A24798"/>
      <c r="B24798"/>
      <c r="C24798"/>
    </row>
    <row r="24799" spans="1:3">
      <c r="A24799"/>
      <c r="B24799"/>
      <c r="C24799"/>
    </row>
    <row r="24800" spans="1:3">
      <c r="A24800"/>
      <c r="B24800"/>
      <c r="C24800"/>
    </row>
    <row r="24801" spans="1:3">
      <c r="A24801"/>
      <c r="B24801"/>
      <c r="C24801"/>
    </row>
    <row r="24802" spans="1:3">
      <c r="A24802"/>
      <c r="B24802"/>
      <c r="C24802"/>
    </row>
    <row r="24803" spans="1:3">
      <c r="A24803"/>
      <c r="B24803"/>
      <c r="C24803"/>
    </row>
    <row r="24804" spans="1:3">
      <c r="A24804"/>
      <c r="B24804"/>
      <c r="C24804"/>
    </row>
    <row r="24805" spans="1:3">
      <c r="A24805"/>
      <c r="B24805"/>
      <c r="C24805"/>
    </row>
    <row r="24806" spans="1:3">
      <c r="A24806"/>
      <c r="B24806"/>
      <c r="C24806"/>
    </row>
    <row r="24807" spans="1:3">
      <c r="A24807"/>
      <c r="B24807"/>
      <c r="C24807"/>
    </row>
    <row r="24808" spans="1:3">
      <c r="A24808"/>
      <c r="B24808"/>
      <c r="C24808"/>
    </row>
    <row r="24809" spans="1:3">
      <c r="A24809"/>
      <c r="B24809"/>
      <c r="C24809"/>
    </row>
    <row r="24810" spans="1:3">
      <c r="A24810"/>
      <c r="B24810"/>
      <c r="C24810"/>
    </row>
    <row r="24811" spans="1:3">
      <c r="A24811"/>
      <c r="B24811"/>
      <c r="C24811"/>
    </row>
    <row r="24812" spans="1:3">
      <c r="A24812"/>
      <c r="B24812"/>
      <c r="C24812"/>
    </row>
    <row r="24813" spans="1:3">
      <c r="A24813"/>
      <c r="B24813"/>
      <c r="C24813"/>
    </row>
    <row r="24814" spans="1:3">
      <c r="A24814"/>
      <c r="B24814"/>
      <c r="C24814"/>
    </row>
    <row r="24815" spans="1:3">
      <c r="A24815"/>
      <c r="B24815"/>
      <c r="C24815"/>
    </row>
    <row r="24816" spans="1:3">
      <c r="A24816"/>
      <c r="B24816"/>
      <c r="C24816"/>
    </row>
    <row r="24817" spans="1:3">
      <c r="A24817"/>
      <c r="B24817"/>
      <c r="C24817"/>
    </row>
    <row r="24818" spans="1:3">
      <c r="A24818"/>
      <c r="B24818"/>
      <c r="C24818"/>
    </row>
    <row r="24819" spans="1:3">
      <c r="A24819"/>
      <c r="B24819"/>
      <c r="C24819"/>
    </row>
    <row r="24820" spans="1:3">
      <c r="A24820"/>
      <c r="B24820"/>
      <c r="C24820"/>
    </row>
    <row r="24821" spans="1:3">
      <c r="A24821"/>
      <c r="B24821"/>
      <c r="C24821"/>
    </row>
    <row r="24822" spans="1:3">
      <c r="A24822"/>
      <c r="B24822"/>
      <c r="C24822"/>
    </row>
    <row r="24823" spans="1:3">
      <c r="A24823"/>
      <c r="B24823"/>
      <c r="C24823"/>
    </row>
    <row r="24824" spans="1:3">
      <c r="A24824"/>
      <c r="B24824"/>
      <c r="C24824"/>
    </row>
    <row r="24825" spans="1:3">
      <c r="A24825"/>
      <c r="B24825"/>
      <c r="C24825"/>
    </row>
    <row r="24826" spans="1:3">
      <c r="A24826"/>
      <c r="B24826"/>
      <c r="C24826"/>
    </row>
    <row r="24827" spans="1:3">
      <c r="A24827"/>
      <c r="B24827"/>
      <c r="C24827"/>
    </row>
    <row r="24828" spans="1:3">
      <c r="A24828"/>
      <c r="B24828"/>
      <c r="C24828"/>
    </row>
    <row r="24829" spans="1:3">
      <c r="A24829"/>
      <c r="B24829"/>
      <c r="C24829"/>
    </row>
    <row r="24830" spans="1:3">
      <c r="A24830"/>
      <c r="B24830"/>
      <c r="C24830"/>
    </row>
    <row r="24831" spans="1:3">
      <c r="A24831"/>
      <c r="B24831"/>
      <c r="C24831"/>
    </row>
    <row r="24832" spans="1:3">
      <c r="A24832"/>
      <c r="B24832"/>
      <c r="C24832"/>
    </row>
    <row r="24833" spans="1:3">
      <c r="A24833"/>
      <c r="B24833"/>
      <c r="C24833"/>
    </row>
    <row r="24834" spans="1:3">
      <c r="A24834"/>
      <c r="B24834"/>
      <c r="C24834"/>
    </row>
    <row r="24835" spans="1:3">
      <c r="A24835"/>
      <c r="B24835"/>
      <c r="C24835"/>
    </row>
    <row r="24836" spans="1:3">
      <c r="A24836"/>
      <c r="B24836"/>
      <c r="C24836"/>
    </row>
    <row r="24837" spans="1:3">
      <c r="A24837"/>
      <c r="B24837"/>
      <c r="C24837"/>
    </row>
    <row r="24838" spans="1:3">
      <c r="A24838"/>
      <c r="B24838"/>
      <c r="C24838"/>
    </row>
    <row r="24839" spans="1:3">
      <c r="A24839"/>
      <c r="B24839"/>
      <c r="C24839"/>
    </row>
    <row r="24840" spans="1:3">
      <c r="A24840"/>
      <c r="B24840"/>
      <c r="C24840"/>
    </row>
    <row r="24841" spans="1:3">
      <c r="A24841"/>
      <c r="B24841"/>
      <c r="C24841"/>
    </row>
    <row r="24842" spans="1:3">
      <c r="A24842"/>
      <c r="B24842"/>
      <c r="C24842"/>
    </row>
    <row r="24843" spans="1:3">
      <c r="A24843"/>
      <c r="B24843"/>
      <c r="C24843"/>
    </row>
    <row r="24844" spans="1:3">
      <c r="A24844"/>
      <c r="B24844"/>
      <c r="C24844"/>
    </row>
    <row r="24845" spans="1:3">
      <c r="A24845"/>
      <c r="B24845"/>
      <c r="C24845"/>
    </row>
    <row r="24846" spans="1:3">
      <c r="A24846"/>
      <c r="B24846"/>
      <c r="C24846"/>
    </row>
    <row r="24847" spans="1:3">
      <c r="A24847"/>
      <c r="B24847"/>
      <c r="C24847"/>
    </row>
    <row r="24848" spans="1:3">
      <c r="A24848"/>
      <c r="B24848"/>
      <c r="C24848"/>
    </row>
    <row r="24849" spans="1:3">
      <c r="A24849"/>
      <c r="B24849"/>
      <c r="C24849"/>
    </row>
    <row r="24850" spans="1:3">
      <c r="A24850"/>
      <c r="B24850"/>
      <c r="C24850"/>
    </row>
    <row r="24851" spans="1:3">
      <c r="A24851"/>
      <c r="B24851"/>
      <c r="C24851"/>
    </row>
    <row r="24852" spans="1:3">
      <c r="A24852"/>
      <c r="B24852"/>
      <c r="C24852"/>
    </row>
    <row r="24853" spans="1:3">
      <c r="A24853"/>
      <c r="B24853"/>
      <c r="C24853"/>
    </row>
    <row r="24854" spans="1:3">
      <c r="A24854"/>
      <c r="B24854"/>
      <c r="C24854"/>
    </row>
    <row r="24855" spans="1:3">
      <c r="A24855"/>
      <c r="B24855"/>
      <c r="C24855"/>
    </row>
    <row r="24856" spans="1:3">
      <c r="A24856"/>
      <c r="B24856"/>
      <c r="C24856"/>
    </row>
    <row r="24857" spans="1:3">
      <c r="A24857"/>
      <c r="B24857"/>
      <c r="C24857"/>
    </row>
    <row r="24858" spans="1:3">
      <c r="A24858"/>
      <c r="B24858"/>
      <c r="C24858"/>
    </row>
    <row r="24859" spans="1:3">
      <c r="A24859"/>
      <c r="B24859"/>
      <c r="C24859"/>
    </row>
    <row r="24860" spans="1:3">
      <c r="A24860"/>
      <c r="B24860"/>
      <c r="C24860"/>
    </row>
    <row r="24861" spans="1:3">
      <c r="A24861"/>
      <c r="B24861"/>
      <c r="C24861"/>
    </row>
    <row r="24862" spans="1:3">
      <c r="A24862"/>
      <c r="B24862"/>
      <c r="C24862"/>
    </row>
    <row r="24863" spans="1:3">
      <c r="A24863"/>
      <c r="B24863"/>
      <c r="C24863"/>
    </row>
    <row r="24864" spans="1:3">
      <c r="A24864"/>
      <c r="B24864"/>
      <c r="C24864"/>
    </row>
    <row r="24865" spans="1:3">
      <c r="A24865"/>
      <c r="B24865"/>
      <c r="C24865"/>
    </row>
    <row r="24866" spans="1:3">
      <c r="A24866"/>
      <c r="B24866"/>
      <c r="C24866"/>
    </row>
    <row r="24867" spans="1:3">
      <c r="A24867"/>
      <c r="B24867"/>
      <c r="C24867"/>
    </row>
    <row r="24868" spans="1:3">
      <c r="A24868"/>
      <c r="B24868"/>
      <c r="C24868"/>
    </row>
    <row r="24869" spans="1:3">
      <c r="A24869"/>
      <c r="B24869"/>
      <c r="C24869"/>
    </row>
    <row r="24870" spans="1:3">
      <c r="A24870"/>
      <c r="B24870"/>
      <c r="C24870"/>
    </row>
    <row r="24871" spans="1:3">
      <c r="A24871"/>
      <c r="B24871"/>
      <c r="C24871"/>
    </row>
    <row r="24872" spans="1:3">
      <c r="A24872"/>
      <c r="B24872"/>
      <c r="C24872"/>
    </row>
    <row r="24873" spans="1:3">
      <c r="A24873"/>
      <c r="B24873"/>
      <c r="C24873"/>
    </row>
    <row r="24874" spans="1:3">
      <c r="A24874"/>
      <c r="B24874"/>
      <c r="C24874"/>
    </row>
    <row r="24875" spans="1:3">
      <c r="A24875"/>
      <c r="B24875"/>
      <c r="C24875"/>
    </row>
    <row r="24876" spans="1:3">
      <c r="A24876"/>
      <c r="B24876"/>
      <c r="C24876"/>
    </row>
    <row r="24877" spans="1:3">
      <c r="A24877"/>
      <c r="B24877"/>
      <c r="C24877"/>
    </row>
    <row r="24878" spans="1:3">
      <c r="A24878"/>
      <c r="B24878"/>
      <c r="C24878"/>
    </row>
    <row r="24879" spans="1:3">
      <c r="A24879"/>
      <c r="B24879"/>
      <c r="C24879"/>
    </row>
    <row r="24880" spans="1:3">
      <c r="A24880"/>
      <c r="B24880"/>
      <c r="C24880"/>
    </row>
    <row r="24881" spans="1:3">
      <c r="A24881"/>
      <c r="B24881"/>
      <c r="C24881"/>
    </row>
    <row r="24882" spans="1:3">
      <c r="A24882"/>
      <c r="B24882"/>
      <c r="C24882"/>
    </row>
    <row r="24883" spans="1:3">
      <c r="A24883"/>
      <c r="B24883"/>
      <c r="C24883"/>
    </row>
    <row r="24884" spans="1:3">
      <c r="A24884"/>
      <c r="B24884"/>
      <c r="C24884"/>
    </row>
    <row r="24885" spans="1:3">
      <c r="A24885"/>
      <c r="B24885"/>
      <c r="C24885"/>
    </row>
    <row r="24886" spans="1:3">
      <c r="A24886"/>
      <c r="B24886"/>
      <c r="C24886"/>
    </row>
    <row r="24887" spans="1:3">
      <c r="A24887"/>
      <c r="B24887"/>
      <c r="C24887"/>
    </row>
    <row r="24888" spans="1:3">
      <c r="A24888"/>
      <c r="B24888"/>
      <c r="C24888"/>
    </row>
    <row r="24889" spans="1:3">
      <c r="A24889"/>
      <c r="B24889"/>
      <c r="C24889"/>
    </row>
    <row r="24890" spans="1:3">
      <c r="A24890"/>
      <c r="B24890"/>
      <c r="C24890"/>
    </row>
    <row r="24891" spans="1:3">
      <c r="A24891"/>
      <c r="B24891"/>
      <c r="C24891"/>
    </row>
    <row r="24892" spans="1:3">
      <c r="A24892"/>
      <c r="B24892"/>
      <c r="C24892"/>
    </row>
    <row r="24893" spans="1:3">
      <c r="A24893"/>
      <c r="B24893"/>
      <c r="C24893"/>
    </row>
    <row r="24894" spans="1:3">
      <c r="A24894"/>
      <c r="B24894"/>
      <c r="C24894"/>
    </row>
    <row r="24895" spans="1:3">
      <c r="A24895"/>
      <c r="B24895"/>
      <c r="C24895"/>
    </row>
    <row r="24896" spans="1:3">
      <c r="A24896"/>
      <c r="B24896"/>
      <c r="C24896"/>
    </row>
    <row r="24897" spans="1:3">
      <c r="A24897"/>
      <c r="B24897"/>
      <c r="C24897"/>
    </row>
    <row r="24898" spans="1:3">
      <c r="A24898"/>
      <c r="B24898"/>
      <c r="C24898"/>
    </row>
    <row r="24899" spans="1:3">
      <c r="A24899"/>
      <c r="B24899"/>
      <c r="C24899"/>
    </row>
    <row r="24900" spans="1:3">
      <c r="A24900"/>
      <c r="B24900"/>
      <c r="C24900"/>
    </row>
    <row r="24901" spans="1:3">
      <c r="A24901"/>
      <c r="B24901"/>
      <c r="C24901"/>
    </row>
    <row r="24902" spans="1:3">
      <c r="A24902"/>
      <c r="B24902"/>
      <c r="C24902"/>
    </row>
    <row r="24903" spans="1:3">
      <c r="A24903"/>
      <c r="B24903"/>
      <c r="C24903"/>
    </row>
    <row r="24904" spans="1:3">
      <c r="A24904"/>
      <c r="B24904"/>
      <c r="C24904"/>
    </row>
    <row r="24905" spans="1:3">
      <c r="A24905"/>
      <c r="B24905"/>
      <c r="C24905"/>
    </row>
    <row r="24906" spans="1:3">
      <c r="A24906"/>
      <c r="B24906"/>
      <c r="C24906"/>
    </row>
    <row r="24907" spans="1:3">
      <c r="A24907"/>
      <c r="B24907"/>
      <c r="C24907"/>
    </row>
    <row r="24908" spans="1:3">
      <c r="A24908"/>
      <c r="B24908"/>
      <c r="C24908"/>
    </row>
    <row r="24909" spans="1:3">
      <c r="A24909"/>
      <c r="B24909"/>
      <c r="C24909"/>
    </row>
    <row r="24910" spans="1:3">
      <c r="A24910"/>
      <c r="B24910"/>
      <c r="C24910"/>
    </row>
    <row r="24911" spans="1:3">
      <c r="A24911"/>
      <c r="B24911"/>
      <c r="C24911"/>
    </row>
    <row r="24912" spans="1:3">
      <c r="A24912"/>
      <c r="B24912"/>
      <c r="C24912"/>
    </row>
    <row r="24913" spans="1:3">
      <c r="A24913"/>
      <c r="B24913"/>
      <c r="C24913"/>
    </row>
    <row r="24914" spans="1:3">
      <c r="A24914"/>
      <c r="B24914"/>
      <c r="C24914"/>
    </row>
    <row r="24915" spans="1:3">
      <c r="A24915"/>
      <c r="B24915"/>
      <c r="C24915"/>
    </row>
    <row r="24916" spans="1:3">
      <c r="A24916"/>
      <c r="B24916"/>
      <c r="C24916"/>
    </row>
    <row r="24917" spans="1:3">
      <c r="A24917"/>
      <c r="B24917"/>
      <c r="C24917"/>
    </row>
    <row r="24918" spans="1:3">
      <c r="A24918"/>
      <c r="B24918"/>
      <c r="C24918"/>
    </row>
    <row r="24919" spans="1:3">
      <c r="A24919"/>
      <c r="B24919"/>
      <c r="C24919"/>
    </row>
    <row r="24920" spans="1:3">
      <c r="A24920"/>
      <c r="B24920"/>
      <c r="C24920"/>
    </row>
    <row r="24921" spans="1:3">
      <c r="A24921"/>
      <c r="B24921"/>
      <c r="C24921"/>
    </row>
    <row r="24922" spans="1:3">
      <c r="A24922"/>
      <c r="B24922"/>
      <c r="C24922"/>
    </row>
    <row r="24923" spans="1:3">
      <c r="A24923"/>
      <c r="B24923"/>
      <c r="C24923"/>
    </row>
    <row r="24924" spans="1:3">
      <c r="A24924"/>
      <c r="B24924"/>
      <c r="C24924"/>
    </row>
    <row r="24925" spans="1:3">
      <c r="A24925"/>
      <c r="B24925"/>
      <c r="C24925"/>
    </row>
    <row r="24926" spans="1:3">
      <c r="A24926"/>
      <c r="B24926"/>
      <c r="C24926"/>
    </row>
    <row r="24927" spans="1:3">
      <c r="A24927"/>
      <c r="B24927"/>
      <c r="C24927"/>
    </row>
    <row r="24928" spans="1:3">
      <c r="A24928"/>
      <c r="B24928"/>
      <c r="C24928"/>
    </row>
    <row r="24929" spans="1:3">
      <c r="A24929"/>
      <c r="B24929"/>
      <c r="C24929"/>
    </row>
    <row r="24930" spans="1:3">
      <c r="A24930"/>
      <c r="B24930"/>
      <c r="C24930"/>
    </row>
    <row r="24931" spans="1:3">
      <c r="A24931"/>
      <c r="B24931"/>
      <c r="C24931"/>
    </row>
    <row r="24932" spans="1:3">
      <c r="A24932"/>
      <c r="B24932"/>
      <c r="C24932"/>
    </row>
    <row r="24933" spans="1:3">
      <c r="A24933"/>
      <c r="B24933"/>
      <c r="C24933"/>
    </row>
    <row r="24934" spans="1:3">
      <c r="A24934"/>
      <c r="B24934"/>
      <c r="C24934"/>
    </row>
    <row r="24935" spans="1:3">
      <c r="A24935"/>
      <c r="B24935"/>
      <c r="C24935"/>
    </row>
    <row r="24936" spans="1:3">
      <c r="A24936"/>
      <c r="B24936"/>
      <c r="C24936"/>
    </row>
    <row r="24937" spans="1:3">
      <c r="A24937"/>
      <c r="B24937"/>
      <c r="C24937"/>
    </row>
    <row r="24938" spans="1:3">
      <c r="A24938"/>
      <c r="B24938"/>
      <c r="C24938"/>
    </row>
    <row r="24939" spans="1:3">
      <c r="A24939"/>
      <c r="B24939"/>
      <c r="C24939"/>
    </row>
    <row r="24940" spans="1:3">
      <c r="A24940"/>
      <c r="B24940"/>
      <c r="C24940"/>
    </row>
    <row r="24941" spans="1:3">
      <c r="A24941"/>
      <c r="B24941"/>
      <c r="C24941"/>
    </row>
    <row r="24942" spans="1:3">
      <c r="A24942"/>
      <c r="B24942"/>
      <c r="C24942"/>
    </row>
    <row r="24943" spans="1:3">
      <c r="A24943"/>
      <c r="B24943"/>
      <c r="C24943"/>
    </row>
    <row r="24944" spans="1:3">
      <c r="A24944"/>
      <c r="B24944"/>
      <c r="C24944"/>
    </row>
    <row r="24945" spans="1:3">
      <c r="A24945"/>
      <c r="B24945"/>
      <c r="C24945"/>
    </row>
    <row r="24946" spans="1:3">
      <c r="A24946"/>
      <c r="B24946"/>
      <c r="C24946"/>
    </row>
    <row r="24947" spans="1:3">
      <c r="A24947"/>
      <c r="B24947"/>
      <c r="C24947"/>
    </row>
    <row r="24948" spans="1:3">
      <c r="A24948"/>
      <c r="B24948"/>
      <c r="C24948"/>
    </row>
    <row r="24949" spans="1:3">
      <c r="A24949"/>
      <c r="B24949"/>
      <c r="C24949"/>
    </row>
    <row r="24950" spans="1:3">
      <c r="A24950"/>
      <c r="B24950"/>
      <c r="C24950"/>
    </row>
    <row r="24951" spans="1:3">
      <c r="A24951"/>
      <c r="B24951"/>
      <c r="C24951"/>
    </row>
    <row r="24952" spans="1:3">
      <c r="A24952"/>
      <c r="B24952"/>
      <c r="C24952"/>
    </row>
    <row r="24953" spans="1:3">
      <c r="A24953"/>
      <c r="B24953"/>
      <c r="C24953"/>
    </row>
    <row r="24954" spans="1:3">
      <c r="A24954"/>
      <c r="B24954"/>
      <c r="C24954"/>
    </row>
    <row r="24955" spans="1:3">
      <c r="A24955"/>
      <c r="B24955"/>
      <c r="C24955"/>
    </row>
    <row r="24956" spans="1:3">
      <c r="A24956"/>
      <c r="B24956"/>
      <c r="C24956"/>
    </row>
    <row r="24957" spans="1:3">
      <c r="A24957"/>
      <c r="B24957"/>
      <c r="C24957"/>
    </row>
    <row r="24958" spans="1:3">
      <c r="A24958"/>
      <c r="B24958"/>
      <c r="C24958"/>
    </row>
    <row r="24959" spans="1:3">
      <c r="A24959"/>
      <c r="B24959"/>
      <c r="C24959"/>
    </row>
    <row r="24960" spans="1:3">
      <c r="A24960"/>
      <c r="B24960"/>
      <c r="C24960"/>
    </row>
    <row r="24961" spans="1:3">
      <c r="A24961"/>
      <c r="B24961"/>
      <c r="C24961"/>
    </row>
    <row r="24962" spans="1:3">
      <c r="A24962"/>
      <c r="B24962"/>
      <c r="C24962"/>
    </row>
    <row r="24963" spans="1:3">
      <c r="A24963"/>
      <c r="B24963"/>
      <c r="C24963"/>
    </row>
    <row r="24964" spans="1:3">
      <c r="A24964"/>
      <c r="B24964"/>
      <c r="C24964"/>
    </row>
    <row r="24965" spans="1:3">
      <c r="A24965"/>
      <c r="B24965"/>
      <c r="C24965"/>
    </row>
    <row r="24966" spans="1:3">
      <c r="A24966"/>
      <c r="B24966"/>
      <c r="C24966"/>
    </row>
    <row r="24967" spans="1:3">
      <c r="A24967"/>
      <c r="B24967"/>
      <c r="C24967"/>
    </row>
    <row r="24968" spans="1:3">
      <c r="A24968"/>
      <c r="B24968"/>
      <c r="C24968"/>
    </row>
    <row r="24969" spans="1:3">
      <c r="A24969"/>
      <c r="B24969"/>
      <c r="C24969"/>
    </row>
    <row r="24970" spans="1:3">
      <c r="A24970"/>
      <c r="B24970"/>
      <c r="C24970"/>
    </row>
    <row r="24971" spans="1:3">
      <c r="A24971"/>
      <c r="B24971"/>
      <c r="C24971"/>
    </row>
    <row r="24972" spans="1:3">
      <c r="A24972"/>
      <c r="B24972"/>
      <c r="C24972"/>
    </row>
    <row r="24973" spans="1:3">
      <c r="A24973"/>
      <c r="B24973"/>
      <c r="C24973"/>
    </row>
    <row r="24974" spans="1:3">
      <c r="A24974"/>
      <c r="B24974"/>
      <c r="C24974"/>
    </row>
    <row r="24975" spans="1:3">
      <c r="A24975"/>
      <c r="B24975"/>
      <c r="C24975"/>
    </row>
    <row r="24976" spans="1:3">
      <c r="A24976"/>
      <c r="B24976"/>
      <c r="C24976"/>
    </row>
    <row r="24977" spans="1:3">
      <c r="A24977"/>
      <c r="B24977"/>
      <c r="C24977"/>
    </row>
    <row r="24978" spans="1:3">
      <c r="A24978"/>
      <c r="B24978"/>
      <c r="C24978"/>
    </row>
    <row r="24979" spans="1:3">
      <c r="A24979"/>
      <c r="B24979"/>
      <c r="C24979"/>
    </row>
    <row r="24980" spans="1:3">
      <c r="A24980"/>
      <c r="B24980"/>
      <c r="C24980"/>
    </row>
    <row r="24981" spans="1:3">
      <c r="A24981"/>
      <c r="B24981"/>
      <c r="C24981"/>
    </row>
    <row r="24982" spans="1:3">
      <c r="A24982"/>
      <c r="B24982"/>
      <c r="C24982"/>
    </row>
    <row r="24983" spans="1:3">
      <c r="A24983"/>
      <c r="B24983"/>
      <c r="C24983"/>
    </row>
    <row r="24984" spans="1:3">
      <c r="A24984"/>
      <c r="B24984"/>
      <c r="C24984"/>
    </row>
    <row r="24985" spans="1:3">
      <c r="A24985"/>
      <c r="B24985"/>
      <c r="C24985"/>
    </row>
    <row r="24986" spans="1:3">
      <c r="A24986"/>
      <c r="B24986"/>
      <c r="C24986"/>
    </row>
    <row r="24987" spans="1:3">
      <c r="A24987"/>
      <c r="B24987"/>
      <c r="C24987"/>
    </row>
    <row r="24988" spans="1:3">
      <c r="A24988"/>
      <c r="B24988"/>
      <c r="C24988"/>
    </row>
    <row r="24989" spans="1:3">
      <c r="A24989"/>
      <c r="B24989"/>
      <c r="C24989"/>
    </row>
    <row r="24990" spans="1:3">
      <c r="A24990"/>
      <c r="B24990"/>
      <c r="C24990"/>
    </row>
    <row r="24991" spans="1:3">
      <c r="A24991"/>
      <c r="B24991"/>
      <c r="C24991"/>
    </row>
    <row r="24992" spans="1:3">
      <c r="A24992"/>
      <c r="B24992"/>
      <c r="C24992"/>
    </row>
    <row r="24993" spans="1:3">
      <c r="A24993"/>
      <c r="B24993"/>
      <c r="C24993"/>
    </row>
    <row r="24994" spans="1:3">
      <c r="A24994"/>
      <c r="B24994"/>
      <c r="C24994"/>
    </row>
    <row r="24995" spans="1:3">
      <c r="A24995"/>
      <c r="B24995"/>
      <c r="C24995"/>
    </row>
    <row r="24996" spans="1:3">
      <c r="A24996"/>
      <c r="B24996"/>
      <c r="C24996"/>
    </row>
    <row r="24997" spans="1:3">
      <c r="A24997"/>
      <c r="B24997"/>
      <c r="C24997"/>
    </row>
    <row r="24998" spans="1:3">
      <c r="A24998"/>
      <c r="B24998"/>
      <c r="C24998"/>
    </row>
    <row r="24999" spans="1:3">
      <c r="A24999"/>
      <c r="B24999"/>
      <c r="C24999"/>
    </row>
    <row r="25000" spans="1:3">
      <c r="A25000"/>
      <c r="B25000"/>
      <c r="C25000"/>
    </row>
    <row r="25001" spans="1:3">
      <c r="A25001"/>
      <c r="B25001"/>
      <c r="C25001"/>
    </row>
    <row r="25002" spans="1:3">
      <c r="A25002"/>
      <c r="B25002"/>
      <c r="C25002"/>
    </row>
    <row r="25003" spans="1:3">
      <c r="A25003"/>
      <c r="B25003"/>
      <c r="C25003"/>
    </row>
    <row r="25004" spans="1:3">
      <c r="A25004"/>
      <c r="B25004"/>
      <c r="C25004"/>
    </row>
    <row r="25005" spans="1:3">
      <c r="A25005"/>
      <c r="B25005"/>
      <c r="C25005"/>
    </row>
    <row r="25006" spans="1:3">
      <c r="A25006"/>
      <c r="B25006"/>
      <c r="C25006"/>
    </row>
    <row r="25007" spans="1:3">
      <c r="A25007"/>
      <c r="B25007"/>
      <c r="C25007"/>
    </row>
    <row r="25008" spans="1:3">
      <c r="A25008"/>
      <c r="B25008"/>
      <c r="C25008"/>
    </row>
    <row r="25009" spans="1:3">
      <c r="A25009"/>
      <c r="B25009"/>
      <c r="C25009"/>
    </row>
    <row r="25010" spans="1:3">
      <c r="A25010"/>
      <c r="B25010"/>
      <c r="C25010"/>
    </row>
    <row r="25011" spans="1:3">
      <c r="A25011"/>
      <c r="B25011"/>
      <c r="C25011"/>
    </row>
    <row r="25012" spans="1:3">
      <c r="A25012"/>
      <c r="B25012"/>
      <c r="C25012"/>
    </row>
    <row r="25013" spans="1:3">
      <c r="A25013"/>
      <c r="B25013"/>
      <c r="C25013"/>
    </row>
    <row r="25014" spans="1:3">
      <c r="A25014"/>
      <c r="B25014"/>
      <c r="C25014"/>
    </row>
    <row r="25015" spans="1:3">
      <c r="A25015"/>
      <c r="B25015"/>
      <c r="C25015"/>
    </row>
    <row r="25016" spans="1:3">
      <c r="A25016"/>
      <c r="B25016"/>
      <c r="C25016"/>
    </row>
    <row r="25017" spans="1:3">
      <c r="A25017"/>
      <c r="B25017"/>
      <c r="C25017"/>
    </row>
    <row r="25018" spans="1:3">
      <c r="A25018"/>
      <c r="B25018"/>
      <c r="C25018"/>
    </row>
    <row r="25019" spans="1:3">
      <c r="A25019"/>
      <c r="B25019"/>
      <c r="C25019"/>
    </row>
    <row r="25020" spans="1:3">
      <c r="A25020"/>
      <c r="B25020"/>
      <c r="C25020"/>
    </row>
    <row r="25021" spans="1:3">
      <c r="A25021"/>
      <c r="B25021"/>
      <c r="C25021"/>
    </row>
    <row r="25022" spans="1:3">
      <c r="A25022"/>
      <c r="B25022"/>
      <c r="C25022"/>
    </row>
    <row r="25023" spans="1:3">
      <c r="A25023"/>
      <c r="B25023"/>
      <c r="C25023"/>
    </row>
    <row r="25024" spans="1:3">
      <c r="A25024"/>
      <c r="B25024"/>
      <c r="C25024"/>
    </row>
    <row r="25025" spans="1:3">
      <c r="A25025"/>
      <c r="B25025"/>
      <c r="C25025"/>
    </row>
    <row r="25026" spans="1:3">
      <c r="A25026"/>
      <c r="B25026"/>
      <c r="C25026"/>
    </row>
    <row r="25027" spans="1:3">
      <c r="A25027"/>
      <c r="B25027"/>
      <c r="C25027"/>
    </row>
    <row r="25028" spans="1:3">
      <c r="A25028"/>
      <c r="B25028"/>
      <c r="C25028"/>
    </row>
    <row r="25029" spans="1:3">
      <c r="A25029"/>
      <c r="B25029"/>
      <c r="C25029"/>
    </row>
    <row r="25030" spans="1:3">
      <c r="A25030"/>
      <c r="B25030"/>
      <c r="C25030"/>
    </row>
    <row r="25031" spans="1:3">
      <c r="A25031"/>
      <c r="B25031"/>
      <c r="C25031"/>
    </row>
    <row r="25032" spans="1:3">
      <c r="A25032"/>
      <c r="B25032"/>
      <c r="C25032"/>
    </row>
    <row r="25033" spans="1:3">
      <c r="A25033"/>
      <c r="B25033"/>
      <c r="C25033"/>
    </row>
    <row r="25034" spans="1:3">
      <c r="A25034"/>
      <c r="B25034"/>
      <c r="C25034"/>
    </row>
    <row r="25035" spans="1:3">
      <c r="A25035"/>
      <c r="B25035"/>
      <c r="C25035"/>
    </row>
    <row r="25036" spans="1:3">
      <c r="A25036"/>
      <c r="B25036"/>
      <c r="C25036"/>
    </row>
    <row r="25037" spans="1:3">
      <c r="A25037"/>
      <c r="B25037"/>
      <c r="C25037"/>
    </row>
    <row r="25038" spans="1:3">
      <c r="A25038"/>
      <c r="B25038"/>
      <c r="C25038"/>
    </row>
    <row r="25039" spans="1:3">
      <c r="A25039"/>
      <c r="B25039"/>
      <c r="C25039"/>
    </row>
    <row r="25040" spans="1:3">
      <c r="A25040"/>
      <c r="B25040"/>
      <c r="C25040"/>
    </row>
    <row r="25041" spans="1:3">
      <c r="A25041"/>
      <c r="B25041"/>
      <c r="C25041"/>
    </row>
    <row r="25042" spans="1:3">
      <c r="A25042"/>
      <c r="B25042"/>
      <c r="C25042"/>
    </row>
    <row r="25043" spans="1:3">
      <c r="A25043"/>
      <c r="B25043"/>
      <c r="C25043"/>
    </row>
    <row r="25044" spans="1:3">
      <c r="A25044"/>
      <c r="B25044"/>
      <c r="C25044"/>
    </row>
    <row r="25045" spans="1:3">
      <c r="A25045"/>
      <c r="B25045"/>
      <c r="C25045"/>
    </row>
    <row r="25046" spans="1:3">
      <c r="A25046"/>
      <c r="B25046"/>
      <c r="C25046"/>
    </row>
    <row r="25047" spans="1:3">
      <c r="A25047"/>
      <c r="B25047"/>
      <c r="C25047"/>
    </row>
    <row r="25048" spans="1:3">
      <c r="A25048"/>
      <c r="B25048"/>
      <c r="C25048"/>
    </row>
    <row r="25049" spans="1:3">
      <c r="A25049"/>
      <c r="B25049"/>
      <c r="C25049"/>
    </row>
    <row r="25050" spans="1:3">
      <c r="A25050"/>
      <c r="B25050"/>
      <c r="C25050"/>
    </row>
    <row r="25051" spans="1:3">
      <c r="A25051"/>
      <c r="B25051"/>
      <c r="C25051"/>
    </row>
    <row r="25052" spans="1:3">
      <c r="A25052"/>
      <c r="B25052"/>
      <c r="C25052"/>
    </row>
    <row r="25053" spans="1:3">
      <c r="A25053"/>
      <c r="B25053"/>
      <c r="C25053"/>
    </row>
    <row r="25054" spans="1:3">
      <c r="A25054"/>
      <c r="B25054"/>
      <c r="C25054"/>
    </row>
    <row r="25055" spans="1:3">
      <c r="A25055"/>
      <c r="B25055"/>
      <c r="C25055"/>
    </row>
    <row r="25056" spans="1:3">
      <c r="A25056"/>
      <c r="B25056"/>
      <c r="C25056"/>
    </row>
    <row r="25057" spans="1:3">
      <c r="A25057"/>
      <c r="B25057"/>
      <c r="C25057"/>
    </row>
    <row r="25058" spans="1:3">
      <c r="A25058"/>
      <c r="B25058"/>
      <c r="C25058"/>
    </row>
    <row r="25059" spans="1:3">
      <c r="A25059"/>
      <c r="B25059"/>
      <c r="C25059"/>
    </row>
    <row r="25060" spans="1:3">
      <c r="A25060"/>
      <c r="B25060"/>
      <c r="C25060"/>
    </row>
    <row r="25061" spans="1:3">
      <c r="A25061"/>
      <c r="B25061"/>
      <c r="C25061"/>
    </row>
    <row r="25062" spans="1:3">
      <c r="A25062"/>
      <c r="B25062"/>
      <c r="C25062"/>
    </row>
    <row r="25063" spans="1:3">
      <c r="A25063"/>
      <c r="B25063"/>
      <c r="C25063"/>
    </row>
    <row r="25064" spans="1:3">
      <c r="A25064"/>
      <c r="B25064"/>
      <c r="C25064"/>
    </row>
    <row r="25065" spans="1:3">
      <c r="A25065"/>
      <c r="B25065"/>
      <c r="C25065"/>
    </row>
    <row r="25066" spans="1:3">
      <c r="A25066"/>
      <c r="B25066"/>
      <c r="C25066"/>
    </row>
    <row r="25067" spans="1:3">
      <c r="A25067"/>
      <c r="B25067"/>
      <c r="C25067"/>
    </row>
    <row r="25068" spans="1:3">
      <c r="A25068"/>
      <c r="B25068"/>
      <c r="C25068"/>
    </row>
    <row r="25069" spans="1:3">
      <c r="A25069"/>
      <c r="B25069"/>
      <c r="C25069"/>
    </row>
    <row r="25070" spans="1:3">
      <c r="A25070"/>
      <c r="B25070"/>
      <c r="C25070"/>
    </row>
    <row r="25071" spans="1:3">
      <c r="A25071"/>
      <c r="B25071"/>
      <c r="C25071"/>
    </row>
    <row r="25072" spans="1:3">
      <c r="A25072"/>
      <c r="B25072"/>
      <c r="C25072"/>
    </row>
    <row r="25073" spans="1:3">
      <c r="A25073"/>
      <c r="B25073"/>
      <c r="C25073"/>
    </row>
    <row r="25074" spans="1:3">
      <c r="A25074"/>
      <c r="B25074"/>
      <c r="C25074"/>
    </row>
    <row r="25075" spans="1:3">
      <c r="A25075"/>
      <c r="B25075"/>
      <c r="C25075"/>
    </row>
    <row r="25076" spans="1:3">
      <c r="A25076"/>
      <c r="B25076"/>
      <c r="C25076"/>
    </row>
    <row r="25077" spans="1:3">
      <c r="A25077"/>
      <c r="B25077"/>
      <c r="C25077"/>
    </row>
    <row r="25078" spans="1:3">
      <c r="A25078"/>
      <c r="B25078"/>
      <c r="C25078"/>
    </row>
    <row r="25079" spans="1:3">
      <c r="A25079"/>
      <c r="B25079"/>
      <c r="C25079"/>
    </row>
    <row r="25080" spans="1:3">
      <c r="A25080"/>
      <c r="B25080"/>
      <c r="C25080"/>
    </row>
    <row r="25081" spans="1:3">
      <c r="A25081"/>
      <c r="B25081"/>
      <c r="C25081"/>
    </row>
    <row r="25082" spans="1:3">
      <c r="A25082"/>
      <c r="B25082"/>
      <c r="C25082"/>
    </row>
    <row r="25083" spans="1:3">
      <c r="A25083"/>
      <c r="B25083"/>
      <c r="C25083"/>
    </row>
    <row r="25084" spans="1:3">
      <c r="A25084"/>
      <c r="B25084"/>
      <c r="C25084"/>
    </row>
    <row r="25085" spans="1:3">
      <c r="A25085"/>
      <c r="B25085"/>
      <c r="C25085"/>
    </row>
    <row r="25086" spans="1:3">
      <c r="A25086"/>
      <c r="B25086"/>
      <c r="C25086"/>
    </row>
    <row r="25087" spans="1:3">
      <c r="A25087"/>
      <c r="B25087"/>
      <c r="C25087"/>
    </row>
    <row r="25088" spans="1:3">
      <c r="A25088"/>
      <c r="B25088"/>
      <c r="C25088"/>
    </row>
    <row r="25089" spans="1:3">
      <c r="A25089"/>
      <c r="B25089"/>
      <c r="C25089"/>
    </row>
    <row r="25090" spans="1:3">
      <c r="A25090"/>
      <c r="B25090"/>
      <c r="C25090"/>
    </row>
    <row r="25091" spans="1:3">
      <c r="A25091"/>
      <c r="B25091"/>
      <c r="C25091"/>
    </row>
    <row r="25092" spans="1:3">
      <c r="A25092"/>
      <c r="B25092"/>
      <c r="C25092"/>
    </row>
    <row r="25093" spans="1:3">
      <c r="A25093"/>
      <c r="B25093"/>
      <c r="C25093"/>
    </row>
    <row r="25094" spans="1:3">
      <c r="A25094"/>
      <c r="B25094"/>
      <c r="C25094"/>
    </row>
    <row r="25095" spans="1:3">
      <c r="A25095"/>
      <c r="B25095"/>
      <c r="C25095"/>
    </row>
    <row r="25096" spans="1:3">
      <c r="A25096"/>
      <c r="B25096"/>
      <c r="C25096"/>
    </row>
    <row r="25097" spans="1:3">
      <c r="A25097"/>
      <c r="B25097"/>
      <c r="C25097"/>
    </row>
    <row r="25098" spans="1:3">
      <c r="A25098"/>
      <c r="B25098"/>
      <c r="C25098"/>
    </row>
    <row r="25099" spans="1:3">
      <c r="A25099"/>
      <c r="B25099"/>
      <c r="C25099"/>
    </row>
    <row r="25100" spans="1:3">
      <c r="A25100"/>
      <c r="B25100"/>
      <c r="C25100"/>
    </row>
    <row r="25101" spans="1:3">
      <c r="A25101"/>
      <c r="B25101"/>
      <c r="C25101"/>
    </row>
    <row r="25102" spans="1:3">
      <c r="A25102"/>
      <c r="B25102"/>
      <c r="C25102"/>
    </row>
    <row r="25103" spans="1:3">
      <c r="A25103"/>
      <c r="B25103"/>
      <c r="C25103"/>
    </row>
    <row r="25104" spans="1:3">
      <c r="A25104"/>
      <c r="B25104"/>
      <c r="C25104"/>
    </row>
    <row r="25105" spans="1:3">
      <c r="A25105"/>
      <c r="B25105"/>
      <c r="C25105"/>
    </row>
    <row r="25106" spans="1:3">
      <c r="A25106"/>
      <c r="B25106"/>
      <c r="C25106"/>
    </row>
    <row r="25107" spans="1:3">
      <c r="A25107"/>
      <c r="B25107"/>
      <c r="C25107"/>
    </row>
    <row r="25108" spans="1:3">
      <c r="A25108"/>
      <c r="B25108"/>
      <c r="C25108"/>
    </row>
    <row r="25109" spans="1:3">
      <c r="A25109"/>
      <c r="B25109"/>
      <c r="C25109"/>
    </row>
    <row r="25110" spans="1:3">
      <c r="A25110"/>
      <c r="B25110"/>
      <c r="C25110"/>
    </row>
    <row r="25111" spans="1:3">
      <c r="A25111"/>
      <c r="B25111"/>
      <c r="C25111"/>
    </row>
    <row r="25112" spans="1:3">
      <c r="A25112"/>
      <c r="B25112"/>
      <c r="C25112"/>
    </row>
    <row r="25113" spans="1:3">
      <c r="A25113"/>
      <c r="B25113"/>
      <c r="C25113"/>
    </row>
    <row r="25114" spans="1:3">
      <c r="A25114"/>
      <c r="B25114"/>
      <c r="C25114"/>
    </row>
    <row r="25115" spans="1:3">
      <c r="A25115"/>
      <c r="B25115"/>
      <c r="C25115"/>
    </row>
    <row r="25116" spans="1:3">
      <c r="A25116"/>
      <c r="B25116"/>
      <c r="C25116"/>
    </row>
    <row r="25117" spans="1:3">
      <c r="A25117"/>
      <c r="B25117"/>
      <c r="C25117"/>
    </row>
    <row r="25118" spans="1:3">
      <c r="A25118"/>
      <c r="B25118"/>
      <c r="C25118"/>
    </row>
    <row r="25119" spans="1:3">
      <c r="A25119"/>
      <c r="B25119"/>
      <c r="C25119"/>
    </row>
    <row r="25120" spans="1:3">
      <c r="A25120"/>
      <c r="B25120"/>
      <c r="C25120"/>
    </row>
    <row r="25121" spans="1:3">
      <c r="A25121"/>
      <c r="B25121"/>
      <c r="C25121"/>
    </row>
    <row r="25122" spans="1:3">
      <c r="A25122"/>
      <c r="B25122"/>
      <c r="C25122"/>
    </row>
    <row r="25123" spans="1:3">
      <c r="A25123"/>
      <c r="B25123"/>
      <c r="C25123"/>
    </row>
    <row r="25124" spans="1:3">
      <c r="A25124"/>
      <c r="B25124"/>
      <c r="C25124"/>
    </row>
    <row r="25125" spans="1:3">
      <c r="A25125"/>
      <c r="B25125"/>
      <c r="C25125"/>
    </row>
    <row r="25126" spans="1:3">
      <c r="A25126"/>
      <c r="B25126"/>
      <c r="C25126"/>
    </row>
    <row r="25127" spans="1:3">
      <c r="A25127"/>
      <c r="B25127"/>
      <c r="C25127"/>
    </row>
    <row r="25128" spans="1:3">
      <c r="A25128"/>
      <c r="B25128"/>
      <c r="C25128"/>
    </row>
    <row r="25129" spans="1:3">
      <c r="A25129"/>
      <c r="B25129"/>
      <c r="C25129"/>
    </row>
    <row r="25130" spans="1:3">
      <c r="A25130"/>
      <c r="B25130"/>
      <c r="C25130"/>
    </row>
    <row r="25131" spans="1:3">
      <c r="A25131"/>
      <c r="B25131"/>
      <c r="C25131"/>
    </row>
    <row r="25132" spans="1:3">
      <c r="A25132"/>
      <c r="B25132"/>
      <c r="C25132"/>
    </row>
    <row r="25133" spans="1:3">
      <c r="A25133"/>
      <c r="B25133"/>
      <c r="C25133"/>
    </row>
    <row r="25134" spans="1:3">
      <c r="A25134"/>
      <c r="B25134"/>
      <c r="C25134"/>
    </row>
    <row r="25135" spans="1:3">
      <c r="A25135"/>
      <c r="B25135"/>
      <c r="C25135"/>
    </row>
    <row r="25136" spans="1:3">
      <c r="A25136"/>
      <c r="B25136"/>
      <c r="C25136"/>
    </row>
    <row r="25137" spans="1:3">
      <c r="A25137"/>
      <c r="B25137"/>
      <c r="C25137"/>
    </row>
    <row r="25138" spans="1:3">
      <c r="A25138"/>
      <c r="B25138"/>
      <c r="C25138"/>
    </row>
    <row r="25139" spans="1:3">
      <c r="A25139"/>
      <c r="B25139"/>
      <c r="C25139"/>
    </row>
    <row r="25140" spans="1:3">
      <c r="A25140"/>
      <c r="B25140"/>
      <c r="C25140"/>
    </row>
    <row r="25141" spans="1:3">
      <c r="A25141"/>
      <c r="B25141"/>
      <c r="C25141"/>
    </row>
    <row r="25142" spans="1:3">
      <c r="A25142"/>
      <c r="B25142"/>
      <c r="C25142"/>
    </row>
    <row r="25143" spans="1:3">
      <c r="A25143"/>
      <c r="B25143"/>
      <c r="C25143"/>
    </row>
    <row r="25144" spans="1:3">
      <c r="A25144"/>
      <c r="B25144"/>
      <c r="C25144"/>
    </row>
    <row r="25145" spans="1:3">
      <c r="A25145"/>
      <c r="B25145"/>
      <c r="C25145"/>
    </row>
    <row r="25146" spans="1:3">
      <c r="A25146"/>
      <c r="B25146"/>
      <c r="C25146"/>
    </row>
    <row r="25147" spans="1:3">
      <c r="A25147"/>
      <c r="B25147"/>
      <c r="C25147"/>
    </row>
    <row r="25148" spans="1:3">
      <c r="A25148"/>
      <c r="B25148"/>
      <c r="C25148"/>
    </row>
    <row r="25149" spans="1:3">
      <c r="A25149"/>
      <c r="B25149"/>
      <c r="C25149"/>
    </row>
    <row r="25150" spans="1:3">
      <c r="A25150"/>
      <c r="B25150"/>
      <c r="C25150"/>
    </row>
    <row r="25151" spans="1:3">
      <c r="A25151"/>
      <c r="B25151"/>
      <c r="C25151"/>
    </row>
    <row r="25152" spans="1:3">
      <c r="A25152"/>
      <c r="B25152"/>
      <c r="C25152"/>
    </row>
    <row r="25153" spans="1:3">
      <c r="A25153"/>
      <c r="B25153"/>
      <c r="C25153"/>
    </row>
    <row r="25154" spans="1:3">
      <c r="A25154"/>
      <c r="B25154"/>
      <c r="C25154"/>
    </row>
    <row r="25155" spans="1:3">
      <c r="A25155"/>
      <c r="B25155"/>
      <c r="C25155"/>
    </row>
    <row r="25156" spans="1:3">
      <c r="A25156"/>
      <c r="B25156"/>
      <c r="C25156"/>
    </row>
    <row r="25157" spans="1:3">
      <c r="A25157"/>
      <c r="B25157"/>
      <c r="C25157"/>
    </row>
    <row r="25158" spans="1:3">
      <c r="A25158"/>
      <c r="B25158"/>
      <c r="C25158"/>
    </row>
    <row r="25159" spans="1:3">
      <c r="A25159"/>
      <c r="B25159"/>
      <c r="C25159"/>
    </row>
    <row r="25160" spans="1:3">
      <c r="A25160"/>
      <c r="B25160"/>
      <c r="C25160"/>
    </row>
    <row r="25161" spans="1:3">
      <c r="A25161"/>
      <c r="B25161"/>
      <c r="C25161"/>
    </row>
    <row r="25162" spans="1:3">
      <c r="A25162"/>
      <c r="B25162"/>
      <c r="C25162"/>
    </row>
    <row r="25163" spans="1:3">
      <c r="A25163"/>
      <c r="B25163"/>
      <c r="C25163"/>
    </row>
    <row r="25164" spans="1:3">
      <c r="A25164"/>
      <c r="B25164"/>
      <c r="C25164"/>
    </row>
    <row r="25165" spans="1:3">
      <c r="A25165"/>
      <c r="B25165"/>
      <c r="C25165"/>
    </row>
    <row r="25166" spans="1:3">
      <c r="A25166"/>
      <c r="B25166"/>
      <c r="C25166"/>
    </row>
    <row r="25167" spans="1:3">
      <c r="A25167"/>
      <c r="B25167"/>
      <c r="C25167"/>
    </row>
    <row r="25168" spans="1:3">
      <c r="A25168"/>
      <c r="B25168"/>
      <c r="C25168"/>
    </row>
    <row r="25169" spans="1:3">
      <c r="A25169"/>
      <c r="B25169"/>
      <c r="C25169"/>
    </row>
    <row r="25170" spans="1:3">
      <c r="A25170"/>
      <c r="B25170"/>
      <c r="C25170"/>
    </row>
    <row r="25171" spans="1:3">
      <c r="A25171"/>
      <c r="B25171"/>
      <c r="C25171"/>
    </row>
    <row r="25172" spans="1:3">
      <c r="A25172"/>
      <c r="B25172"/>
      <c r="C25172"/>
    </row>
    <row r="25173" spans="1:3">
      <c r="A25173"/>
      <c r="B25173"/>
      <c r="C25173"/>
    </row>
    <row r="25174" spans="1:3">
      <c r="A25174"/>
      <c r="B25174"/>
      <c r="C25174"/>
    </row>
    <row r="25175" spans="1:3">
      <c r="A25175"/>
      <c r="B25175"/>
      <c r="C25175"/>
    </row>
    <row r="25176" spans="1:3">
      <c r="A25176"/>
      <c r="B25176"/>
      <c r="C25176"/>
    </row>
    <row r="25177" spans="1:3">
      <c r="A25177"/>
      <c r="B25177"/>
      <c r="C25177"/>
    </row>
    <row r="25178" spans="1:3">
      <c r="A25178"/>
      <c r="B25178"/>
      <c r="C25178"/>
    </row>
    <row r="25179" spans="1:3">
      <c r="A25179"/>
      <c r="B25179"/>
      <c r="C25179"/>
    </row>
    <row r="25180" spans="1:3">
      <c r="A25180"/>
      <c r="B25180"/>
      <c r="C25180"/>
    </row>
    <row r="25181" spans="1:3">
      <c r="A25181"/>
      <c r="B25181"/>
      <c r="C25181"/>
    </row>
    <row r="25182" spans="1:3">
      <c r="A25182"/>
      <c r="B25182"/>
      <c r="C25182"/>
    </row>
    <row r="25183" spans="1:3">
      <c r="A25183"/>
      <c r="B25183"/>
      <c r="C25183"/>
    </row>
    <row r="25184" spans="1:3">
      <c r="A25184"/>
      <c r="B25184"/>
      <c r="C25184"/>
    </row>
    <row r="25185" spans="1:3">
      <c r="A25185"/>
      <c r="B25185"/>
      <c r="C25185"/>
    </row>
    <row r="25186" spans="1:3">
      <c r="A25186"/>
      <c r="B25186"/>
      <c r="C25186"/>
    </row>
    <row r="25187" spans="1:3">
      <c r="A25187"/>
      <c r="B25187"/>
      <c r="C25187"/>
    </row>
    <row r="25188" spans="1:3">
      <c r="A25188"/>
      <c r="B25188"/>
      <c r="C25188"/>
    </row>
    <row r="25189" spans="1:3">
      <c r="A25189"/>
      <c r="B25189"/>
      <c r="C25189"/>
    </row>
    <row r="25190" spans="1:3">
      <c r="A25190"/>
      <c r="B25190"/>
      <c r="C25190"/>
    </row>
    <row r="25191" spans="1:3">
      <c r="A25191"/>
      <c r="B25191"/>
      <c r="C25191"/>
    </row>
    <row r="25192" spans="1:3">
      <c r="A25192"/>
      <c r="B25192"/>
      <c r="C25192"/>
    </row>
    <row r="25193" spans="1:3">
      <c r="A25193"/>
      <c r="B25193"/>
      <c r="C25193"/>
    </row>
    <row r="25194" spans="1:3">
      <c r="A25194"/>
      <c r="B25194"/>
      <c r="C25194"/>
    </row>
    <row r="25195" spans="1:3">
      <c r="A25195"/>
      <c r="B25195"/>
      <c r="C25195"/>
    </row>
    <row r="25196" spans="1:3">
      <c r="A25196"/>
      <c r="B25196"/>
      <c r="C25196"/>
    </row>
    <row r="25197" spans="1:3">
      <c r="A25197"/>
      <c r="B25197"/>
      <c r="C25197"/>
    </row>
    <row r="25198" spans="1:3">
      <c r="A25198"/>
      <c r="B25198"/>
      <c r="C25198"/>
    </row>
    <row r="25199" spans="1:3">
      <c r="A25199"/>
      <c r="B25199"/>
      <c r="C25199"/>
    </row>
    <row r="25200" spans="1:3">
      <c r="A25200"/>
      <c r="B25200"/>
      <c r="C25200"/>
    </row>
    <row r="25201" spans="1:3">
      <c r="A25201"/>
      <c r="B25201"/>
      <c r="C25201"/>
    </row>
    <row r="25202" spans="1:3">
      <c r="A25202"/>
      <c r="B25202"/>
      <c r="C25202"/>
    </row>
    <row r="25203" spans="1:3">
      <c r="A25203"/>
      <c r="B25203"/>
      <c r="C25203"/>
    </row>
    <row r="25204" spans="1:3">
      <c r="A25204"/>
      <c r="B25204"/>
      <c r="C25204"/>
    </row>
    <row r="25205" spans="1:3">
      <c r="A25205"/>
      <c r="B25205"/>
      <c r="C25205"/>
    </row>
    <row r="25206" spans="1:3">
      <c r="A25206"/>
      <c r="B25206"/>
      <c r="C25206"/>
    </row>
    <row r="25207" spans="1:3">
      <c r="A25207"/>
      <c r="B25207"/>
      <c r="C25207"/>
    </row>
    <row r="25208" spans="1:3">
      <c r="A25208"/>
      <c r="B25208"/>
      <c r="C25208"/>
    </row>
    <row r="25209" spans="1:3">
      <c r="A25209"/>
      <c r="B25209"/>
      <c r="C25209"/>
    </row>
    <row r="25210" spans="1:3">
      <c r="A25210"/>
      <c r="B25210"/>
      <c r="C25210"/>
    </row>
    <row r="25211" spans="1:3">
      <c r="A25211"/>
      <c r="B25211"/>
      <c r="C25211"/>
    </row>
    <row r="25212" spans="1:3">
      <c r="A25212"/>
      <c r="B25212"/>
      <c r="C25212"/>
    </row>
    <row r="25213" spans="1:3">
      <c r="A25213"/>
      <c r="B25213"/>
      <c r="C25213"/>
    </row>
    <row r="25214" spans="1:3">
      <c r="A25214"/>
      <c r="B25214"/>
      <c r="C25214"/>
    </row>
    <row r="25215" spans="1:3">
      <c r="A25215"/>
      <c r="B25215"/>
      <c r="C25215"/>
    </row>
    <row r="25216" spans="1:3">
      <c r="A25216"/>
      <c r="B25216"/>
      <c r="C25216"/>
    </row>
    <row r="25217" spans="1:3">
      <c r="A25217"/>
      <c r="B25217"/>
      <c r="C25217"/>
    </row>
    <row r="25218" spans="1:3">
      <c r="A25218"/>
      <c r="B25218"/>
      <c r="C25218"/>
    </row>
    <row r="25219" spans="1:3">
      <c r="A25219"/>
      <c r="B25219"/>
      <c r="C25219"/>
    </row>
    <row r="25220" spans="1:3">
      <c r="A25220"/>
      <c r="B25220"/>
      <c r="C25220"/>
    </row>
    <row r="25221" spans="1:3">
      <c r="A25221"/>
      <c r="B25221"/>
      <c r="C25221"/>
    </row>
    <row r="25222" spans="1:3">
      <c r="A25222"/>
      <c r="B25222"/>
      <c r="C25222"/>
    </row>
    <row r="25223" spans="1:3">
      <c r="A25223"/>
      <c r="B25223"/>
      <c r="C25223"/>
    </row>
    <row r="25224" spans="1:3">
      <c r="A25224"/>
      <c r="B25224"/>
      <c r="C25224"/>
    </row>
    <row r="25225" spans="1:3">
      <c r="A25225"/>
      <c r="B25225"/>
      <c r="C25225"/>
    </row>
    <row r="25226" spans="1:3">
      <c r="A25226"/>
      <c r="B25226"/>
      <c r="C25226"/>
    </row>
    <row r="25227" spans="1:3">
      <c r="A25227"/>
      <c r="B25227"/>
      <c r="C25227"/>
    </row>
    <row r="25228" spans="1:3">
      <c r="A25228"/>
      <c r="B25228"/>
      <c r="C25228"/>
    </row>
    <row r="25229" spans="1:3">
      <c r="A25229"/>
      <c r="B25229"/>
      <c r="C25229"/>
    </row>
    <row r="25230" spans="1:3">
      <c r="A25230"/>
      <c r="B25230"/>
      <c r="C25230"/>
    </row>
    <row r="25231" spans="1:3">
      <c r="A25231"/>
      <c r="B25231"/>
      <c r="C25231"/>
    </row>
    <row r="25232" spans="1:3">
      <c r="A25232"/>
      <c r="B25232"/>
      <c r="C25232"/>
    </row>
    <row r="25233" spans="1:3">
      <c r="A25233"/>
      <c r="B25233"/>
      <c r="C25233"/>
    </row>
    <row r="25234" spans="1:3">
      <c r="A25234"/>
      <c r="B25234"/>
      <c r="C25234"/>
    </row>
    <row r="25235" spans="1:3">
      <c r="A25235"/>
      <c r="B25235"/>
      <c r="C25235"/>
    </row>
    <row r="25236" spans="1:3">
      <c r="A25236"/>
      <c r="B25236"/>
      <c r="C25236"/>
    </row>
    <row r="25237" spans="1:3">
      <c r="A25237"/>
      <c r="B25237"/>
      <c r="C25237"/>
    </row>
    <row r="25238" spans="1:3">
      <c r="A25238"/>
      <c r="B25238"/>
      <c r="C25238"/>
    </row>
    <row r="25239" spans="1:3">
      <c r="A25239"/>
      <c r="B25239"/>
      <c r="C25239"/>
    </row>
    <row r="25240" spans="1:3">
      <c r="A25240"/>
      <c r="B25240"/>
      <c r="C25240"/>
    </row>
    <row r="25241" spans="1:3">
      <c r="A25241"/>
      <c r="B25241"/>
      <c r="C25241"/>
    </row>
    <row r="25242" spans="1:3">
      <c r="A25242"/>
      <c r="B25242"/>
      <c r="C25242"/>
    </row>
    <row r="25243" spans="1:3">
      <c r="A25243"/>
      <c r="B25243"/>
      <c r="C25243"/>
    </row>
    <row r="25244" spans="1:3">
      <c r="A25244"/>
      <c r="B25244"/>
      <c r="C25244"/>
    </row>
    <row r="25245" spans="1:3">
      <c r="A25245"/>
      <c r="B25245"/>
      <c r="C25245"/>
    </row>
    <row r="25246" spans="1:3">
      <c r="A25246"/>
      <c r="B25246"/>
      <c r="C25246"/>
    </row>
    <row r="25247" spans="1:3">
      <c r="A25247"/>
      <c r="B25247"/>
      <c r="C25247"/>
    </row>
    <row r="25248" spans="1:3">
      <c r="A25248"/>
      <c r="B25248"/>
      <c r="C25248"/>
    </row>
    <row r="25249" spans="1:3">
      <c r="A25249"/>
      <c r="B25249"/>
      <c r="C25249"/>
    </row>
    <row r="25250" spans="1:3">
      <c r="A25250"/>
      <c r="B25250"/>
      <c r="C25250"/>
    </row>
    <row r="25251" spans="1:3">
      <c r="A25251"/>
      <c r="B25251"/>
      <c r="C25251"/>
    </row>
    <row r="25252" spans="1:3">
      <c r="A25252"/>
      <c r="B25252"/>
      <c r="C25252"/>
    </row>
    <row r="25253" spans="1:3">
      <c r="A25253"/>
      <c r="B25253"/>
      <c r="C25253"/>
    </row>
    <row r="25254" spans="1:3">
      <c r="A25254"/>
      <c r="B25254"/>
      <c r="C25254"/>
    </row>
    <row r="25255" spans="1:3">
      <c r="A25255"/>
      <c r="B25255"/>
      <c r="C25255"/>
    </row>
    <row r="25256" spans="1:3">
      <c r="A25256"/>
      <c r="B25256"/>
      <c r="C25256"/>
    </row>
    <row r="25257" spans="1:3">
      <c r="A25257"/>
      <c r="B25257"/>
      <c r="C25257"/>
    </row>
    <row r="25258" spans="1:3">
      <c r="A25258"/>
      <c r="B25258"/>
      <c r="C25258"/>
    </row>
    <row r="25259" spans="1:3">
      <c r="A25259"/>
      <c r="B25259"/>
      <c r="C25259"/>
    </row>
    <row r="25260" spans="1:3">
      <c r="A25260"/>
      <c r="B25260"/>
      <c r="C25260"/>
    </row>
    <row r="25261" spans="1:3">
      <c r="A25261"/>
      <c r="B25261"/>
      <c r="C25261"/>
    </row>
    <row r="25262" spans="1:3">
      <c r="A25262"/>
      <c r="B25262"/>
      <c r="C25262"/>
    </row>
    <row r="25263" spans="1:3">
      <c r="A25263"/>
      <c r="B25263"/>
      <c r="C25263"/>
    </row>
    <row r="25264" spans="1:3">
      <c r="A25264"/>
      <c r="B25264"/>
      <c r="C25264"/>
    </row>
    <row r="25265" spans="1:3">
      <c r="A25265"/>
      <c r="B25265"/>
      <c r="C25265"/>
    </row>
    <row r="25266" spans="1:3">
      <c r="A25266"/>
      <c r="B25266"/>
      <c r="C25266"/>
    </row>
    <row r="25267" spans="1:3">
      <c r="A25267"/>
      <c r="B25267"/>
      <c r="C25267"/>
    </row>
    <row r="25268" spans="1:3">
      <c r="A25268"/>
      <c r="B25268"/>
      <c r="C25268"/>
    </row>
    <row r="25269" spans="1:3">
      <c r="A25269"/>
      <c r="B25269"/>
      <c r="C25269"/>
    </row>
    <row r="25270" spans="1:3">
      <c r="A25270"/>
      <c r="B25270"/>
      <c r="C25270"/>
    </row>
    <row r="25271" spans="1:3">
      <c r="A25271"/>
      <c r="B25271"/>
      <c r="C25271"/>
    </row>
    <row r="25272" spans="1:3">
      <c r="A25272"/>
      <c r="B25272"/>
      <c r="C25272"/>
    </row>
    <row r="25273" spans="1:3">
      <c r="A25273"/>
      <c r="B25273"/>
      <c r="C25273"/>
    </row>
    <row r="25274" spans="1:3">
      <c r="A25274"/>
      <c r="B25274"/>
      <c r="C25274"/>
    </row>
    <row r="25275" spans="1:3">
      <c r="A25275"/>
      <c r="B25275"/>
      <c r="C25275"/>
    </row>
    <row r="25276" spans="1:3">
      <c r="A25276"/>
      <c r="B25276"/>
      <c r="C25276"/>
    </row>
    <row r="25277" spans="1:3">
      <c r="A25277"/>
      <c r="B25277"/>
      <c r="C25277"/>
    </row>
    <row r="25278" spans="1:3">
      <c r="A25278"/>
      <c r="B25278"/>
      <c r="C25278"/>
    </row>
    <row r="25279" spans="1:3">
      <c r="A25279"/>
      <c r="B25279"/>
      <c r="C25279"/>
    </row>
    <row r="25280" spans="1:3">
      <c r="A25280"/>
      <c r="B25280"/>
      <c r="C25280"/>
    </row>
    <row r="25281" spans="1:3">
      <c r="A25281"/>
      <c r="B25281"/>
      <c r="C25281"/>
    </row>
    <row r="25282" spans="1:3">
      <c r="A25282"/>
      <c r="B25282"/>
      <c r="C25282"/>
    </row>
    <row r="25283" spans="1:3">
      <c r="A25283"/>
      <c r="B25283"/>
      <c r="C25283"/>
    </row>
    <row r="25284" spans="1:3">
      <c r="A25284"/>
      <c r="B25284"/>
      <c r="C25284"/>
    </row>
    <row r="25285" spans="1:3">
      <c r="A25285"/>
      <c r="B25285"/>
      <c r="C25285"/>
    </row>
    <row r="25286" spans="1:3">
      <c r="A25286"/>
      <c r="B25286"/>
      <c r="C25286"/>
    </row>
    <row r="25287" spans="1:3">
      <c r="A25287"/>
      <c r="B25287"/>
      <c r="C25287"/>
    </row>
    <row r="25288" spans="1:3">
      <c r="A25288"/>
      <c r="B25288"/>
      <c r="C25288"/>
    </row>
    <row r="25289" spans="1:3">
      <c r="A25289"/>
      <c r="B25289"/>
      <c r="C25289"/>
    </row>
    <row r="25290" spans="1:3">
      <c r="A25290"/>
      <c r="B25290"/>
      <c r="C25290"/>
    </row>
    <row r="25291" spans="1:3">
      <c r="A25291"/>
      <c r="B25291"/>
      <c r="C25291"/>
    </row>
    <row r="25292" spans="1:3">
      <c r="A25292"/>
      <c r="B25292"/>
      <c r="C25292"/>
    </row>
    <row r="25293" spans="1:3">
      <c r="A25293"/>
      <c r="B25293"/>
      <c r="C25293"/>
    </row>
    <row r="25294" spans="1:3">
      <c r="A25294"/>
      <c r="B25294"/>
      <c r="C25294"/>
    </row>
    <row r="25295" spans="1:3">
      <c r="A25295"/>
      <c r="B25295"/>
      <c r="C25295"/>
    </row>
    <row r="25296" spans="1:3">
      <c r="A25296"/>
      <c r="B25296"/>
      <c r="C25296"/>
    </row>
    <row r="25297" spans="1:3">
      <c r="A25297"/>
      <c r="B25297"/>
      <c r="C25297"/>
    </row>
    <row r="25298" spans="1:3">
      <c r="A25298"/>
      <c r="B25298"/>
      <c r="C25298"/>
    </row>
    <row r="25299" spans="1:3">
      <c r="A25299"/>
      <c r="B25299"/>
      <c r="C25299"/>
    </row>
    <row r="25300" spans="1:3">
      <c r="A25300"/>
      <c r="B25300"/>
      <c r="C25300"/>
    </row>
    <row r="25301" spans="1:3">
      <c r="A25301"/>
      <c r="B25301"/>
      <c r="C25301"/>
    </row>
    <row r="25302" spans="1:3">
      <c r="A25302"/>
      <c r="B25302"/>
      <c r="C25302"/>
    </row>
    <row r="25303" spans="1:3">
      <c r="A25303"/>
      <c r="B25303"/>
      <c r="C25303"/>
    </row>
    <row r="25304" spans="1:3">
      <c r="A25304"/>
      <c r="B25304"/>
      <c r="C25304"/>
    </row>
    <row r="25305" spans="1:3">
      <c r="A25305"/>
      <c r="B25305"/>
      <c r="C25305"/>
    </row>
    <row r="25306" spans="1:3">
      <c r="A25306"/>
      <c r="B25306"/>
      <c r="C25306"/>
    </row>
    <row r="25307" spans="1:3">
      <c r="A25307"/>
      <c r="B25307"/>
      <c r="C25307"/>
    </row>
    <row r="25308" spans="1:3">
      <c r="A25308"/>
      <c r="B25308"/>
      <c r="C25308"/>
    </row>
    <row r="25309" spans="1:3">
      <c r="A25309"/>
      <c r="B25309"/>
      <c r="C25309"/>
    </row>
    <row r="25310" spans="1:3">
      <c r="A25310"/>
      <c r="B25310"/>
      <c r="C25310"/>
    </row>
    <row r="25311" spans="1:3">
      <c r="A25311"/>
      <c r="B25311"/>
      <c r="C25311"/>
    </row>
    <row r="25312" spans="1:3">
      <c r="A25312"/>
      <c r="B25312"/>
      <c r="C25312"/>
    </row>
    <row r="25313" spans="1:3">
      <c r="A25313"/>
      <c r="B25313"/>
      <c r="C25313"/>
    </row>
    <row r="25314" spans="1:3">
      <c r="A25314"/>
      <c r="B25314"/>
      <c r="C25314"/>
    </row>
    <row r="25315" spans="1:3">
      <c r="A25315"/>
      <c r="B25315"/>
      <c r="C25315"/>
    </row>
    <row r="25316" spans="1:3">
      <c r="A25316"/>
      <c r="B25316"/>
      <c r="C25316"/>
    </row>
    <row r="25317" spans="1:3">
      <c r="A25317"/>
      <c r="B25317"/>
      <c r="C25317"/>
    </row>
    <row r="25318" spans="1:3">
      <c r="A25318"/>
      <c r="B25318"/>
      <c r="C25318"/>
    </row>
    <row r="25319" spans="1:3">
      <c r="A25319"/>
      <c r="B25319"/>
      <c r="C25319"/>
    </row>
    <row r="25320" spans="1:3">
      <c r="A25320"/>
      <c r="B25320"/>
      <c r="C25320"/>
    </row>
    <row r="25321" spans="1:3">
      <c r="A25321"/>
      <c r="B25321"/>
      <c r="C25321"/>
    </row>
    <row r="25322" spans="1:3">
      <c r="A25322"/>
      <c r="B25322"/>
      <c r="C25322"/>
    </row>
    <row r="25323" spans="1:3">
      <c r="A25323"/>
      <c r="B25323"/>
      <c r="C25323"/>
    </row>
    <row r="25324" spans="1:3">
      <c r="A25324"/>
      <c r="B25324"/>
      <c r="C25324"/>
    </row>
    <row r="25325" spans="1:3">
      <c r="A25325"/>
      <c r="B25325"/>
      <c r="C25325"/>
    </row>
    <row r="25326" spans="1:3">
      <c r="A25326"/>
      <c r="B25326"/>
      <c r="C25326"/>
    </row>
    <row r="25327" spans="1:3">
      <c r="A25327"/>
      <c r="B25327"/>
      <c r="C25327"/>
    </row>
    <row r="25328" spans="1:3">
      <c r="A25328"/>
      <c r="B25328"/>
      <c r="C25328"/>
    </row>
    <row r="25329" spans="1:3">
      <c r="A25329"/>
      <c r="B25329"/>
      <c r="C25329"/>
    </row>
    <row r="25330" spans="1:3">
      <c r="A25330"/>
      <c r="B25330"/>
      <c r="C25330"/>
    </row>
    <row r="25331" spans="1:3">
      <c r="A25331"/>
      <c r="B25331"/>
      <c r="C25331"/>
    </row>
    <row r="25332" spans="1:3">
      <c r="A25332"/>
      <c r="B25332"/>
      <c r="C25332"/>
    </row>
    <row r="25333" spans="1:3">
      <c r="A25333"/>
      <c r="B25333"/>
      <c r="C25333"/>
    </row>
    <row r="25334" spans="1:3">
      <c r="A25334"/>
      <c r="B25334"/>
      <c r="C25334"/>
    </row>
    <row r="25335" spans="1:3">
      <c r="A25335"/>
      <c r="B25335"/>
      <c r="C25335"/>
    </row>
    <row r="25336" spans="1:3">
      <c r="A25336"/>
      <c r="B25336"/>
      <c r="C25336"/>
    </row>
    <row r="25337" spans="1:3">
      <c r="A25337"/>
      <c r="B25337"/>
      <c r="C25337"/>
    </row>
    <row r="25338" spans="1:3">
      <c r="A25338"/>
      <c r="B25338"/>
      <c r="C25338"/>
    </row>
    <row r="25339" spans="1:3">
      <c r="A25339"/>
      <c r="B25339"/>
      <c r="C25339"/>
    </row>
    <row r="25340" spans="1:3">
      <c r="A25340"/>
      <c r="B25340"/>
      <c r="C25340"/>
    </row>
    <row r="25341" spans="1:3">
      <c r="A25341"/>
      <c r="B25341"/>
      <c r="C25341"/>
    </row>
    <row r="25342" spans="1:3">
      <c r="A25342"/>
      <c r="B25342"/>
      <c r="C25342"/>
    </row>
    <row r="25343" spans="1:3">
      <c r="A25343"/>
      <c r="B25343"/>
      <c r="C25343"/>
    </row>
    <row r="25344" spans="1:3">
      <c r="A25344"/>
      <c r="B25344"/>
      <c r="C25344"/>
    </row>
    <row r="25345" spans="1:3">
      <c r="A25345"/>
      <c r="B25345"/>
      <c r="C25345"/>
    </row>
    <row r="25346" spans="1:3">
      <c r="A25346"/>
      <c r="B25346"/>
      <c r="C25346"/>
    </row>
    <row r="25347" spans="1:3">
      <c r="A25347"/>
      <c r="B25347"/>
      <c r="C25347"/>
    </row>
    <row r="25348" spans="1:3">
      <c r="A25348"/>
      <c r="B25348"/>
      <c r="C25348"/>
    </row>
    <row r="25349" spans="1:3">
      <c r="A25349"/>
      <c r="B25349"/>
      <c r="C25349"/>
    </row>
    <row r="25350" spans="1:3">
      <c r="A25350"/>
      <c r="B25350"/>
      <c r="C25350"/>
    </row>
    <row r="25351" spans="1:3">
      <c r="A25351"/>
      <c r="B25351"/>
      <c r="C25351"/>
    </row>
    <row r="25352" spans="1:3">
      <c r="A25352"/>
      <c r="B25352"/>
      <c r="C25352"/>
    </row>
    <row r="25353" spans="1:3">
      <c r="A25353"/>
      <c r="B25353"/>
      <c r="C25353"/>
    </row>
    <row r="25354" spans="1:3">
      <c r="A25354"/>
      <c r="B25354"/>
      <c r="C25354"/>
    </row>
    <row r="25355" spans="1:3">
      <c r="A25355"/>
      <c r="B25355"/>
      <c r="C25355"/>
    </row>
    <row r="25356" spans="1:3">
      <c r="A25356"/>
      <c r="B25356"/>
      <c r="C25356"/>
    </row>
    <row r="25357" spans="1:3">
      <c r="A25357"/>
      <c r="B25357"/>
      <c r="C25357"/>
    </row>
    <row r="25358" spans="1:3">
      <c r="A25358"/>
      <c r="B25358"/>
      <c r="C25358"/>
    </row>
    <row r="25359" spans="1:3">
      <c r="A25359"/>
      <c r="B25359"/>
      <c r="C25359"/>
    </row>
    <row r="25360" spans="1:3">
      <c r="A25360"/>
      <c r="B25360"/>
      <c r="C25360"/>
    </row>
    <row r="25361" spans="1:3">
      <c r="A25361"/>
      <c r="B25361"/>
      <c r="C25361"/>
    </row>
    <row r="25362" spans="1:3">
      <c r="A25362"/>
      <c r="B25362"/>
      <c r="C25362"/>
    </row>
    <row r="25363" spans="1:3">
      <c r="A25363"/>
      <c r="B25363"/>
      <c r="C25363"/>
    </row>
    <row r="25364" spans="1:3">
      <c r="A25364"/>
      <c r="B25364"/>
      <c r="C25364"/>
    </row>
    <row r="25365" spans="1:3">
      <c r="A25365"/>
      <c r="B25365"/>
      <c r="C25365"/>
    </row>
    <row r="25366" spans="1:3">
      <c r="A25366"/>
      <c r="B25366"/>
      <c r="C25366"/>
    </row>
    <row r="25367" spans="1:3">
      <c r="A25367"/>
      <c r="B25367"/>
      <c r="C25367"/>
    </row>
    <row r="25368" spans="1:3">
      <c r="A25368"/>
      <c r="B25368"/>
      <c r="C25368"/>
    </row>
    <row r="25369" spans="1:3">
      <c r="A25369"/>
      <c r="B25369"/>
      <c r="C25369"/>
    </row>
    <row r="25370" spans="1:3">
      <c r="A25370"/>
      <c r="B25370"/>
      <c r="C25370"/>
    </row>
    <row r="25371" spans="1:3">
      <c r="A25371"/>
      <c r="B25371"/>
      <c r="C25371"/>
    </row>
    <row r="25372" spans="1:3">
      <c r="A25372"/>
      <c r="B25372"/>
      <c r="C25372"/>
    </row>
    <row r="25373" spans="1:3">
      <c r="A25373"/>
      <c r="B25373"/>
      <c r="C25373"/>
    </row>
    <row r="25374" spans="1:3">
      <c r="A25374"/>
      <c r="B25374"/>
      <c r="C25374"/>
    </row>
    <row r="25375" spans="1:3">
      <c r="A25375"/>
      <c r="B25375"/>
      <c r="C25375"/>
    </row>
    <row r="25376" spans="1:3">
      <c r="A25376"/>
      <c r="B25376"/>
      <c r="C25376"/>
    </row>
    <row r="25377" spans="1:3">
      <c r="A25377"/>
      <c r="B25377"/>
      <c r="C25377"/>
    </row>
    <row r="25378" spans="1:3">
      <c r="A25378"/>
      <c r="B25378"/>
      <c r="C25378"/>
    </row>
    <row r="25379" spans="1:3">
      <c r="A25379"/>
      <c r="B25379"/>
      <c r="C25379"/>
    </row>
    <row r="25380" spans="1:3">
      <c r="A25380"/>
      <c r="B25380"/>
      <c r="C25380"/>
    </row>
    <row r="25381" spans="1:3">
      <c r="A25381"/>
      <c r="B25381"/>
      <c r="C25381"/>
    </row>
    <row r="25382" spans="1:3">
      <c r="A25382"/>
      <c r="B25382"/>
      <c r="C25382"/>
    </row>
    <row r="25383" spans="1:3">
      <c r="A25383"/>
      <c r="B25383"/>
      <c r="C25383"/>
    </row>
    <row r="25384" spans="1:3">
      <c r="A25384"/>
      <c r="B25384"/>
      <c r="C25384"/>
    </row>
    <row r="25385" spans="1:3">
      <c r="A25385"/>
      <c r="B25385"/>
      <c r="C25385"/>
    </row>
    <row r="25386" spans="1:3">
      <c r="A25386"/>
      <c r="B25386"/>
      <c r="C25386"/>
    </row>
    <row r="25387" spans="1:3">
      <c r="A25387"/>
      <c r="B25387"/>
      <c r="C25387"/>
    </row>
    <row r="25388" spans="1:3">
      <c r="A25388"/>
      <c r="B25388"/>
      <c r="C25388"/>
    </row>
    <row r="25389" spans="1:3">
      <c r="A25389"/>
      <c r="B25389"/>
      <c r="C25389"/>
    </row>
    <row r="25390" spans="1:3">
      <c r="A25390"/>
      <c r="B25390"/>
      <c r="C25390"/>
    </row>
    <row r="25391" spans="1:3">
      <c r="A25391"/>
      <c r="B25391"/>
      <c r="C25391"/>
    </row>
    <row r="25392" spans="1:3">
      <c r="A25392"/>
      <c r="B25392"/>
      <c r="C25392"/>
    </row>
    <row r="25393" spans="1:3">
      <c r="A25393"/>
      <c r="B25393"/>
      <c r="C25393"/>
    </row>
    <row r="25394" spans="1:3">
      <c r="A25394"/>
      <c r="B25394"/>
      <c r="C25394"/>
    </row>
    <row r="25395" spans="1:3">
      <c r="A25395"/>
      <c r="B25395"/>
      <c r="C25395"/>
    </row>
    <row r="25396" spans="1:3">
      <c r="A25396"/>
      <c r="B25396"/>
      <c r="C25396"/>
    </row>
    <row r="25397" spans="1:3">
      <c r="A25397"/>
      <c r="B25397"/>
      <c r="C25397"/>
    </row>
    <row r="25398" spans="1:3">
      <c r="A25398"/>
      <c r="B25398"/>
      <c r="C25398"/>
    </row>
    <row r="25399" spans="1:3">
      <c r="A25399"/>
      <c r="B25399"/>
      <c r="C25399"/>
    </row>
    <row r="25400" spans="1:3">
      <c r="A25400"/>
      <c r="B25400"/>
      <c r="C25400"/>
    </row>
    <row r="25401" spans="1:3">
      <c r="A25401"/>
      <c r="B25401"/>
      <c r="C25401"/>
    </row>
    <row r="25402" spans="1:3">
      <c r="A25402"/>
      <c r="B25402"/>
      <c r="C25402"/>
    </row>
    <row r="25403" spans="1:3">
      <c r="A25403"/>
      <c r="B25403"/>
      <c r="C25403"/>
    </row>
    <row r="25404" spans="1:3">
      <c r="A25404"/>
      <c r="B25404"/>
      <c r="C25404"/>
    </row>
    <row r="25405" spans="1:3">
      <c r="A25405"/>
      <c r="B25405"/>
      <c r="C25405"/>
    </row>
    <row r="25406" spans="1:3">
      <c r="A25406"/>
      <c r="B25406"/>
      <c r="C25406"/>
    </row>
    <row r="25407" spans="1:3">
      <c r="A25407"/>
      <c r="B25407"/>
      <c r="C25407"/>
    </row>
    <row r="25408" spans="1:3">
      <c r="A25408"/>
      <c r="B25408"/>
      <c r="C25408"/>
    </row>
    <row r="25409" spans="1:3">
      <c r="A25409"/>
      <c r="B25409"/>
      <c r="C25409"/>
    </row>
    <row r="25410" spans="1:3">
      <c r="A25410"/>
      <c r="B25410"/>
      <c r="C25410"/>
    </row>
    <row r="25411" spans="1:3">
      <c r="A25411"/>
      <c r="B25411"/>
      <c r="C25411"/>
    </row>
    <row r="25412" spans="1:3">
      <c r="A25412"/>
      <c r="B25412"/>
      <c r="C25412"/>
    </row>
    <row r="25413" spans="1:3">
      <c r="A25413"/>
      <c r="B25413"/>
      <c r="C25413"/>
    </row>
    <row r="25414" spans="1:3">
      <c r="A25414"/>
      <c r="B25414"/>
      <c r="C25414"/>
    </row>
    <row r="25415" spans="1:3">
      <c r="A25415"/>
      <c r="B25415"/>
      <c r="C25415"/>
    </row>
    <row r="25416" spans="1:3">
      <c r="A25416"/>
      <c r="B25416"/>
      <c r="C25416"/>
    </row>
    <row r="25417" spans="1:3">
      <c r="A25417"/>
      <c r="B25417"/>
      <c r="C25417"/>
    </row>
    <row r="25418" spans="1:3">
      <c r="A25418"/>
      <c r="B25418"/>
      <c r="C25418"/>
    </row>
    <row r="25419" spans="1:3">
      <c r="A25419"/>
      <c r="B25419"/>
      <c r="C25419"/>
    </row>
    <row r="25420" spans="1:3">
      <c r="A25420"/>
      <c r="B25420"/>
      <c r="C25420"/>
    </row>
    <row r="25421" spans="1:3">
      <c r="A25421"/>
      <c r="B25421"/>
      <c r="C25421"/>
    </row>
    <row r="25422" spans="1:3">
      <c r="A25422"/>
      <c r="B25422"/>
      <c r="C25422"/>
    </row>
    <row r="25423" spans="1:3">
      <c r="A25423"/>
      <c r="B25423"/>
      <c r="C25423"/>
    </row>
    <row r="25424" spans="1:3">
      <c r="A25424"/>
      <c r="B25424"/>
      <c r="C25424"/>
    </row>
    <row r="25425" spans="1:3">
      <c r="A25425"/>
      <c r="B25425"/>
      <c r="C25425"/>
    </row>
    <row r="25426" spans="1:3">
      <c r="A25426"/>
      <c r="B25426"/>
      <c r="C25426"/>
    </row>
    <row r="25427" spans="1:3">
      <c r="A25427"/>
      <c r="B25427"/>
      <c r="C25427"/>
    </row>
    <row r="25428" spans="1:3">
      <c r="A25428"/>
      <c r="B25428"/>
      <c r="C25428"/>
    </row>
    <row r="25429" spans="1:3">
      <c r="A25429"/>
      <c r="B25429"/>
      <c r="C25429"/>
    </row>
    <row r="25430" spans="1:3">
      <c r="A25430"/>
      <c r="B25430"/>
      <c r="C25430"/>
    </row>
    <row r="25431" spans="1:3">
      <c r="A25431"/>
      <c r="B25431"/>
      <c r="C25431"/>
    </row>
    <row r="25432" spans="1:3">
      <c r="A25432"/>
      <c r="B25432"/>
      <c r="C25432"/>
    </row>
    <row r="25433" spans="1:3">
      <c r="A25433"/>
      <c r="B25433"/>
      <c r="C25433"/>
    </row>
    <row r="25434" spans="1:3">
      <c r="A25434"/>
      <c r="B25434"/>
      <c r="C25434"/>
    </row>
    <row r="25435" spans="1:3">
      <c r="A25435"/>
      <c r="B25435"/>
      <c r="C25435"/>
    </row>
    <row r="25436" spans="1:3">
      <c r="A25436"/>
      <c r="B25436"/>
      <c r="C25436"/>
    </row>
    <row r="25437" spans="1:3">
      <c r="A25437"/>
      <c r="B25437"/>
      <c r="C25437"/>
    </row>
    <row r="25438" spans="1:3">
      <c r="A25438"/>
      <c r="B25438"/>
      <c r="C25438"/>
    </row>
    <row r="25439" spans="1:3">
      <c r="A25439"/>
      <c r="B25439"/>
      <c r="C25439"/>
    </row>
    <row r="25440" spans="1:3">
      <c r="A25440"/>
      <c r="B25440"/>
      <c r="C25440"/>
    </row>
    <row r="25441" spans="1:3">
      <c r="A25441"/>
      <c r="B25441"/>
      <c r="C25441"/>
    </row>
    <row r="25442" spans="1:3">
      <c r="A25442"/>
      <c r="B25442"/>
      <c r="C25442"/>
    </row>
    <row r="25443" spans="1:3">
      <c r="A25443"/>
      <c r="B25443"/>
      <c r="C25443"/>
    </row>
    <row r="25444" spans="1:3">
      <c r="A25444"/>
      <c r="B25444"/>
      <c r="C25444"/>
    </row>
    <row r="25445" spans="1:3">
      <c r="A25445"/>
      <c r="B25445"/>
      <c r="C25445"/>
    </row>
    <row r="25446" spans="1:3">
      <c r="A25446"/>
      <c r="B25446"/>
      <c r="C25446"/>
    </row>
    <row r="25447" spans="1:3">
      <c r="A25447"/>
      <c r="B25447"/>
      <c r="C25447"/>
    </row>
    <row r="25448" spans="1:3">
      <c r="A25448"/>
      <c r="B25448"/>
      <c r="C25448"/>
    </row>
    <row r="25449" spans="1:3">
      <c r="A25449"/>
      <c r="B25449"/>
      <c r="C25449"/>
    </row>
    <row r="25450" spans="1:3">
      <c r="A25450"/>
      <c r="B25450"/>
      <c r="C25450"/>
    </row>
    <row r="25451" spans="1:3">
      <c r="A25451"/>
      <c r="B25451"/>
      <c r="C25451"/>
    </row>
    <row r="25452" spans="1:3">
      <c r="A25452"/>
      <c r="B25452"/>
      <c r="C25452"/>
    </row>
    <row r="25453" spans="1:3">
      <c r="A25453"/>
      <c r="B25453"/>
      <c r="C25453"/>
    </row>
    <row r="25454" spans="1:3">
      <c r="A25454"/>
      <c r="B25454"/>
      <c r="C25454"/>
    </row>
    <row r="25455" spans="1:3">
      <c r="A25455"/>
      <c r="B25455"/>
      <c r="C25455"/>
    </row>
    <row r="25456" spans="1:3">
      <c r="A25456"/>
      <c r="B25456"/>
      <c r="C25456"/>
    </row>
    <row r="25457" spans="1:3">
      <c r="A25457"/>
      <c r="B25457"/>
      <c r="C25457"/>
    </row>
    <row r="25458" spans="1:3">
      <c r="A25458"/>
      <c r="B25458"/>
      <c r="C25458"/>
    </row>
    <row r="25459" spans="1:3">
      <c r="A25459"/>
      <c r="B25459"/>
      <c r="C25459"/>
    </row>
    <row r="25460" spans="1:3">
      <c r="A25460"/>
      <c r="B25460"/>
      <c r="C25460"/>
    </row>
    <row r="25461" spans="1:3">
      <c r="A25461"/>
      <c r="B25461"/>
      <c r="C25461"/>
    </row>
    <row r="25462" spans="1:3">
      <c r="A25462"/>
      <c r="B25462"/>
      <c r="C25462"/>
    </row>
    <row r="25463" spans="1:3">
      <c r="A25463"/>
      <c r="B25463"/>
      <c r="C25463"/>
    </row>
    <row r="25464" spans="1:3">
      <c r="A25464"/>
      <c r="B25464"/>
      <c r="C25464"/>
    </row>
    <row r="25465" spans="1:3">
      <c r="A25465"/>
      <c r="B25465"/>
      <c r="C25465"/>
    </row>
    <row r="25466" spans="1:3">
      <c r="A25466"/>
      <c r="B25466"/>
      <c r="C25466"/>
    </row>
    <row r="25467" spans="1:3">
      <c r="A25467"/>
      <c r="B25467"/>
      <c r="C25467"/>
    </row>
    <row r="25468" spans="1:3">
      <c r="A25468"/>
      <c r="B25468"/>
      <c r="C25468"/>
    </row>
    <row r="25469" spans="1:3">
      <c r="A25469"/>
      <c r="B25469"/>
      <c r="C25469"/>
    </row>
    <row r="25470" spans="1:3">
      <c r="A25470"/>
      <c r="B25470"/>
      <c r="C25470"/>
    </row>
    <row r="25471" spans="1:3">
      <c r="A25471"/>
      <c r="B25471"/>
      <c r="C25471"/>
    </row>
    <row r="25472" spans="1:3">
      <c r="A25472"/>
      <c r="B25472"/>
      <c r="C25472"/>
    </row>
    <row r="25473" spans="1:3">
      <c r="A25473"/>
      <c r="B25473"/>
      <c r="C25473"/>
    </row>
    <row r="25474" spans="1:3">
      <c r="A25474"/>
      <c r="B25474"/>
      <c r="C25474"/>
    </row>
    <row r="25475" spans="1:3">
      <c r="A25475"/>
      <c r="B25475"/>
      <c r="C25475"/>
    </row>
    <row r="25476" spans="1:3">
      <c r="A25476"/>
      <c r="B25476"/>
      <c r="C25476"/>
    </row>
    <row r="25477" spans="1:3">
      <c r="A25477"/>
      <c r="B25477"/>
      <c r="C25477"/>
    </row>
    <row r="25478" spans="1:3">
      <c r="A25478"/>
      <c r="B25478"/>
      <c r="C25478"/>
    </row>
    <row r="25479" spans="1:3">
      <c r="A25479"/>
      <c r="B25479"/>
      <c r="C25479"/>
    </row>
    <row r="25480" spans="1:3">
      <c r="A25480"/>
      <c r="B25480"/>
      <c r="C25480"/>
    </row>
    <row r="25481" spans="1:3">
      <c r="A25481"/>
      <c r="B25481"/>
      <c r="C25481"/>
    </row>
    <row r="25482" spans="1:3">
      <c r="A25482"/>
      <c r="B25482"/>
      <c r="C25482"/>
    </row>
    <row r="25483" spans="1:3">
      <c r="A25483"/>
      <c r="B25483"/>
      <c r="C25483"/>
    </row>
    <row r="25484" spans="1:3">
      <c r="A25484"/>
      <c r="B25484"/>
      <c r="C25484"/>
    </row>
    <row r="25485" spans="1:3">
      <c r="A25485"/>
      <c r="B25485"/>
      <c r="C25485"/>
    </row>
    <row r="25486" spans="1:3">
      <c r="A25486"/>
      <c r="B25486"/>
      <c r="C25486"/>
    </row>
    <row r="25487" spans="1:3">
      <c r="A25487"/>
      <c r="B25487"/>
      <c r="C25487"/>
    </row>
    <row r="25488" spans="1:3">
      <c r="A25488"/>
      <c r="B25488"/>
      <c r="C25488"/>
    </row>
    <row r="25489" spans="1:3">
      <c r="A25489"/>
      <c r="B25489"/>
      <c r="C25489"/>
    </row>
    <row r="25490" spans="1:3">
      <c r="A25490"/>
      <c r="B25490"/>
      <c r="C25490"/>
    </row>
    <row r="25491" spans="1:3">
      <c r="A25491"/>
      <c r="B25491"/>
      <c r="C25491"/>
    </row>
    <row r="25492" spans="1:3">
      <c r="A25492"/>
      <c r="B25492"/>
      <c r="C25492"/>
    </row>
    <row r="25493" spans="1:3">
      <c r="A25493"/>
      <c r="B25493"/>
      <c r="C25493"/>
    </row>
    <row r="25494" spans="1:3">
      <c r="A25494"/>
      <c r="B25494"/>
      <c r="C25494"/>
    </row>
    <row r="25495" spans="1:3">
      <c r="A25495"/>
      <c r="B25495"/>
      <c r="C25495"/>
    </row>
    <row r="25496" spans="1:3">
      <c r="A25496"/>
      <c r="B25496"/>
      <c r="C25496"/>
    </row>
    <row r="25497" spans="1:3">
      <c r="A25497"/>
      <c r="B25497"/>
      <c r="C25497"/>
    </row>
    <row r="25498" spans="1:3">
      <c r="A25498"/>
      <c r="B25498"/>
      <c r="C25498"/>
    </row>
    <row r="25499" spans="1:3">
      <c r="A25499"/>
      <c r="B25499"/>
      <c r="C25499"/>
    </row>
    <row r="25500" spans="1:3">
      <c r="A25500"/>
      <c r="B25500"/>
      <c r="C25500"/>
    </row>
    <row r="25501" spans="1:3">
      <c r="A25501"/>
      <c r="B25501"/>
      <c r="C25501"/>
    </row>
    <row r="25502" spans="1:3">
      <c r="A25502"/>
      <c r="B25502"/>
      <c r="C25502"/>
    </row>
    <row r="25503" spans="1:3">
      <c r="A25503"/>
      <c r="B25503"/>
      <c r="C25503"/>
    </row>
    <row r="25504" spans="1:3">
      <c r="A25504"/>
      <c r="B25504"/>
      <c r="C25504"/>
    </row>
    <row r="25505" spans="1:3">
      <c r="A25505"/>
      <c r="B25505"/>
      <c r="C25505"/>
    </row>
    <row r="25506" spans="1:3">
      <c r="A25506"/>
      <c r="B25506"/>
      <c r="C25506"/>
    </row>
    <row r="25507" spans="1:3">
      <c r="A25507"/>
      <c r="B25507"/>
      <c r="C25507"/>
    </row>
    <row r="25508" spans="1:3">
      <c r="A25508"/>
      <c r="B25508"/>
      <c r="C25508"/>
    </row>
    <row r="25509" spans="1:3">
      <c r="A25509"/>
      <c r="B25509"/>
      <c r="C25509"/>
    </row>
    <row r="25510" spans="1:3">
      <c r="A25510"/>
      <c r="B25510"/>
      <c r="C25510"/>
    </row>
    <row r="25511" spans="1:3">
      <c r="A25511"/>
      <c r="B25511"/>
      <c r="C25511"/>
    </row>
    <row r="25512" spans="1:3">
      <c r="A25512"/>
      <c r="B25512"/>
      <c r="C25512"/>
    </row>
    <row r="25513" spans="1:3">
      <c r="A25513"/>
      <c r="B25513"/>
      <c r="C25513"/>
    </row>
    <row r="25514" spans="1:3">
      <c r="A25514"/>
      <c r="B25514"/>
      <c r="C25514"/>
    </row>
    <row r="25515" spans="1:3">
      <c r="A25515"/>
      <c r="B25515"/>
      <c r="C25515"/>
    </row>
    <row r="25516" spans="1:3">
      <c r="A25516"/>
      <c r="B25516"/>
      <c r="C25516"/>
    </row>
    <row r="25517" spans="1:3">
      <c r="A25517"/>
      <c r="B25517"/>
      <c r="C25517"/>
    </row>
    <row r="25518" spans="1:3">
      <c r="A25518"/>
      <c r="B25518"/>
      <c r="C25518"/>
    </row>
    <row r="25519" spans="1:3">
      <c r="A25519"/>
      <c r="B25519"/>
      <c r="C25519"/>
    </row>
    <row r="25520" spans="1:3">
      <c r="A25520"/>
      <c r="B25520"/>
      <c r="C25520"/>
    </row>
    <row r="25521" spans="1:3">
      <c r="A25521"/>
      <c r="B25521"/>
      <c r="C25521"/>
    </row>
    <row r="25522" spans="1:3">
      <c r="A25522"/>
      <c r="B25522"/>
      <c r="C25522"/>
    </row>
    <row r="25523" spans="1:3">
      <c r="A25523"/>
      <c r="B25523"/>
      <c r="C25523"/>
    </row>
    <row r="25524" spans="1:3">
      <c r="A25524"/>
      <c r="B25524"/>
      <c r="C25524"/>
    </row>
    <row r="25525" spans="1:3">
      <c r="A25525"/>
      <c r="B25525"/>
      <c r="C25525"/>
    </row>
    <row r="25526" spans="1:3">
      <c r="A25526"/>
      <c r="B25526"/>
      <c r="C25526"/>
    </row>
    <row r="25527" spans="1:3">
      <c r="A25527"/>
      <c r="B25527"/>
      <c r="C25527"/>
    </row>
    <row r="25528" spans="1:3">
      <c r="A25528"/>
      <c r="B25528"/>
      <c r="C25528"/>
    </row>
    <row r="25529" spans="1:3">
      <c r="A25529"/>
      <c r="B25529"/>
      <c r="C25529"/>
    </row>
    <row r="25530" spans="1:3">
      <c r="A25530"/>
      <c r="B25530"/>
      <c r="C25530"/>
    </row>
    <row r="25531" spans="1:3">
      <c r="A25531"/>
      <c r="B25531"/>
      <c r="C25531"/>
    </row>
    <row r="25532" spans="1:3">
      <c r="A25532"/>
      <c r="B25532"/>
      <c r="C25532"/>
    </row>
    <row r="25533" spans="1:3">
      <c r="A25533"/>
      <c r="B25533"/>
      <c r="C25533"/>
    </row>
    <row r="25534" spans="1:3">
      <c r="A25534"/>
      <c r="B25534"/>
      <c r="C25534"/>
    </row>
    <row r="25535" spans="1:3">
      <c r="A25535"/>
      <c r="B25535"/>
      <c r="C25535"/>
    </row>
    <row r="25536" spans="1:3">
      <c r="A25536"/>
      <c r="B25536"/>
      <c r="C25536"/>
    </row>
    <row r="25537" spans="1:3">
      <c r="A25537"/>
      <c r="B25537"/>
      <c r="C25537"/>
    </row>
    <row r="25538" spans="1:3">
      <c r="A25538"/>
      <c r="B25538"/>
      <c r="C25538"/>
    </row>
    <row r="25539" spans="1:3">
      <c r="A25539"/>
      <c r="B25539"/>
      <c r="C25539"/>
    </row>
    <row r="25540" spans="1:3">
      <c r="A25540"/>
      <c r="B25540"/>
      <c r="C25540"/>
    </row>
    <row r="25541" spans="1:3">
      <c r="A25541"/>
      <c r="B25541"/>
      <c r="C25541"/>
    </row>
    <row r="25542" spans="1:3">
      <c r="A25542"/>
      <c r="B25542"/>
      <c r="C25542"/>
    </row>
    <row r="25543" spans="1:3">
      <c r="A25543"/>
      <c r="B25543"/>
      <c r="C25543"/>
    </row>
    <row r="25544" spans="1:3">
      <c r="A25544"/>
      <c r="B25544"/>
      <c r="C25544"/>
    </row>
    <row r="25545" spans="1:3">
      <c r="A25545"/>
      <c r="B25545"/>
      <c r="C25545"/>
    </row>
    <row r="25546" spans="1:3">
      <c r="A25546"/>
      <c r="B25546"/>
      <c r="C25546"/>
    </row>
    <row r="25547" spans="1:3">
      <c r="A25547"/>
      <c r="B25547"/>
      <c r="C25547"/>
    </row>
    <row r="25548" spans="1:3">
      <c r="A25548"/>
      <c r="B25548"/>
      <c r="C25548"/>
    </row>
    <row r="25549" spans="1:3">
      <c r="A25549"/>
      <c r="B25549"/>
      <c r="C25549"/>
    </row>
    <row r="25550" spans="1:3">
      <c r="A25550"/>
      <c r="B25550"/>
      <c r="C25550"/>
    </row>
    <row r="25551" spans="1:3">
      <c r="A25551"/>
      <c r="B25551"/>
      <c r="C25551"/>
    </row>
    <row r="25552" spans="1:3">
      <c r="A25552"/>
      <c r="B25552"/>
      <c r="C25552"/>
    </row>
    <row r="25553" spans="1:3">
      <c r="A25553"/>
      <c r="B25553"/>
      <c r="C25553"/>
    </row>
    <row r="25554" spans="1:3">
      <c r="A25554"/>
      <c r="B25554"/>
      <c r="C25554"/>
    </row>
    <row r="25555" spans="1:3">
      <c r="A25555"/>
      <c r="B25555"/>
      <c r="C25555"/>
    </row>
    <row r="25556" spans="1:3">
      <c r="A25556"/>
      <c r="B25556"/>
      <c r="C25556"/>
    </row>
    <row r="25557" spans="1:3">
      <c r="A25557"/>
      <c r="B25557"/>
      <c r="C25557"/>
    </row>
    <row r="25558" spans="1:3">
      <c r="A25558"/>
      <c r="B25558"/>
      <c r="C25558"/>
    </row>
    <row r="25559" spans="1:3">
      <c r="A25559"/>
      <c r="B25559"/>
      <c r="C25559"/>
    </row>
    <row r="25560" spans="1:3">
      <c r="A25560"/>
      <c r="B25560"/>
      <c r="C25560"/>
    </row>
    <row r="25561" spans="1:3">
      <c r="A25561"/>
      <c r="B25561"/>
      <c r="C25561"/>
    </row>
    <row r="25562" spans="1:3">
      <c r="A25562"/>
      <c r="B25562"/>
      <c r="C25562"/>
    </row>
    <row r="25563" spans="1:3">
      <c r="A25563"/>
      <c r="B25563"/>
      <c r="C25563"/>
    </row>
    <row r="25564" spans="1:3">
      <c r="A25564"/>
      <c r="B25564"/>
      <c r="C25564"/>
    </row>
    <row r="25565" spans="1:3">
      <c r="A25565"/>
      <c r="B25565"/>
      <c r="C25565"/>
    </row>
    <row r="25566" spans="1:3">
      <c r="A25566"/>
      <c r="B25566"/>
      <c r="C25566"/>
    </row>
    <row r="25567" spans="1:3">
      <c r="A25567"/>
      <c r="B25567"/>
      <c r="C25567"/>
    </row>
    <row r="25568" spans="1:3">
      <c r="A25568"/>
      <c r="B25568"/>
      <c r="C25568"/>
    </row>
    <row r="25569" spans="1:3">
      <c r="A25569"/>
      <c r="B25569"/>
      <c r="C25569"/>
    </row>
    <row r="25570" spans="1:3">
      <c r="A25570"/>
      <c r="B25570"/>
      <c r="C25570"/>
    </row>
    <row r="25571" spans="1:3">
      <c r="A25571"/>
      <c r="B25571"/>
      <c r="C25571"/>
    </row>
    <row r="25572" spans="1:3">
      <c r="A25572"/>
      <c r="B25572"/>
      <c r="C25572"/>
    </row>
    <row r="25573" spans="1:3">
      <c r="A25573"/>
      <c r="B25573"/>
      <c r="C25573"/>
    </row>
    <row r="25574" spans="1:3">
      <c r="A25574"/>
      <c r="B25574"/>
      <c r="C25574"/>
    </row>
    <row r="25575" spans="1:3">
      <c r="A25575"/>
      <c r="B25575"/>
      <c r="C25575"/>
    </row>
    <row r="25576" spans="1:3">
      <c r="A25576"/>
      <c r="B25576"/>
      <c r="C25576"/>
    </row>
    <row r="25577" spans="1:3">
      <c r="A25577"/>
      <c r="B25577"/>
      <c r="C25577"/>
    </row>
    <row r="25578" spans="1:3">
      <c r="A25578"/>
      <c r="B25578"/>
      <c r="C25578"/>
    </row>
    <row r="25579" spans="1:3">
      <c r="A25579"/>
      <c r="B25579"/>
      <c r="C25579"/>
    </row>
    <row r="25580" spans="1:3">
      <c r="A25580"/>
      <c r="B25580"/>
      <c r="C25580"/>
    </row>
    <row r="25581" spans="1:3">
      <c r="A25581"/>
      <c r="B25581"/>
      <c r="C25581"/>
    </row>
    <row r="25582" spans="1:3">
      <c r="A25582"/>
      <c r="B25582"/>
      <c r="C25582"/>
    </row>
    <row r="25583" spans="1:3">
      <c r="A25583"/>
      <c r="B25583"/>
      <c r="C25583"/>
    </row>
    <row r="25584" spans="1:3">
      <c r="A25584"/>
      <c r="B25584"/>
      <c r="C25584"/>
    </row>
    <row r="25585" spans="1:3">
      <c r="A25585"/>
      <c r="B25585"/>
      <c r="C25585"/>
    </row>
    <row r="25586" spans="1:3">
      <c r="A25586"/>
      <c r="B25586"/>
      <c r="C25586"/>
    </row>
    <row r="25587" spans="1:3">
      <c r="A25587"/>
      <c r="B25587"/>
      <c r="C25587"/>
    </row>
    <row r="25588" spans="1:3">
      <c r="A25588"/>
      <c r="B25588"/>
      <c r="C25588"/>
    </row>
    <row r="25589" spans="1:3">
      <c r="A25589"/>
      <c r="B25589"/>
      <c r="C25589"/>
    </row>
    <row r="25590" spans="1:3">
      <c r="A25590"/>
      <c r="B25590"/>
      <c r="C25590"/>
    </row>
    <row r="25591" spans="1:3">
      <c r="A25591"/>
      <c r="B25591"/>
      <c r="C25591"/>
    </row>
    <row r="25592" spans="1:3">
      <c r="A25592"/>
      <c r="B25592"/>
      <c r="C25592"/>
    </row>
    <row r="25593" spans="1:3">
      <c r="A25593"/>
      <c r="B25593"/>
      <c r="C25593"/>
    </row>
    <row r="25594" spans="1:3">
      <c r="A25594"/>
      <c r="B25594"/>
      <c r="C25594"/>
    </row>
    <row r="25595" spans="1:3">
      <c r="A25595"/>
      <c r="B25595"/>
      <c r="C25595"/>
    </row>
    <row r="25596" spans="1:3">
      <c r="A25596"/>
      <c r="B25596"/>
      <c r="C25596"/>
    </row>
    <row r="25597" spans="1:3">
      <c r="A25597"/>
      <c r="B25597"/>
      <c r="C25597"/>
    </row>
    <row r="25598" spans="1:3">
      <c r="A25598"/>
      <c r="B25598"/>
      <c r="C25598"/>
    </row>
    <row r="25599" spans="1:3">
      <c r="A25599"/>
      <c r="B25599"/>
      <c r="C25599"/>
    </row>
    <row r="25600" spans="1:3">
      <c r="A25600"/>
      <c r="B25600"/>
      <c r="C25600"/>
    </row>
    <row r="25601" spans="1:3">
      <c r="A25601"/>
      <c r="B25601"/>
      <c r="C25601"/>
    </row>
    <row r="25602" spans="1:3">
      <c r="A25602"/>
      <c r="B25602"/>
      <c r="C25602"/>
    </row>
    <row r="25603" spans="1:3">
      <c r="A25603"/>
      <c r="B25603"/>
      <c r="C25603"/>
    </row>
    <row r="25604" spans="1:3">
      <c r="A25604"/>
      <c r="B25604"/>
      <c r="C25604"/>
    </row>
    <row r="25605" spans="1:3">
      <c r="A25605"/>
      <c r="B25605"/>
      <c r="C25605"/>
    </row>
    <row r="25606" spans="1:3">
      <c r="A25606"/>
      <c r="B25606"/>
      <c r="C25606"/>
    </row>
    <row r="25607" spans="1:3">
      <c r="A25607"/>
      <c r="B25607"/>
      <c r="C25607"/>
    </row>
    <row r="25608" spans="1:3">
      <c r="A25608"/>
      <c r="B25608"/>
      <c r="C25608"/>
    </row>
    <row r="25609" spans="1:3">
      <c r="A25609"/>
      <c r="B25609"/>
      <c r="C25609"/>
    </row>
    <row r="25610" spans="1:3">
      <c r="A25610"/>
      <c r="B25610"/>
      <c r="C25610"/>
    </row>
    <row r="25611" spans="1:3">
      <c r="A25611"/>
      <c r="B25611"/>
      <c r="C25611"/>
    </row>
    <row r="25612" spans="1:3">
      <c r="A25612"/>
      <c r="B25612"/>
      <c r="C25612"/>
    </row>
    <row r="25613" spans="1:3">
      <c r="A25613"/>
      <c r="B25613"/>
      <c r="C25613"/>
    </row>
    <row r="25614" spans="1:3">
      <c r="A25614"/>
      <c r="B25614"/>
      <c r="C25614"/>
    </row>
    <row r="25615" spans="1:3">
      <c r="A25615"/>
      <c r="B25615"/>
      <c r="C25615"/>
    </row>
    <row r="25616" spans="1:3">
      <c r="A25616"/>
      <c r="B25616"/>
      <c r="C25616"/>
    </row>
    <row r="25617" spans="1:3">
      <c r="A25617"/>
      <c r="B25617"/>
      <c r="C25617"/>
    </row>
    <row r="25618" spans="1:3">
      <c r="A25618"/>
      <c r="B25618"/>
      <c r="C25618"/>
    </row>
    <row r="25619" spans="1:3">
      <c r="A25619"/>
      <c r="B25619"/>
      <c r="C25619"/>
    </row>
    <row r="25620" spans="1:3">
      <c r="A25620"/>
      <c r="B25620"/>
      <c r="C25620"/>
    </row>
    <row r="25621" spans="1:3">
      <c r="A25621"/>
      <c r="B25621"/>
      <c r="C25621"/>
    </row>
    <row r="25622" spans="1:3">
      <c r="A25622"/>
      <c r="B25622"/>
      <c r="C25622"/>
    </row>
    <row r="25623" spans="1:3">
      <c r="A25623"/>
      <c r="B25623"/>
      <c r="C25623"/>
    </row>
    <row r="25624" spans="1:3">
      <c r="A25624"/>
      <c r="B25624"/>
      <c r="C25624"/>
    </row>
    <row r="25625" spans="1:3">
      <c r="A25625"/>
      <c r="B25625"/>
      <c r="C25625"/>
    </row>
    <row r="25626" spans="1:3">
      <c r="A25626"/>
      <c r="B25626"/>
      <c r="C25626"/>
    </row>
    <row r="25627" spans="1:3">
      <c r="A25627"/>
      <c r="B25627"/>
      <c r="C25627"/>
    </row>
    <row r="25628" spans="1:3">
      <c r="A25628"/>
      <c r="B25628"/>
      <c r="C25628"/>
    </row>
    <row r="25629" spans="1:3">
      <c r="A25629"/>
      <c r="B25629"/>
      <c r="C25629"/>
    </row>
    <row r="25630" spans="1:3">
      <c r="A25630"/>
      <c r="B25630"/>
      <c r="C25630"/>
    </row>
    <row r="25631" spans="1:3">
      <c r="A25631"/>
      <c r="B25631"/>
      <c r="C25631"/>
    </row>
    <row r="25632" spans="1:3">
      <c r="A25632"/>
      <c r="B25632"/>
      <c r="C25632"/>
    </row>
    <row r="25633" spans="1:3">
      <c r="A25633"/>
      <c r="B25633"/>
      <c r="C25633"/>
    </row>
    <row r="25634" spans="1:3">
      <c r="A25634"/>
      <c r="B25634"/>
      <c r="C25634"/>
    </row>
    <row r="25635" spans="1:3">
      <c r="A25635"/>
      <c r="B25635"/>
      <c r="C25635"/>
    </row>
    <row r="25636" spans="1:3">
      <c r="A25636"/>
      <c r="B25636"/>
      <c r="C25636"/>
    </row>
    <row r="25637" spans="1:3">
      <c r="A25637"/>
      <c r="B25637"/>
      <c r="C25637"/>
    </row>
    <row r="25638" spans="1:3">
      <c r="A25638"/>
      <c r="B25638"/>
      <c r="C25638"/>
    </row>
    <row r="25639" spans="1:3">
      <c r="A25639"/>
      <c r="B25639"/>
      <c r="C25639"/>
    </row>
    <row r="25640" spans="1:3">
      <c r="A25640"/>
      <c r="B25640"/>
      <c r="C25640"/>
    </row>
    <row r="25641" spans="1:3">
      <c r="A25641"/>
      <c r="B25641"/>
      <c r="C25641"/>
    </row>
    <row r="25642" spans="1:3">
      <c r="A25642"/>
      <c r="B25642"/>
      <c r="C25642"/>
    </row>
    <row r="25643" spans="1:3">
      <c r="A25643"/>
      <c r="B25643"/>
      <c r="C25643"/>
    </row>
    <row r="25644" spans="1:3">
      <c r="A25644"/>
      <c r="B25644"/>
      <c r="C25644"/>
    </row>
    <row r="25645" spans="1:3">
      <c r="A25645"/>
      <c r="B25645"/>
      <c r="C25645"/>
    </row>
    <row r="25646" spans="1:3">
      <c r="A25646"/>
      <c r="B25646"/>
      <c r="C25646"/>
    </row>
    <row r="25647" spans="1:3">
      <c r="A25647"/>
      <c r="B25647"/>
      <c r="C25647"/>
    </row>
    <row r="25648" spans="1:3">
      <c r="A25648"/>
      <c r="B25648"/>
      <c r="C25648"/>
    </row>
    <row r="25649" spans="1:3">
      <c r="A25649"/>
      <c r="B25649"/>
      <c r="C25649"/>
    </row>
    <row r="25650" spans="1:3">
      <c r="A25650"/>
      <c r="B25650"/>
      <c r="C25650"/>
    </row>
    <row r="25651" spans="1:3">
      <c r="A25651"/>
      <c r="B25651"/>
      <c r="C25651"/>
    </row>
    <row r="25652" spans="1:3">
      <c r="A25652"/>
      <c r="B25652"/>
      <c r="C25652"/>
    </row>
    <row r="25653" spans="1:3">
      <c r="A25653"/>
      <c r="B25653"/>
      <c r="C25653"/>
    </row>
    <row r="25654" spans="1:3">
      <c r="A25654"/>
      <c r="B25654"/>
      <c r="C25654"/>
    </row>
    <row r="25655" spans="1:3">
      <c r="A25655"/>
      <c r="B25655"/>
      <c r="C25655"/>
    </row>
    <row r="25656" spans="1:3">
      <c r="A25656"/>
      <c r="B25656"/>
      <c r="C25656"/>
    </row>
    <row r="25657" spans="1:3">
      <c r="A25657"/>
      <c r="B25657"/>
      <c r="C25657"/>
    </row>
    <row r="25658" spans="1:3">
      <c r="A25658"/>
      <c r="B25658"/>
      <c r="C25658"/>
    </row>
    <row r="25659" spans="1:3">
      <c r="A25659"/>
      <c r="B25659"/>
      <c r="C25659"/>
    </row>
    <row r="25660" spans="1:3">
      <c r="A25660"/>
      <c r="B25660"/>
      <c r="C25660"/>
    </row>
    <row r="25661" spans="1:3">
      <c r="A25661"/>
      <c r="B25661"/>
      <c r="C25661"/>
    </row>
    <row r="25662" spans="1:3">
      <c r="A25662"/>
      <c r="B25662"/>
      <c r="C25662"/>
    </row>
    <row r="25663" spans="1:3">
      <c r="A25663"/>
      <c r="B25663"/>
      <c r="C25663"/>
    </row>
    <row r="25664" spans="1:3">
      <c r="A25664"/>
      <c r="B25664"/>
      <c r="C25664"/>
    </row>
    <row r="25665" spans="1:3">
      <c r="A25665"/>
      <c r="B25665"/>
      <c r="C25665"/>
    </row>
    <row r="25666" spans="1:3">
      <c r="A25666"/>
      <c r="B25666"/>
      <c r="C25666"/>
    </row>
    <row r="25667" spans="1:3">
      <c r="A25667"/>
      <c r="B25667"/>
      <c r="C25667"/>
    </row>
    <row r="25668" spans="1:3">
      <c r="A25668"/>
      <c r="B25668"/>
      <c r="C25668"/>
    </row>
    <row r="25669" spans="1:3">
      <c r="A25669"/>
      <c r="B25669"/>
      <c r="C25669"/>
    </row>
    <row r="25670" spans="1:3">
      <c r="A25670"/>
      <c r="B25670"/>
      <c r="C25670"/>
    </row>
    <row r="25671" spans="1:3">
      <c r="A25671"/>
      <c r="B25671"/>
      <c r="C25671"/>
    </row>
    <row r="25672" spans="1:3">
      <c r="A25672"/>
      <c r="B25672"/>
      <c r="C25672"/>
    </row>
    <row r="25673" spans="1:3">
      <c r="A25673"/>
      <c r="B25673"/>
      <c r="C25673"/>
    </row>
    <row r="25674" spans="1:3">
      <c r="A25674"/>
      <c r="B25674"/>
      <c r="C25674"/>
    </row>
    <row r="25675" spans="1:3">
      <c r="A25675"/>
      <c r="B25675"/>
      <c r="C25675"/>
    </row>
    <row r="25676" spans="1:3">
      <c r="A25676"/>
      <c r="B25676"/>
      <c r="C25676"/>
    </row>
    <row r="25677" spans="1:3">
      <c r="A25677"/>
      <c r="B25677"/>
      <c r="C25677"/>
    </row>
    <row r="25678" spans="1:3">
      <c r="A25678"/>
      <c r="B25678"/>
      <c r="C25678"/>
    </row>
    <row r="25679" spans="1:3">
      <c r="A25679"/>
      <c r="B25679"/>
      <c r="C25679"/>
    </row>
    <row r="25680" spans="1:3">
      <c r="A25680"/>
      <c r="B25680"/>
      <c r="C25680"/>
    </row>
    <row r="25681" spans="1:3">
      <c r="A25681"/>
      <c r="B25681"/>
      <c r="C25681"/>
    </row>
    <row r="25682" spans="1:3">
      <c r="A25682"/>
      <c r="B25682"/>
      <c r="C25682"/>
    </row>
    <row r="25683" spans="1:3">
      <c r="A25683"/>
      <c r="B25683"/>
      <c r="C25683"/>
    </row>
    <row r="25684" spans="1:3">
      <c r="A25684"/>
      <c r="B25684"/>
      <c r="C25684"/>
    </row>
    <row r="25685" spans="1:3">
      <c r="A25685"/>
      <c r="B25685"/>
      <c r="C25685"/>
    </row>
    <row r="25686" spans="1:3">
      <c r="A25686"/>
      <c r="B25686"/>
      <c r="C25686"/>
    </row>
    <row r="25687" spans="1:3">
      <c r="A25687"/>
      <c r="B25687"/>
      <c r="C25687"/>
    </row>
    <row r="25688" spans="1:3">
      <c r="A25688"/>
      <c r="B25688"/>
      <c r="C25688"/>
    </row>
    <row r="25689" spans="1:3">
      <c r="A25689"/>
      <c r="B25689"/>
      <c r="C25689"/>
    </row>
    <row r="25690" spans="1:3">
      <c r="A25690"/>
      <c r="B25690"/>
      <c r="C25690"/>
    </row>
    <row r="25691" spans="1:3">
      <c r="A25691"/>
      <c r="B25691"/>
      <c r="C25691"/>
    </row>
    <row r="25692" spans="1:3">
      <c r="A25692"/>
      <c r="B25692"/>
      <c r="C25692"/>
    </row>
    <row r="25693" spans="1:3">
      <c r="A25693"/>
      <c r="B25693"/>
      <c r="C25693"/>
    </row>
    <row r="25694" spans="1:3">
      <c r="A25694"/>
      <c r="B25694"/>
      <c r="C25694"/>
    </row>
    <row r="25695" spans="1:3">
      <c r="A25695"/>
      <c r="B25695"/>
      <c r="C25695"/>
    </row>
    <row r="25696" spans="1:3">
      <c r="A25696"/>
      <c r="B25696"/>
      <c r="C25696"/>
    </row>
    <row r="25697" spans="1:3">
      <c r="A25697"/>
      <c r="B25697"/>
      <c r="C25697"/>
    </row>
    <row r="25698" spans="1:3">
      <c r="A25698"/>
      <c r="B25698"/>
      <c r="C25698"/>
    </row>
    <row r="25699" spans="1:3">
      <c r="A25699"/>
      <c r="B25699"/>
      <c r="C25699"/>
    </row>
    <row r="25700" spans="1:3">
      <c r="A25700"/>
      <c r="B25700"/>
      <c r="C25700"/>
    </row>
    <row r="25701" spans="1:3">
      <c r="A25701"/>
      <c r="B25701"/>
      <c r="C25701"/>
    </row>
    <row r="25702" spans="1:3">
      <c r="A25702"/>
      <c r="B25702"/>
      <c r="C25702"/>
    </row>
    <row r="25703" spans="1:3">
      <c r="A25703"/>
      <c r="B25703"/>
      <c r="C25703"/>
    </row>
    <row r="25704" spans="1:3">
      <c r="A25704"/>
      <c r="B25704"/>
      <c r="C25704"/>
    </row>
    <row r="25705" spans="1:3">
      <c r="A25705"/>
      <c r="B25705"/>
      <c r="C25705"/>
    </row>
    <row r="25706" spans="1:3">
      <c r="A25706"/>
      <c r="B25706"/>
      <c r="C25706"/>
    </row>
    <row r="25707" spans="1:3">
      <c r="A25707"/>
      <c r="B25707"/>
      <c r="C25707"/>
    </row>
    <row r="25708" spans="1:3">
      <c r="A25708"/>
      <c r="B25708"/>
      <c r="C25708"/>
    </row>
    <row r="25709" spans="1:3">
      <c r="A25709"/>
      <c r="B25709"/>
      <c r="C25709"/>
    </row>
    <row r="25710" spans="1:3">
      <c r="A25710"/>
      <c r="B25710"/>
      <c r="C25710"/>
    </row>
    <row r="25711" spans="1:3">
      <c r="A25711"/>
      <c r="B25711"/>
      <c r="C25711"/>
    </row>
    <row r="25712" spans="1:3">
      <c r="A25712"/>
      <c r="B25712"/>
      <c r="C25712"/>
    </row>
    <row r="25713" spans="1:3">
      <c r="A25713"/>
      <c r="B25713"/>
      <c r="C25713"/>
    </row>
    <row r="25714" spans="1:3">
      <c r="A25714"/>
      <c r="B25714"/>
      <c r="C25714"/>
    </row>
    <row r="25715" spans="1:3">
      <c r="A25715"/>
      <c r="B25715"/>
      <c r="C25715"/>
    </row>
    <row r="25716" spans="1:3">
      <c r="A25716"/>
      <c r="B25716"/>
      <c r="C25716"/>
    </row>
    <row r="25717" spans="1:3">
      <c r="A25717"/>
      <c r="B25717"/>
      <c r="C25717"/>
    </row>
    <row r="25718" spans="1:3">
      <c r="A25718"/>
      <c r="B25718"/>
      <c r="C25718"/>
    </row>
    <row r="25719" spans="1:3">
      <c r="A25719"/>
      <c r="B25719"/>
      <c r="C25719"/>
    </row>
    <row r="25720" spans="1:3">
      <c r="A25720"/>
      <c r="B25720"/>
      <c r="C25720"/>
    </row>
    <row r="25721" spans="1:3">
      <c r="A25721"/>
      <c r="B25721"/>
      <c r="C25721"/>
    </row>
    <row r="25722" spans="1:3">
      <c r="A25722"/>
      <c r="B25722"/>
      <c r="C25722"/>
    </row>
    <row r="25723" spans="1:3">
      <c r="A25723"/>
      <c r="B25723"/>
      <c r="C25723"/>
    </row>
    <row r="25724" spans="1:3">
      <c r="A25724"/>
      <c r="B25724"/>
      <c r="C25724"/>
    </row>
    <row r="25725" spans="1:3">
      <c r="A25725"/>
      <c r="B25725"/>
      <c r="C25725"/>
    </row>
    <row r="25726" spans="1:3">
      <c r="A25726"/>
      <c r="B25726"/>
      <c r="C25726"/>
    </row>
    <row r="25727" spans="1:3">
      <c r="A25727"/>
      <c r="B25727"/>
      <c r="C25727"/>
    </row>
    <row r="25728" spans="1:3">
      <c r="A25728"/>
      <c r="B25728"/>
      <c r="C25728"/>
    </row>
    <row r="25729" spans="1:3">
      <c r="A25729"/>
      <c r="B25729"/>
      <c r="C25729"/>
    </row>
    <row r="25730" spans="1:3">
      <c r="A25730"/>
      <c r="B25730"/>
      <c r="C25730"/>
    </row>
    <row r="25731" spans="1:3">
      <c r="A25731"/>
      <c r="B25731"/>
      <c r="C25731"/>
    </row>
    <row r="25732" spans="1:3">
      <c r="A25732"/>
      <c r="B25732"/>
      <c r="C25732"/>
    </row>
    <row r="25733" spans="1:3">
      <c r="A25733"/>
      <c r="B25733"/>
      <c r="C25733"/>
    </row>
    <row r="25734" spans="1:3">
      <c r="A25734"/>
      <c r="B25734"/>
      <c r="C25734"/>
    </row>
    <row r="25735" spans="1:3">
      <c r="A25735"/>
      <c r="B25735"/>
      <c r="C25735"/>
    </row>
    <row r="25736" spans="1:3">
      <c r="A25736"/>
      <c r="B25736"/>
      <c r="C25736"/>
    </row>
    <row r="25737" spans="1:3">
      <c r="A25737"/>
      <c r="B25737"/>
      <c r="C25737"/>
    </row>
    <row r="25738" spans="1:3">
      <c r="A25738"/>
      <c r="B25738"/>
      <c r="C25738"/>
    </row>
    <row r="25739" spans="1:3">
      <c r="A25739"/>
      <c r="B25739"/>
      <c r="C25739"/>
    </row>
    <row r="25740" spans="1:3">
      <c r="A25740"/>
      <c r="B25740"/>
      <c r="C25740"/>
    </row>
    <row r="25741" spans="1:3">
      <c r="A25741"/>
      <c r="B25741"/>
      <c r="C25741"/>
    </row>
    <row r="25742" spans="1:3">
      <c r="A25742"/>
      <c r="B25742"/>
      <c r="C25742"/>
    </row>
    <row r="25743" spans="1:3">
      <c r="A25743"/>
      <c r="B25743"/>
      <c r="C25743"/>
    </row>
    <row r="25744" spans="1:3">
      <c r="A25744"/>
      <c r="B25744"/>
      <c r="C25744"/>
    </row>
    <row r="25745" spans="1:3">
      <c r="A25745"/>
      <c r="B25745"/>
      <c r="C25745"/>
    </row>
    <row r="25746" spans="1:3">
      <c r="A25746"/>
      <c r="B25746"/>
      <c r="C25746"/>
    </row>
    <row r="25747" spans="1:3">
      <c r="A25747"/>
      <c r="B25747"/>
      <c r="C25747"/>
    </row>
    <row r="25748" spans="1:3">
      <c r="A25748"/>
      <c r="B25748"/>
      <c r="C25748"/>
    </row>
    <row r="25749" spans="1:3">
      <c r="A25749"/>
      <c r="B25749"/>
      <c r="C25749"/>
    </row>
    <row r="25750" spans="1:3">
      <c r="A25750"/>
      <c r="B25750"/>
      <c r="C25750"/>
    </row>
    <row r="25751" spans="1:3">
      <c r="A25751"/>
      <c r="B25751"/>
      <c r="C25751"/>
    </row>
    <row r="25752" spans="1:3">
      <c r="A25752"/>
      <c r="B25752"/>
      <c r="C25752"/>
    </row>
    <row r="25753" spans="1:3">
      <c r="A25753"/>
      <c r="B25753"/>
      <c r="C25753"/>
    </row>
    <row r="25754" spans="1:3">
      <c r="A25754"/>
      <c r="B25754"/>
      <c r="C25754"/>
    </row>
    <row r="25755" spans="1:3">
      <c r="A25755"/>
      <c r="B25755"/>
      <c r="C25755"/>
    </row>
    <row r="25756" spans="1:3">
      <c r="A25756"/>
      <c r="B25756"/>
      <c r="C25756"/>
    </row>
    <row r="25757" spans="1:3">
      <c r="A25757"/>
      <c r="B25757"/>
      <c r="C25757"/>
    </row>
    <row r="25758" spans="1:3">
      <c r="A25758"/>
      <c r="B25758"/>
      <c r="C25758"/>
    </row>
    <row r="25759" spans="1:3">
      <c r="A25759"/>
      <c r="B25759"/>
      <c r="C25759"/>
    </row>
    <row r="25760" spans="1:3">
      <c r="A25760"/>
      <c r="B25760"/>
      <c r="C25760"/>
    </row>
    <row r="25761" spans="1:3">
      <c r="A25761"/>
      <c r="B25761"/>
      <c r="C25761"/>
    </row>
    <row r="25762" spans="1:3">
      <c r="A25762"/>
      <c r="B25762"/>
      <c r="C25762"/>
    </row>
    <row r="25763" spans="1:3">
      <c r="A25763"/>
      <c r="B25763"/>
      <c r="C25763"/>
    </row>
    <row r="25764" spans="1:3">
      <c r="A25764"/>
      <c r="B25764"/>
      <c r="C25764"/>
    </row>
    <row r="25765" spans="1:3">
      <c r="A25765"/>
      <c r="B25765"/>
      <c r="C25765"/>
    </row>
    <row r="25766" spans="1:3">
      <c r="A25766"/>
      <c r="B25766"/>
      <c r="C25766"/>
    </row>
    <row r="25767" spans="1:3">
      <c r="A25767"/>
      <c r="B25767"/>
      <c r="C25767"/>
    </row>
    <row r="25768" spans="1:3">
      <c r="A25768"/>
      <c r="B25768"/>
      <c r="C25768"/>
    </row>
    <row r="25769" spans="1:3">
      <c r="A25769"/>
      <c r="B25769"/>
      <c r="C25769"/>
    </row>
    <row r="25770" spans="1:3">
      <c r="A25770"/>
      <c r="B25770"/>
      <c r="C25770"/>
    </row>
    <row r="25771" spans="1:3">
      <c r="A25771"/>
      <c r="B25771"/>
      <c r="C25771"/>
    </row>
    <row r="25772" spans="1:3">
      <c r="A25772"/>
      <c r="B25772"/>
      <c r="C25772"/>
    </row>
    <row r="25773" spans="1:3">
      <c r="A25773"/>
      <c r="B25773"/>
      <c r="C25773"/>
    </row>
    <row r="25774" spans="1:3">
      <c r="A25774"/>
      <c r="B25774"/>
      <c r="C25774"/>
    </row>
    <row r="25775" spans="1:3">
      <c r="A25775"/>
      <c r="B25775"/>
      <c r="C25775"/>
    </row>
    <row r="25776" spans="1:3">
      <c r="A25776"/>
      <c r="B25776"/>
      <c r="C25776"/>
    </row>
    <row r="25777" spans="1:3">
      <c r="A25777"/>
      <c r="B25777"/>
      <c r="C25777"/>
    </row>
    <row r="25778" spans="1:3">
      <c r="A25778"/>
      <c r="B25778"/>
      <c r="C25778"/>
    </row>
    <row r="25779" spans="1:3">
      <c r="A25779"/>
      <c r="B25779"/>
      <c r="C25779"/>
    </row>
    <row r="25780" spans="1:3">
      <c r="A25780"/>
      <c r="B25780"/>
      <c r="C25780"/>
    </row>
    <row r="25781" spans="1:3">
      <c r="A25781"/>
      <c r="B25781"/>
      <c r="C25781"/>
    </row>
    <row r="25782" spans="1:3">
      <c r="A25782"/>
      <c r="B25782"/>
      <c r="C25782"/>
    </row>
    <row r="25783" spans="1:3">
      <c r="A25783"/>
      <c r="B25783"/>
      <c r="C25783"/>
    </row>
    <row r="25784" spans="1:3">
      <c r="A25784"/>
      <c r="B25784"/>
      <c r="C25784"/>
    </row>
    <row r="25785" spans="1:3">
      <c r="A25785"/>
      <c r="B25785"/>
      <c r="C25785"/>
    </row>
    <row r="25786" spans="1:3">
      <c r="A25786"/>
      <c r="B25786"/>
      <c r="C25786"/>
    </row>
    <row r="25787" spans="1:3">
      <c r="A25787"/>
      <c r="B25787"/>
      <c r="C25787"/>
    </row>
    <row r="25788" spans="1:3">
      <c r="A25788"/>
      <c r="B25788"/>
      <c r="C25788"/>
    </row>
    <row r="25789" spans="1:3">
      <c r="A25789"/>
      <c r="B25789"/>
      <c r="C25789"/>
    </row>
    <row r="25790" spans="1:3">
      <c r="A25790"/>
      <c r="B25790"/>
      <c r="C25790"/>
    </row>
    <row r="25791" spans="1:3">
      <c r="A25791"/>
      <c r="B25791"/>
      <c r="C25791"/>
    </row>
    <row r="25792" spans="1:3">
      <c r="A25792"/>
      <c r="B25792"/>
      <c r="C25792"/>
    </row>
    <row r="25793" spans="1:3">
      <c r="A25793"/>
      <c r="B25793"/>
      <c r="C25793"/>
    </row>
    <row r="25794" spans="1:3">
      <c r="A25794"/>
      <c r="B25794"/>
      <c r="C25794"/>
    </row>
    <row r="25795" spans="1:3">
      <c r="A25795"/>
      <c r="B25795"/>
      <c r="C25795"/>
    </row>
    <row r="25796" spans="1:3">
      <c r="A25796"/>
      <c r="B25796"/>
      <c r="C25796"/>
    </row>
    <row r="25797" spans="1:3">
      <c r="A25797"/>
      <c r="B25797"/>
      <c r="C25797"/>
    </row>
    <row r="25798" spans="1:3">
      <c r="A25798"/>
      <c r="B25798"/>
      <c r="C25798"/>
    </row>
    <row r="25799" spans="1:3">
      <c r="A25799"/>
      <c r="B25799"/>
      <c r="C25799"/>
    </row>
    <row r="25800" spans="1:3">
      <c r="A25800"/>
      <c r="B25800"/>
      <c r="C25800"/>
    </row>
    <row r="25801" spans="1:3">
      <c r="A25801"/>
      <c r="B25801"/>
      <c r="C25801"/>
    </row>
    <row r="25802" spans="1:3">
      <c r="A25802"/>
      <c r="B25802"/>
      <c r="C25802"/>
    </row>
    <row r="25803" spans="1:3">
      <c r="A25803"/>
      <c r="B25803"/>
      <c r="C25803"/>
    </row>
    <row r="25804" spans="1:3">
      <c r="A25804"/>
      <c r="B25804"/>
      <c r="C25804"/>
    </row>
    <row r="25805" spans="1:3">
      <c r="A25805"/>
      <c r="B25805"/>
      <c r="C25805"/>
    </row>
    <row r="25806" spans="1:3">
      <c r="A25806"/>
      <c r="B25806"/>
      <c r="C25806"/>
    </row>
    <row r="25807" spans="1:3">
      <c r="A25807"/>
      <c r="B25807"/>
      <c r="C25807"/>
    </row>
    <row r="25808" spans="1:3">
      <c r="A25808"/>
      <c r="B25808"/>
      <c r="C25808"/>
    </row>
    <row r="25809" spans="1:3">
      <c r="A25809"/>
      <c r="B25809"/>
      <c r="C25809"/>
    </row>
    <row r="25810" spans="1:3">
      <c r="A25810"/>
      <c r="B25810"/>
      <c r="C25810"/>
    </row>
    <row r="25811" spans="1:3">
      <c r="A25811"/>
      <c r="B25811"/>
      <c r="C25811"/>
    </row>
    <row r="25812" spans="1:3">
      <c r="A25812"/>
      <c r="B25812"/>
      <c r="C25812"/>
    </row>
    <row r="25813" spans="1:3">
      <c r="A25813"/>
      <c r="B25813"/>
      <c r="C25813"/>
    </row>
    <row r="25814" spans="1:3">
      <c r="A25814"/>
      <c r="B25814"/>
      <c r="C25814"/>
    </row>
    <row r="25815" spans="1:3">
      <c r="A25815"/>
      <c r="B25815"/>
      <c r="C25815"/>
    </row>
    <row r="25816" spans="1:3">
      <c r="A25816"/>
      <c r="B25816"/>
      <c r="C25816"/>
    </row>
    <row r="25817" spans="1:3">
      <c r="A25817"/>
      <c r="B25817"/>
      <c r="C25817"/>
    </row>
    <row r="25818" spans="1:3">
      <c r="A25818"/>
      <c r="B25818"/>
      <c r="C25818"/>
    </row>
    <row r="25819" spans="1:3">
      <c r="A25819"/>
      <c r="B25819"/>
      <c r="C25819"/>
    </row>
    <row r="25820" spans="1:3">
      <c r="A25820"/>
      <c r="B25820"/>
      <c r="C25820"/>
    </row>
    <row r="25821" spans="1:3">
      <c r="A25821"/>
      <c r="B25821"/>
      <c r="C25821"/>
    </row>
    <row r="25822" spans="1:3">
      <c r="A25822"/>
      <c r="B25822"/>
      <c r="C25822"/>
    </row>
    <row r="25823" spans="1:3">
      <c r="A25823"/>
      <c r="B25823"/>
      <c r="C25823"/>
    </row>
    <row r="25824" spans="1:3">
      <c r="A25824"/>
      <c r="B25824"/>
      <c r="C25824"/>
    </row>
    <row r="25825" spans="1:3">
      <c r="A25825"/>
      <c r="B25825"/>
      <c r="C25825"/>
    </row>
    <row r="25826" spans="1:3">
      <c r="A25826"/>
      <c r="B25826"/>
      <c r="C25826"/>
    </row>
    <row r="25827" spans="1:3">
      <c r="A25827"/>
      <c r="B25827"/>
      <c r="C25827"/>
    </row>
    <row r="25828" spans="1:3">
      <c r="A25828"/>
      <c r="B25828"/>
      <c r="C25828"/>
    </row>
    <row r="25829" spans="1:3">
      <c r="A25829"/>
      <c r="B25829"/>
      <c r="C25829"/>
    </row>
    <row r="25830" spans="1:3">
      <c r="A25830"/>
      <c r="B25830"/>
      <c r="C25830"/>
    </row>
    <row r="25831" spans="1:3">
      <c r="A25831"/>
      <c r="B25831"/>
      <c r="C25831"/>
    </row>
    <row r="25832" spans="1:3">
      <c r="A25832"/>
      <c r="B25832"/>
      <c r="C25832"/>
    </row>
    <row r="25833" spans="1:3">
      <c r="A25833"/>
      <c r="B25833"/>
      <c r="C25833"/>
    </row>
    <row r="25834" spans="1:3">
      <c r="A25834"/>
      <c r="B25834"/>
      <c r="C25834"/>
    </row>
    <row r="25835" spans="1:3">
      <c r="A25835"/>
      <c r="B25835"/>
      <c r="C25835"/>
    </row>
    <row r="25836" spans="1:3">
      <c r="A25836"/>
      <c r="B25836"/>
      <c r="C25836"/>
    </row>
    <row r="25837" spans="1:3">
      <c r="A25837"/>
      <c r="B25837"/>
      <c r="C25837"/>
    </row>
    <row r="25838" spans="1:3">
      <c r="A25838"/>
      <c r="B25838"/>
      <c r="C25838"/>
    </row>
    <row r="25839" spans="1:3">
      <c r="A25839"/>
      <c r="B25839"/>
      <c r="C25839"/>
    </row>
    <row r="25840" spans="1:3">
      <c r="A25840"/>
      <c r="B25840"/>
      <c r="C25840"/>
    </row>
    <row r="25841" spans="1:3">
      <c r="A25841"/>
      <c r="B25841"/>
      <c r="C25841"/>
    </row>
    <row r="25842" spans="1:3">
      <c r="A25842"/>
      <c r="B25842"/>
      <c r="C25842"/>
    </row>
    <row r="25843" spans="1:3">
      <c r="A25843"/>
      <c r="B25843"/>
      <c r="C25843"/>
    </row>
    <row r="25844" spans="1:3">
      <c r="A25844"/>
      <c r="B25844"/>
      <c r="C25844"/>
    </row>
    <row r="25845" spans="1:3">
      <c r="A25845"/>
      <c r="B25845"/>
      <c r="C25845"/>
    </row>
    <row r="25846" spans="1:3">
      <c r="A25846"/>
      <c r="B25846"/>
      <c r="C25846"/>
    </row>
    <row r="25847" spans="1:3">
      <c r="A25847"/>
      <c r="B25847"/>
      <c r="C25847"/>
    </row>
    <row r="25848" spans="1:3">
      <c r="A25848"/>
      <c r="B25848"/>
      <c r="C25848"/>
    </row>
    <row r="25849" spans="1:3">
      <c r="A25849"/>
      <c r="B25849"/>
      <c r="C25849"/>
    </row>
    <row r="25850" spans="1:3">
      <c r="A25850"/>
      <c r="B25850"/>
      <c r="C25850"/>
    </row>
    <row r="25851" spans="1:3">
      <c r="A25851"/>
      <c r="B25851"/>
      <c r="C25851"/>
    </row>
    <row r="25852" spans="1:3">
      <c r="A25852"/>
      <c r="B25852"/>
      <c r="C25852"/>
    </row>
    <row r="25853" spans="1:3">
      <c r="A25853"/>
      <c r="B25853"/>
      <c r="C25853"/>
    </row>
    <row r="25854" spans="1:3">
      <c r="A25854"/>
      <c r="B25854"/>
      <c r="C25854"/>
    </row>
    <row r="25855" spans="1:3">
      <c r="A25855"/>
      <c r="B25855"/>
      <c r="C25855"/>
    </row>
    <row r="25856" spans="1:3">
      <c r="A25856"/>
      <c r="B25856"/>
      <c r="C25856"/>
    </row>
    <row r="25857" spans="1:3">
      <c r="A25857"/>
      <c r="B25857"/>
      <c r="C25857"/>
    </row>
    <row r="25858" spans="1:3">
      <c r="A25858"/>
      <c r="B25858"/>
      <c r="C25858"/>
    </row>
    <row r="25859" spans="1:3">
      <c r="A25859"/>
      <c r="B25859"/>
      <c r="C25859"/>
    </row>
    <row r="25860" spans="1:3">
      <c r="A25860"/>
      <c r="B25860"/>
      <c r="C25860"/>
    </row>
    <row r="25861" spans="1:3">
      <c r="A25861"/>
      <c r="B25861"/>
      <c r="C25861"/>
    </row>
    <row r="25862" spans="1:3">
      <c r="A25862"/>
      <c r="B25862"/>
      <c r="C25862"/>
    </row>
    <row r="25863" spans="1:3">
      <c r="A25863"/>
      <c r="B25863"/>
      <c r="C25863"/>
    </row>
    <row r="25864" spans="1:3">
      <c r="A25864"/>
      <c r="B25864"/>
      <c r="C25864"/>
    </row>
    <row r="25865" spans="1:3">
      <c r="A25865"/>
      <c r="B25865"/>
      <c r="C25865"/>
    </row>
    <row r="25866" spans="1:3">
      <c r="A25866"/>
      <c r="B25866"/>
      <c r="C25866"/>
    </row>
    <row r="25867" spans="1:3">
      <c r="A25867"/>
      <c r="B25867"/>
      <c r="C25867"/>
    </row>
    <row r="25868" spans="1:3">
      <c r="A25868"/>
      <c r="B25868"/>
      <c r="C25868"/>
    </row>
    <row r="25869" spans="1:3">
      <c r="A25869"/>
      <c r="B25869"/>
      <c r="C25869"/>
    </row>
    <row r="25870" spans="1:3">
      <c r="A25870"/>
      <c r="B25870"/>
      <c r="C25870"/>
    </row>
    <row r="25871" spans="1:3">
      <c r="A25871"/>
      <c r="B25871"/>
      <c r="C25871"/>
    </row>
    <row r="25872" spans="1:3">
      <c r="A25872"/>
      <c r="B25872"/>
      <c r="C25872"/>
    </row>
    <row r="25873" spans="1:3">
      <c r="A25873"/>
      <c r="B25873"/>
      <c r="C25873"/>
    </row>
    <row r="25874" spans="1:3">
      <c r="A25874"/>
      <c r="B25874"/>
      <c r="C25874"/>
    </row>
    <row r="25875" spans="1:3">
      <c r="A25875"/>
      <c r="B25875"/>
      <c r="C25875"/>
    </row>
    <row r="25876" spans="1:3">
      <c r="A25876"/>
      <c r="B25876"/>
      <c r="C25876"/>
    </row>
    <row r="25877" spans="1:3">
      <c r="A25877"/>
      <c r="B25877"/>
      <c r="C25877"/>
    </row>
    <row r="25878" spans="1:3">
      <c r="A25878"/>
      <c r="B25878"/>
      <c r="C25878"/>
    </row>
    <row r="25879" spans="1:3">
      <c r="A25879"/>
      <c r="B25879"/>
      <c r="C25879"/>
    </row>
    <row r="25880" spans="1:3">
      <c r="A25880"/>
      <c r="B25880"/>
      <c r="C25880"/>
    </row>
    <row r="25881" spans="1:3">
      <c r="A25881"/>
      <c r="B25881"/>
      <c r="C25881"/>
    </row>
    <row r="25882" spans="1:3">
      <c r="A25882"/>
      <c r="B25882"/>
      <c r="C25882"/>
    </row>
    <row r="25883" spans="1:3">
      <c r="A25883"/>
      <c r="B25883"/>
      <c r="C25883"/>
    </row>
    <row r="25884" spans="1:3">
      <c r="A25884"/>
      <c r="B25884"/>
      <c r="C25884"/>
    </row>
    <row r="25885" spans="1:3">
      <c r="A25885"/>
      <c r="B25885"/>
      <c r="C25885"/>
    </row>
    <row r="25886" spans="1:3">
      <c r="A25886"/>
      <c r="B25886"/>
      <c r="C25886"/>
    </row>
    <row r="25887" spans="1:3">
      <c r="A25887"/>
      <c r="B25887"/>
      <c r="C25887"/>
    </row>
    <row r="25888" spans="1:3">
      <c r="A25888"/>
      <c r="B25888"/>
      <c r="C25888"/>
    </row>
    <row r="25889" spans="1:3">
      <c r="A25889"/>
      <c r="B25889"/>
      <c r="C25889"/>
    </row>
    <row r="25890" spans="1:3">
      <c r="A25890"/>
      <c r="B25890"/>
      <c r="C25890"/>
    </row>
    <row r="25891" spans="1:3">
      <c r="A25891"/>
      <c r="B25891"/>
      <c r="C25891"/>
    </row>
    <row r="25892" spans="1:3">
      <c r="A25892"/>
      <c r="B25892"/>
      <c r="C25892"/>
    </row>
    <row r="25893" spans="1:3">
      <c r="A25893"/>
      <c r="B25893"/>
      <c r="C25893"/>
    </row>
    <row r="25894" spans="1:3">
      <c r="A25894"/>
      <c r="B25894"/>
      <c r="C25894"/>
    </row>
    <row r="25895" spans="1:3">
      <c r="A25895"/>
      <c r="B25895"/>
      <c r="C25895"/>
    </row>
    <row r="25896" spans="1:3">
      <c r="A25896"/>
      <c r="B25896"/>
      <c r="C25896"/>
    </row>
    <row r="25897" spans="1:3">
      <c r="A25897"/>
      <c r="B25897"/>
      <c r="C25897"/>
    </row>
    <row r="25898" spans="1:3">
      <c r="A25898"/>
      <c r="B25898"/>
      <c r="C25898"/>
    </row>
    <row r="25899" spans="1:3">
      <c r="A25899"/>
      <c r="B25899"/>
      <c r="C25899"/>
    </row>
    <row r="25900" spans="1:3">
      <c r="A25900"/>
      <c r="B25900"/>
      <c r="C25900"/>
    </row>
    <row r="25901" spans="1:3">
      <c r="A25901"/>
      <c r="B25901"/>
      <c r="C25901"/>
    </row>
    <row r="25902" spans="1:3">
      <c r="A25902"/>
      <c r="B25902"/>
      <c r="C25902"/>
    </row>
    <row r="25903" spans="1:3">
      <c r="A25903"/>
      <c r="B25903"/>
      <c r="C25903"/>
    </row>
    <row r="25904" spans="1:3">
      <c r="A25904"/>
      <c r="B25904"/>
      <c r="C25904"/>
    </row>
    <row r="25905" spans="1:3">
      <c r="A25905"/>
      <c r="B25905"/>
      <c r="C25905"/>
    </row>
    <row r="25906" spans="1:3">
      <c r="A25906"/>
      <c r="B25906"/>
      <c r="C25906"/>
    </row>
    <row r="25907" spans="1:3">
      <c r="A25907"/>
      <c r="B25907"/>
      <c r="C25907"/>
    </row>
    <row r="25908" spans="1:3">
      <c r="A25908"/>
      <c r="B25908"/>
      <c r="C25908"/>
    </row>
    <row r="25909" spans="1:3">
      <c r="A25909"/>
      <c r="B25909"/>
      <c r="C25909"/>
    </row>
    <row r="25910" spans="1:3">
      <c r="A25910"/>
      <c r="B25910"/>
      <c r="C25910"/>
    </row>
    <row r="25911" spans="1:3">
      <c r="A25911"/>
      <c r="B25911"/>
      <c r="C25911"/>
    </row>
    <row r="25912" spans="1:3">
      <c r="A25912"/>
      <c r="B25912"/>
      <c r="C25912"/>
    </row>
    <row r="25913" spans="1:3">
      <c r="A25913"/>
      <c r="B25913"/>
      <c r="C25913"/>
    </row>
    <row r="25914" spans="1:3">
      <c r="A25914"/>
      <c r="B25914"/>
      <c r="C25914"/>
    </row>
    <row r="25915" spans="1:3">
      <c r="A25915"/>
      <c r="B25915"/>
      <c r="C25915"/>
    </row>
    <row r="25916" spans="1:3">
      <c r="A25916"/>
      <c r="B25916"/>
      <c r="C25916"/>
    </row>
    <row r="25917" spans="1:3">
      <c r="A25917"/>
      <c r="B25917"/>
      <c r="C25917"/>
    </row>
    <row r="25918" spans="1:3">
      <c r="A25918"/>
      <c r="B25918"/>
      <c r="C25918"/>
    </row>
    <row r="25919" spans="1:3">
      <c r="A25919"/>
      <c r="B25919"/>
      <c r="C25919"/>
    </row>
    <row r="25920" spans="1:3">
      <c r="A25920"/>
      <c r="B25920"/>
      <c r="C25920"/>
    </row>
    <row r="25921" spans="1:3">
      <c r="A25921"/>
      <c r="B25921"/>
      <c r="C25921"/>
    </row>
    <row r="25922" spans="1:3">
      <c r="A25922"/>
      <c r="B25922"/>
      <c r="C25922"/>
    </row>
    <row r="25923" spans="1:3">
      <c r="A25923"/>
      <c r="B25923"/>
      <c r="C25923"/>
    </row>
    <row r="25924" spans="1:3">
      <c r="A25924"/>
      <c r="B25924"/>
      <c r="C25924"/>
    </row>
    <row r="25925" spans="1:3">
      <c r="A25925"/>
      <c r="B25925"/>
      <c r="C25925"/>
    </row>
    <row r="25926" spans="1:3">
      <c r="A25926"/>
      <c r="B25926"/>
      <c r="C25926"/>
    </row>
    <row r="25927" spans="1:3">
      <c r="A25927"/>
      <c r="B25927"/>
      <c r="C25927"/>
    </row>
    <row r="25928" spans="1:3">
      <c r="A25928"/>
      <c r="B25928"/>
      <c r="C25928"/>
    </row>
    <row r="25929" spans="1:3">
      <c r="A25929"/>
      <c r="B25929"/>
      <c r="C25929"/>
    </row>
    <row r="25930" spans="1:3">
      <c r="A25930"/>
      <c r="B25930"/>
      <c r="C25930"/>
    </row>
    <row r="25931" spans="1:3">
      <c r="A25931"/>
      <c r="B25931"/>
      <c r="C25931"/>
    </row>
    <row r="25932" spans="1:3">
      <c r="A25932"/>
      <c r="B25932"/>
      <c r="C25932"/>
    </row>
    <row r="25933" spans="1:3">
      <c r="A25933"/>
      <c r="B25933"/>
      <c r="C25933"/>
    </row>
    <row r="25934" spans="1:3">
      <c r="A25934"/>
      <c r="B25934"/>
      <c r="C25934"/>
    </row>
    <row r="25935" spans="1:3">
      <c r="A25935"/>
      <c r="B25935"/>
      <c r="C25935"/>
    </row>
    <row r="25936" spans="1:3">
      <c r="A25936"/>
      <c r="B25936"/>
      <c r="C25936"/>
    </row>
    <row r="25937" spans="1:3">
      <c r="A25937"/>
      <c r="B25937"/>
      <c r="C25937"/>
    </row>
    <row r="25938" spans="1:3">
      <c r="A25938"/>
      <c r="B25938"/>
      <c r="C25938"/>
    </row>
    <row r="25939" spans="1:3">
      <c r="A25939"/>
      <c r="B25939"/>
      <c r="C25939"/>
    </row>
    <row r="25940" spans="1:3">
      <c r="A25940"/>
      <c r="B25940"/>
      <c r="C25940"/>
    </row>
    <row r="25941" spans="1:3">
      <c r="A25941"/>
      <c r="B25941"/>
      <c r="C25941"/>
    </row>
    <row r="25942" spans="1:3">
      <c r="A25942"/>
      <c r="B25942"/>
      <c r="C25942"/>
    </row>
    <row r="25943" spans="1:3">
      <c r="A25943"/>
      <c r="B25943"/>
      <c r="C25943"/>
    </row>
    <row r="25944" spans="1:3">
      <c r="A25944"/>
      <c r="B25944"/>
      <c r="C25944"/>
    </row>
    <row r="25945" spans="1:3">
      <c r="A25945"/>
      <c r="B25945"/>
      <c r="C25945"/>
    </row>
    <row r="25946" spans="1:3">
      <c r="A25946"/>
      <c r="B25946"/>
      <c r="C25946"/>
    </row>
    <row r="25947" spans="1:3">
      <c r="A25947"/>
      <c r="B25947"/>
      <c r="C25947"/>
    </row>
    <row r="25948" spans="1:3">
      <c r="A25948"/>
      <c r="B25948"/>
      <c r="C25948"/>
    </row>
    <row r="25949" spans="1:3">
      <c r="A25949"/>
      <c r="B25949"/>
      <c r="C25949"/>
    </row>
    <row r="25950" spans="1:3">
      <c r="A25950"/>
      <c r="B25950"/>
      <c r="C25950"/>
    </row>
    <row r="25951" spans="1:3">
      <c r="A25951"/>
      <c r="B25951"/>
      <c r="C25951"/>
    </row>
    <row r="25952" spans="1:3">
      <c r="A25952"/>
      <c r="B25952"/>
      <c r="C25952"/>
    </row>
    <row r="25953" spans="1:3">
      <c r="A25953"/>
      <c r="B25953"/>
      <c r="C25953"/>
    </row>
    <row r="25954" spans="1:3">
      <c r="A25954"/>
      <c r="B25954"/>
      <c r="C25954"/>
    </row>
    <row r="25955" spans="1:3">
      <c r="A25955"/>
      <c r="B25955"/>
      <c r="C25955"/>
    </row>
    <row r="25956" spans="1:3">
      <c r="A25956"/>
      <c r="B25956"/>
      <c r="C25956"/>
    </row>
    <row r="25957" spans="1:3">
      <c r="A25957"/>
      <c r="B25957"/>
      <c r="C25957"/>
    </row>
    <row r="25958" spans="1:3">
      <c r="A25958"/>
      <c r="B25958"/>
      <c r="C25958"/>
    </row>
    <row r="25959" spans="1:3">
      <c r="A25959"/>
      <c r="B25959"/>
      <c r="C25959"/>
    </row>
    <row r="25960" spans="1:3">
      <c r="A25960"/>
      <c r="B25960"/>
      <c r="C25960"/>
    </row>
    <row r="25961" spans="1:3">
      <c r="A25961"/>
      <c r="B25961"/>
      <c r="C25961"/>
    </row>
    <row r="25962" spans="1:3">
      <c r="A25962"/>
      <c r="B25962"/>
      <c r="C25962"/>
    </row>
    <row r="25963" spans="1:3">
      <c r="A25963"/>
      <c r="B25963"/>
      <c r="C25963"/>
    </row>
    <row r="25964" spans="1:3">
      <c r="A25964"/>
      <c r="B25964"/>
      <c r="C25964"/>
    </row>
    <row r="25965" spans="1:3">
      <c r="A25965"/>
      <c r="B25965"/>
      <c r="C25965"/>
    </row>
    <row r="25966" spans="1:3">
      <c r="A25966"/>
      <c r="B25966"/>
      <c r="C25966"/>
    </row>
    <row r="25967" spans="1:3">
      <c r="A25967"/>
      <c r="B25967"/>
      <c r="C25967"/>
    </row>
    <row r="25968" spans="1:3">
      <c r="A25968"/>
      <c r="B25968"/>
      <c r="C25968"/>
    </row>
    <row r="25969" spans="1:3">
      <c r="A25969"/>
      <c r="B25969"/>
      <c r="C25969"/>
    </row>
    <row r="25970" spans="1:3">
      <c r="A25970"/>
      <c r="B25970"/>
      <c r="C25970"/>
    </row>
    <row r="25971" spans="1:3">
      <c r="A25971"/>
      <c r="B25971"/>
      <c r="C25971"/>
    </row>
    <row r="25972" spans="1:3">
      <c r="A25972"/>
      <c r="B25972"/>
      <c r="C25972"/>
    </row>
    <row r="25973" spans="1:3">
      <c r="A25973"/>
      <c r="B25973"/>
      <c r="C25973"/>
    </row>
    <row r="25974" spans="1:3">
      <c r="A25974"/>
      <c r="B25974"/>
      <c r="C25974"/>
    </row>
    <row r="25975" spans="1:3">
      <c r="A25975"/>
      <c r="B25975"/>
      <c r="C25975"/>
    </row>
    <row r="25976" spans="1:3">
      <c r="A25976"/>
      <c r="B25976"/>
      <c r="C25976"/>
    </row>
    <row r="25977" spans="1:3">
      <c r="A25977"/>
      <c r="B25977"/>
      <c r="C25977"/>
    </row>
    <row r="25978" spans="1:3">
      <c r="A25978"/>
      <c r="B25978"/>
      <c r="C25978"/>
    </row>
    <row r="25979" spans="1:3">
      <c r="A25979"/>
      <c r="B25979"/>
      <c r="C25979"/>
    </row>
    <row r="25980" spans="1:3">
      <c r="A25980"/>
      <c r="B25980"/>
      <c r="C25980"/>
    </row>
    <row r="25981" spans="1:3">
      <c r="A25981"/>
      <c r="B25981"/>
      <c r="C25981"/>
    </row>
    <row r="25982" spans="1:3">
      <c r="A25982"/>
      <c r="B25982"/>
      <c r="C25982"/>
    </row>
    <row r="25983" spans="1:3">
      <c r="A25983"/>
      <c r="B25983"/>
      <c r="C25983"/>
    </row>
    <row r="25984" spans="1:3">
      <c r="A25984"/>
      <c r="B25984"/>
      <c r="C25984"/>
    </row>
    <row r="25985" spans="1:3">
      <c r="A25985"/>
      <c r="B25985"/>
      <c r="C25985"/>
    </row>
    <row r="25986" spans="1:3">
      <c r="A25986"/>
      <c r="B25986"/>
      <c r="C25986"/>
    </row>
    <row r="25987" spans="1:3">
      <c r="A25987"/>
      <c r="B25987"/>
      <c r="C25987"/>
    </row>
    <row r="25988" spans="1:3">
      <c r="A25988"/>
      <c r="B25988"/>
      <c r="C25988"/>
    </row>
    <row r="25989" spans="1:3">
      <c r="A25989"/>
      <c r="B25989"/>
      <c r="C25989"/>
    </row>
    <row r="25990" spans="1:3">
      <c r="A25990"/>
      <c r="B25990"/>
      <c r="C25990"/>
    </row>
    <row r="25991" spans="1:3">
      <c r="A25991"/>
      <c r="B25991"/>
      <c r="C25991"/>
    </row>
    <row r="25992" spans="1:3">
      <c r="A25992"/>
      <c r="B25992"/>
      <c r="C25992"/>
    </row>
    <row r="25993" spans="1:3">
      <c r="A25993"/>
      <c r="B25993"/>
      <c r="C25993"/>
    </row>
    <row r="25994" spans="1:3">
      <c r="A25994"/>
      <c r="B25994"/>
      <c r="C25994"/>
    </row>
    <row r="25995" spans="1:3">
      <c r="A25995"/>
      <c r="B25995"/>
      <c r="C25995"/>
    </row>
    <row r="25996" spans="1:3">
      <c r="A25996"/>
      <c r="B25996"/>
      <c r="C25996"/>
    </row>
    <row r="25997" spans="1:3">
      <c r="A25997"/>
      <c r="B25997"/>
      <c r="C25997"/>
    </row>
    <row r="25998" spans="1:3">
      <c r="A25998"/>
      <c r="B25998"/>
      <c r="C25998"/>
    </row>
    <row r="25999" spans="1:3">
      <c r="A25999"/>
      <c r="B25999"/>
      <c r="C25999"/>
    </row>
    <row r="26000" spans="1:3">
      <c r="A26000"/>
      <c r="B26000"/>
      <c r="C26000"/>
    </row>
    <row r="26001" spans="1:3">
      <c r="A26001"/>
      <c r="B26001"/>
      <c r="C26001"/>
    </row>
    <row r="26002" spans="1:3">
      <c r="A26002"/>
      <c r="B26002"/>
      <c r="C26002"/>
    </row>
    <row r="26003" spans="1:3">
      <c r="A26003"/>
      <c r="B26003"/>
      <c r="C26003"/>
    </row>
    <row r="26004" spans="1:3">
      <c r="A26004"/>
      <c r="B26004"/>
      <c r="C26004"/>
    </row>
    <row r="26005" spans="1:3">
      <c r="A26005"/>
      <c r="B26005"/>
      <c r="C26005"/>
    </row>
    <row r="26006" spans="1:3">
      <c r="A26006"/>
      <c r="B26006"/>
      <c r="C26006"/>
    </row>
    <row r="26007" spans="1:3">
      <c r="A26007"/>
      <c r="B26007"/>
      <c r="C26007"/>
    </row>
    <row r="26008" spans="1:3">
      <c r="A26008"/>
      <c r="B26008"/>
      <c r="C26008"/>
    </row>
    <row r="26009" spans="1:3">
      <c r="A26009"/>
      <c r="B26009"/>
      <c r="C26009"/>
    </row>
    <row r="26010" spans="1:3">
      <c r="A26010"/>
      <c r="B26010"/>
      <c r="C26010"/>
    </row>
    <row r="26011" spans="1:3">
      <c r="A26011"/>
      <c r="B26011"/>
      <c r="C26011"/>
    </row>
    <row r="26012" spans="1:3">
      <c r="A26012"/>
      <c r="B26012"/>
      <c r="C26012"/>
    </row>
    <row r="26013" spans="1:3">
      <c r="A26013"/>
      <c r="B26013"/>
      <c r="C26013"/>
    </row>
    <row r="26014" spans="1:3">
      <c r="A26014"/>
      <c r="B26014"/>
      <c r="C26014"/>
    </row>
    <row r="26015" spans="1:3">
      <c r="A26015"/>
      <c r="B26015"/>
      <c r="C26015"/>
    </row>
    <row r="26016" spans="1:3">
      <c r="A26016"/>
      <c r="B26016"/>
      <c r="C26016"/>
    </row>
    <row r="26017" spans="1:3">
      <c r="A26017"/>
      <c r="B26017"/>
      <c r="C26017"/>
    </row>
    <row r="26018" spans="1:3">
      <c r="A26018"/>
      <c r="B26018"/>
      <c r="C26018"/>
    </row>
    <row r="26019" spans="1:3">
      <c r="A26019"/>
      <c r="B26019"/>
      <c r="C26019"/>
    </row>
    <row r="26020" spans="1:3">
      <c r="A26020"/>
      <c r="B26020"/>
      <c r="C26020"/>
    </row>
    <row r="26021" spans="1:3">
      <c r="A26021"/>
      <c r="B26021"/>
      <c r="C26021"/>
    </row>
    <row r="26022" spans="1:3">
      <c r="A26022"/>
      <c r="B26022"/>
      <c r="C26022"/>
    </row>
    <row r="26023" spans="1:3">
      <c r="A26023"/>
      <c r="B26023"/>
      <c r="C26023"/>
    </row>
    <row r="26024" spans="1:3">
      <c r="A26024"/>
      <c r="B26024"/>
      <c r="C26024"/>
    </row>
    <row r="26025" spans="1:3">
      <c r="A26025"/>
      <c r="B26025"/>
      <c r="C26025"/>
    </row>
    <row r="26026" spans="1:3">
      <c r="A26026"/>
      <c r="B26026"/>
      <c r="C26026"/>
    </row>
    <row r="26027" spans="1:3">
      <c r="A26027"/>
      <c r="B26027"/>
      <c r="C26027"/>
    </row>
    <row r="26028" spans="1:3">
      <c r="A26028"/>
      <c r="B26028"/>
      <c r="C26028"/>
    </row>
    <row r="26029" spans="1:3">
      <c r="A26029"/>
      <c r="B26029"/>
      <c r="C26029"/>
    </row>
    <row r="26030" spans="1:3">
      <c r="A26030"/>
      <c r="B26030"/>
      <c r="C26030"/>
    </row>
    <row r="26031" spans="1:3">
      <c r="A26031"/>
      <c r="B26031"/>
      <c r="C26031"/>
    </row>
    <row r="26032" spans="1:3">
      <c r="A26032"/>
      <c r="B26032"/>
      <c r="C26032"/>
    </row>
    <row r="26033" spans="1:3">
      <c r="A26033"/>
      <c r="B26033"/>
      <c r="C26033"/>
    </row>
    <row r="26034" spans="1:3">
      <c r="A26034"/>
      <c r="B26034"/>
      <c r="C26034"/>
    </row>
    <row r="26035" spans="1:3">
      <c r="A26035"/>
      <c r="B26035"/>
      <c r="C26035"/>
    </row>
    <row r="26036" spans="1:3">
      <c r="A26036"/>
      <c r="B26036"/>
      <c r="C26036"/>
    </row>
    <row r="26037" spans="1:3">
      <c r="A26037"/>
      <c r="B26037"/>
      <c r="C26037"/>
    </row>
    <row r="26038" spans="1:3">
      <c r="A26038"/>
      <c r="B26038"/>
      <c r="C26038"/>
    </row>
    <row r="26039" spans="1:3">
      <c r="A26039"/>
      <c r="B26039"/>
      <c r="C26039"/>
    </row>
    <row r="26040" spans="1:3">
      <c r="A26040"/>
      <c r="B26040"/>
      <c r="C26040"/>
    </row>
    <row r="26041" spans="1:3">
      <c r="A26041"/>
      <c r="B26041"/>
      <c r="C26041"/>
    </row>
    <row r="26042" spans="1:3">
      <c r="A26042"/>
      <c r="B26042"/>
      <c r="C26042"/>
    </row>
    <row r="26043" spans="1:3">
      <c r="A26043"/>
      <c r="B26043"/>
      <c r="C26043"/>
    </row>
    <row r="26044" spans="1:3">
      <c r="A26044"/>
      <c r="B26044"/>
      <c r="C26044"/>
    </row>
    <row r="26045" spans="1:3">
      <c r="A26045"/>
      <c r="B26045"/>
      <c r="C26045"/>
    </row>
    <row r="26046" spans="1:3">
      <c r="A26046"/>
      <c r="B26046"/>
      <c r="C26046"/>
    </row>
    <row r="26047" spans="1:3">
      <c r="A26047"/>
      <c r="B26047"/>
      <c r="C26047"/>
    </row>
    <row r="26048" spans="1:3">
      <c r="A26048"/>
      <c r="B26048"/>
      <c r="C26048"/>
    </row>
    <row r="26049" spans="1:3">
      <c r="A26049"/>
      <c r="B26049"/>
      <c r="C26049"/>
    </row>
    <row r="26050" spans="1:3">
      <c r="A26050"/>
      <c r="B26050"/>
      <c r="C26050"/>
    </row>
    <row r="26051" spans="1:3">
      <c r="A26051"/>
      <c r="B26051"/>
      <c r="C26051"/>
    </row>
    <row r="26052" spans="1:3">
      <c r="A26052"/>
      <c r="B26052"/>
      <c r="C26052"/>
    </row>
    <row r="26053" spans="1:3">
      <c r="A26053"/>
      <c r="B26053"/>
      <c r="C26053"/>
    </row>
    <row r="26054" spans="1:3">
      <c r="A26054"/>
      <c r="B26054"/>
      <c r="C26054"/>
    </row>
    <row r="26055" spans="1:3">
      <c r="A26055"/>
      <c r="B26055"/>
      <c r="C26055"/>
    </row>
    <row r="26056" spans="1:3">
      <c r="A26056"/>
      <c r="B26056"/>
      <c r="C26056"/>
    </row>
    <row r="26057" spans="1:3">
      <c r="A26057"/>
      <c r="B26057"/>
      <c r="C26057"/>
    </row>
    <row r="26058" spans="1:3">
      <c r="A26058"/>
      <c r="B26058"/>
      <c r="C26058"/>
    </row>
    <row r="26059" spans="1:3">
      <c r="A26059"/>
      <c r="B26059"/>
      <c r="C26059"/>
    </row>
    <row r="26060" spans="1:3">
      <c r="A26060"/>
      <c r="B26060"/>
      <c r="C26060"/>
    </row>
    <row r="26061" spans="1:3">
      <c r="A26061"/>
      <c r="B26061"/>
      <c r="C26061"/>
    </row>
    <row r="26062" spans="1:3">
      <c r="A26062"/>
      <c r="B26062"/>
      <c r="C26062"/>
    </row>
    <row r="26063" spans="1:3">
      <c r="A26063"/>
      <c r="B26063"/>
      <c r="C26063"/>
    </row>
    <row r="26064" spans="1:3">
      <c r="A26064"/>
      <c r="B26064"/>
      <c r="C26064"/>
    </row>
    <row r="26065" spans="1:3">
      <c r="A26065"/>
      <c r="B26065"/>
      <c r="C26065"/>
    </row>
    <row r="26066" spans="1:3">
      <c r="A26066"/>
      <c r="B26066"/>
      <c r="C26066"/>
    </row>
    <row r="26067" spans="1:3">
      <c r="A26067"/>
      <c r="B26067"/>
      <c r="C26067"/>
    </row>
    <row r="26068" spans="1:3">
      <c r="A26068"/>
      <c r="B26068"/>
      <c r="C26068"/>
    </row>
    <row r="26069" spans="1:3">
      <c r="A26069"/>
      <c r="B26069"/>
      <c r="C26069"/>
    </row>
    <row r="26070" spans="1:3">
      <c r="A26070"/>
      <c r="B26070"/>
      <c r="C26070"/>
    </row>
    <row r="26071" spans="1:3">
      <c r="A26071"/>
      <c r="B26071"/>
      <c r="C26071"/>
    </row>
    <row r="26072" spans="1:3">
      <c r="A26072"/>
      <c r="B26072"/>
      <c r="C26072"/>
    </row>
    <row r="26073" spans="1:3">
      <c r="A26073"/>
      <c r="B26073"/>
      <c r="C26073"/>
    </row>
    <row r="26074" spans="1:3">
      <c r="A26074"/>
      <c r="B26074"/>
      <c r="C26074"/>
    </row>
    <row r="26075" spans="1:3">
      <c r="A26075"/>
      <c r="B26075"/>
      <c r="C26075"/>
    </row>
    <row r="26076" spans="1:3">
      <c r="A26076"/>
      <c r="B26076"/>
      <c r="C26076"/>
    </row>
    <row r="26077" spans="1:3">
      <c r="A26077"/>
      <c r="B26077"/>
      <c r="C26077"/>
    </row>
    <row r="26078" spans="1:3">
      <c r="A26078"/>
      <c r="B26078"/>
      <c r="C26078"/>
    </row>
    <row r="26079" spans="1:3">
      <c r="A26079"/>
      <c r="B26079"/>
      <c r="C26079"/>
    </row>
    <row r="26080" spans="1:3">
      <c r="A26080"/>
      <c r="B26080"/>
      <c r="C26080"/>
    </row>
    <row r="26081" spans="1:3">
      <c r="A26081"/>
      <c r="B26081"/>
      <c r="C26081"/>
    </row>
    <row r="26082" spans="1:3">
      <c r="A26082"/>
      <c r="B26082"/>
      <c r="C26082"/>
    </row>
    <row r="26083" spans="1:3">
      <c r="A26083"/>
      <c r="B26083"/>
      <c r="C26083"/>
    </row>
    <row r="26084" spans="1:3">
      <c r="A26084"/>
      <c r="B26084"/>
      <c r="C26084"/>
    </row>
    <row r="26085" spans="1:3">
      <c r="A26085"/>
      <c r="B26085"/>
      <c r="C26085"/>
    </row>
    <row r="26086" spans="1:3">
      <c r="A26086"/>
      <c r="B26086"/>
      <c r="C26086"/>
    </row>
    <row r="26087" spans="1:3">
      <c r="A26087"/>
      <c r="B26087"/>
      <c r="C26087"/>
    </row>
    <row r="26088" spans="1:3">
      <c r="A26088"/>
      <c r="B26088"/>
      <c r="C26088"/>
    </row>
    <row r="26089" spans="1:3">
      <c r="A26089"/>
      <c r="B26089"/>
      <c r="C26089"/>
    </row>
    <row r="26090" spans="1:3">
      <c r="A26090"/>
      <c r="B26090"/>
      <c r="C26090"/>
    </row>
    <row r="26091" spans="1:3">
      <c r="A26091"/>
      <c r="B26091"/>
      <c r="C26091"/>
    </row>
    <row r="26092" spans="1:3">
      <c r="A26092"/>
      <c r="B26092"/>
      <c r="C26092"/>
    </row>
    <row r="26093" spans="1:3">
      <c r="A26093"/>
      <c r="B26093"/>
      <c r="C26093"/>
    </row>
    <row r="26094" spans="1:3">
      <c r="A26094"/>
      <c r="B26094"/>
      <c r="C26094"/>
    </row>
    <row r="26095" spans="1:3">
      <c r="A26095"/>
      <c r="B26095"/>
      <c r="C26095"/>
    </row>
    <row r="26096" spans="1:3">
      <c r="A26096"/>
      <c r="B26096"/>
      <c r="C26096"/>
    </row>
    <row r="26097" spans="1:3">
      <c r="A26097"/>
      <c r="B26097"/>
      <c r="C26097"/>
    </row>
    <row r="26098" spans="1:3">
      <c r="A26098"/>
      <c r="B26098"/>
      <c r="C26098"/>
    </row>
    <row r="26099" spans="1:3">
      <c r="A26099"/>
      <c r="B26099"/>
      <c r="C26099"/>
    </row>
    <row r="26100" spans="1:3">
      <c r="A26100"/>
      <c r="B26100"/>
      <c r="C26100"/>
    </row>
    <row r="26101" spans="1:3">
      <c r="A26101"/>
      <c r="B26101"/>
      <c r="C26101"/>
    </row>
    <row r="26102" spans="1:3">
      <c r="A26102"/>
      <c r="B26102"/>
      <c r="C26102"/>
    </row>
    <row r="26103" spans="1:3">
      <c r="A26103"/>
      <c r="B26103"/>
      <c r="C26103"/>
    </row>
    <row r="26104" spans="1:3">
      <c r="A26104"/>
      <c r="B26104"/>
      <c r="C26104"/>
    </row>
    <row r="26105" spans="1:3">
      <c r="A26105"/>
      <c r="B26105"/>
      <c r="C26105"/>
    </row>
    <row r="26106" spans="1:3">
      <c r="A26106"/>
      <c r="B26106"/>
      <c r="C26106"/>
    </row>
    <row r="26107" spans="1:3">
      <c r="A26107"/>
      <c r="B26107"/>
      <c r="C26107"/>
    </row>
    <row r="26108" spans="1:3">
      <c r="A26108"/>
      <c r="B26108"/>
      <c r="C26108"/>
    </row>
    <row r="26109" spans="1:3">
      <c r="A26109"/>
      <c r="B26109"/>
      <c r="C26109"/>
    </row>
    <row r="26110" spans="1:3">
      <c r="A26110"/>
      <c r="B26110"/>
      <c r="C26110"/>
    </row>
    <row r="26111" spans="1:3">
      <c r="A26111"/>
      <c r="B26111"/>
      <c r="C26111"/>
    </row>
    <row r="26112" spans="1:3">
      <c r="A26112"/>
      <c r="B26112"/>
      <c r="C26112"/>
    </row>
    <row r="26113" spans="1:3">
      <c r="A26113"/>
      <c r="B26113"/>
      <c r="C26113"/>
    </row>
    <row r="26114" spans="1:3">
      <c r="A26114"/>
      <c r="B26114"/>
      <c r="C26114"/>
    </row>
    <row r="26115" spans="1:3">
      <c r="A26115"/>
      <c r="B26115"/>
      <c r="C26115"/>
    </row>
    <row r="26116" spans="1:3">
      <c r="A26116"/>
      <c r="B26116"/>
      <c r="C26116"/>
    </row>
    <row r="26117" spans="1:3">
      <c r="A26117"/>
      <c r="B26117"/>
      <c r="C26117"/>
    </row>
    <row r="26118" spans="1:3">
      <c r="A26118"/>
      <c r="B26118"/>
      <c r="C26118"/>
    </row>
    <row r="26119" spans="1:3">
      <c r="A26119"/>
      <c r="B26119"/>
      <c r="C26119"/>
    </row>
    <row r="26120" spans="1:3">
      <c r="A26120"/>
      <c r="B26120"/>
      <c r="C26120"/>
    </row>
    <row r="26121" spans="1:3">
      <c r="A26121"/>
      <c r="B26121"/>
      <c r="C26121"/>
    </row>
    <row r="26122" spans="1:3">
      <c r="A26122"/>
      <c r="B26122"/>
      <c r="C26122"/>
    </row>
    <row r="26123" spans="1:3">
      <c r="A26123"/>
      <c r="B26123"/>
      <c r="C26123"/>
    </row>
    <row r="26124" spans="1:3">
      <c r="A26124"/>
      <c r="B26124"/>
      <c r="C26124"/>
    </row>
    <row r="26125" spans="1:3">
      <c r="A26125"/>
      <c r="B26125"/>
      <c r="C26125"/>
    </row>
    <row r="26126" spans="1:3">
      <c r="A26126"/>
      <c r="B26126"/>
      <c r="C26126"/>
    </row>
    <row r="26127" spans="1:3">
      <c r="A26127"/>
      <c r="B26127"/>
      <c r="C26127"/>
    </row>
    <row r="26128" spans="1:3">
      <c r="A26128"/>
      <c r="B26128"/>
      <c r="C26128"/>
    </row>
    <row r="26129" spans="1:3">
      <c r="A26129"/>
      <c r="B26129"/>
      <c r="C26129"/>
    </row>
    <row r="26130" spans="1:3">
      <c r="A26130"/>
      <c r="B26130"/>
      <c r="C26130"/>
    </row>
    <row r="26131" spans="1:3">
      <c r="A26131"/>
      <c r="B26131"/>
      <c r="C26131"/>
    </row>
    <row r="26132" spans="1:3">
      <c r="A26132"/>
      <c r="B26132"/>
      <c r="C26132"/>
    </row>
    <row r="26133" spans="1:3">
      <c r="A26133"/>
      <c r="B26133"/>
      <c r="C26133"/>
    </row>
    <row r="26134" spans="1:3">
      <c r="A26134"/>
      <c r="B26134"/>
      <c r="C26134"/>
    </row>
    <row r="26135" spans="1:3">
      <c r="A26135"/>
      <c r="B26135"/>
      <c r="C26135"/>
    </row>
    <row r="26136" spans="1:3">
      <c r="A26136"/>
      <c r="B26136"/>
      <c r="C26136"/>
    </row>
    <row r="26137" spans="1:3">
      <c r="A26137"/>
      <c r="B26137"/>
      <c r="C26137"/>
    </row>
    <row r="26138" spans="1:3">
      <c r="A26138"/>
      <c r="B26138"/>
      <c r="C26138"/>
    </row>
    <row r="26139" spans="1:3">
      <c r="A26139"/>
      <c r="B26139"/>
      <c r="C26139"/>
    </row>
    <row r="26140" spans="1:3">
      <c r="A26140"/>
      <c r="B26140"/>
      <c r="C26140"/>
    </row>
    <row r="26141" spans="1:3">
      <c r="A26141"/>
      <c r="B26141"/>
      <c r="C26141"/>
    </row>
    <row r="26142" spans="1:3">
      <c r="A26142"/>
      <c r="B26142"/>
      <c r="C26142"/>
    </row>
    <row r="26143" spans="1:3">
      <c r="A26143"/>
      <c r="B26143"/>
      <c r="C26143"/>
    </row>
    <row r="26144" spans="1:3">
      <c r="A26144"/>
      <c r="B26144"/>
      <c r="C26144"/>
    </row>
    <row r="26145" spans="1:3">
      <c r="A26145"/>
      <c r="B26145"/>
      <c r="C26145"/>
    </row>
    <row r="26146" spans="1:3">
      <c r="A26146"/>
      <c r="B26146"/>
      <c r="C26146"/>
    </row>
    <row r="26147" spans="1:3">
      <c r="A26147"/>
      <c r="B26147"/>
      <c r="C26147"/>
    </row>
    <row r="26148" spans="1:3">
      <c r="A26148"/>
      <c r="B26148"/>
      <c r="C26148"/>
    </row>
    <row r="26149" spans="1:3">
      <c r="A26149"/>
      <c r="B26149"/>
      <c r="C26149"/>
    </row>
    <row r="26150" spans="1:3">
      <c r="A26150"/>
      <c r="B26150"/>
      <c r="C26150"/>
    </row>
    <row r="26151" spans="1:3">
      <c r="A26151"/>
      <c r="B26151"/>
      <c r="C26151"/>
    </row>
    <row r="26152" spans="1:3">
      <c r="A26152"/>
      <c r="B26152"/>
      <c r="C26152"/>
    </row>
    <row r="26153" spans="1:3">
      <c r="A26153"/>
      <c r="B26153"/>
      <c r="C26153"/>
    </row>
    <row r="26154" spans="1:3">
      <c r="A26154"/>
      <c r="B26154"/>
      <c r="C26154"/>
    </row>
    <row r="26155" spans="1:3">
      <c r="A26155"/>
      <c r="B26155"/>
      <c r="C26155"/>
    </row>
    <row r="26156" spans="1:3">
      <c r="A26156"/>
      <c r="B26156"/>
      <c r="C26156"/>
    </row>
    <row r="26157" spans="1:3">
      <c r="A26157"/>
      <c r="B26157"/>
      <c r="C26157"/>
    </row>
    <row r="26158" spans="1:3">
      <c r="A26158"/>
      <c r="B26158"/>
      <c r="C26158"/>
    </row>
    <row r="26159" spans="1:3">
      <c r="A26159"/>
      <c r="B26159"/>
      <c r="C26159"/>
    </row>
    <row r="26160" spans="1:3">
      <c r="A26160"/>
      <c r="B26160"/>
      <c r="C26160"/>
    </row>
    <row r="26161" spans="1:3">
      <c r="A26161"/>
      <c r="B26161"/>
      <c r="C26161"/>
    </row>
    <row r="26162" spans="1:3">
      <c r="A26162"/>
      <c r="B26162"/>
      <c r="C26162"/>
    </row>
    <row r="26163" spans="1:3">
      <c r="A26163"/>
      <c r="B26163"/>
      <c r="C26163"/>
    </row>
    <row r="26164" spans="1:3">
      <c r="A26164"/>
      <c r="B26164"/>
      <c r="C26164"/>
    </row>
    <row r="26165" spans="1:3">
      <c r="A26165"/>
      <c r="B26165"/>
      <c r="C26165"/>
    </row>
    <row r="26166" spans="1:3">
      <c r="A26166"/>
      <c r="B26166"/>
      <c r="C26166"/>
    </row>
    <row r="26167" spans="1:3">
      <c r="A26167"/>
      <c r="B26167"/>
      <c r="C26167"/>
    </row>
    <row r="26168" spans="1:3">
      <c r="A26168"/>
      <c r="B26168"/>
      <c r="C26168"/>
    </row>
    <row r="26169" spans="1:3">
      <c r="A26169"/>
      <c r="B26169"/>
      <c r="C26169"/>
    </row>
    <row r="26170" spans="1:3">
      <c r="A26170"/>
      <c r="B26170"/>
      <c r="C26170"/>
    </row>
    <row r="26171" spans="1:3">
      <c r="A26171"/>
      <c r="B26171"/>
      <c r="C26171"/>
    </row>
    <row r="26172" spans="1:3">
      <c r="A26172"/>
      <c r="B26172"/>
      <c r="C26172"/>
    </row>
    <row r="26173" spans="1:3">
      <c r="A26173"/>
      <c r="B26173"/>
      <c r="C26173"/>
    </row>
    <row r="26174" spans="1:3">
      <c r="A26174"/>
      <c r="B26174"/>
      <c r="C26174"/>
    </row>
    <row r="26175" spans="1:3">
      <c r="A26175"/>
      <c r="B26175"/>
      <c r="C26175"/>
    </row>
    <row r="26176" spans="1:3">
      <c r="A26176"/>
      <c r="B26176"/>
      <c r="C26176"/>
    </row>
    <row r="26177" spans="1:3">
      <c r="A26177"/>
      <c r="B26177"/>
      <c r="C26177"/>
    </row>
    <row r="26178" spans="1:3">
      <c r="A26178"/>
      <c r="B26178"/>
      <c r="C26178"/>
    </row>
    <row r="26179" spans="1:3">
      <c r="A26179"/>
      <c r="B26179"/>
      <c r="C26179"/>
    </row>
    <row r="26180" spans="1:3">
      <c r="A26180"/>
      <c r="B26180"/>
      <c r="C26180"/>
    </row>
    <row r="26181" spans="1:3">
      <c r="A26181"/>
      <c r="B26181"/>
      <c r="C26181"/>
    </row>
    <row r="26182" spans="1:3">
      <c r="A26182"/>
      <c r="B26182"/>
      <c r="C26182"/>
    </row>
    <row r="26183" spans="1:3">
      <c r="A26183"/>
      <c r="B26183"/>
      <c r="C26183"/>
    </row>
    <row r="26184" spans="1:3">
      <c r="A26184"/>
      <c r="B26184"/>
      <c r="C26184"/>
    </row>
    <row r="26185" spans="1:3">
      <c r="A26185"/>
      <c r="B26185"/>
      <c r="C26185"/>
    </row>
    <row r="26186" spans="1:3">
      <c r="A26186"/>
      <c r="B26186"/>
      <c r="C26186"/>
    </row>
    <row r="26187" spans="1:3">
      <c r="A26187"/>
      <c r="B26187"/>
      <c r="C26187"/>
    </row>
    <row r="26188" spans="1:3">
      <c r="A26188"/>
      <c r="B26188"/>
      <c r="C26188"/>
    </row>
    <row r="26189" spans="1:3">
      <c r="A26189"/>
      <c r="B26189"/>
      <c r="C26189"/>
    </row>
    <row r="26190" spans="1:3">
      <c r="A26190"/>
      <c r="B26190"/>
      <c r="C26190"/>
    </row>
    <row r="26191" spans="1:3">
      <c r="A26191"/>
      <c r="B26191"/>
      <c r="C26191"/>
    </row>
    <row r="26192" spans="1:3">
      <c r="A26192"/>
      <c r="B26192"/>
      <c r="C26192"/>
    </row>
    <row r="26193" spans="1:3">
      <c r="A26193"/>
      <c r="B26193"/>
      <c r="C26193"/>
    </row>
    <row r="26194" spans="1:3">
      <c r="A26194"/>
      <c r="B26194"/>
      <c r="C26194"/>
    </row>
    <row r="26195" spans="1:3">
      <c r="A26195"/>
      <c r="B26195"/>
      <c r="C26195"/>
    </row>
    <row r="26196" spans="1:3">
      <c r="A26196"/>
      <c r="B26196"/>
      <c r="C26196"/>
    </row>
    <row r="26197" spans="1:3">
      <c r="A26197"/>
      <c r="B26197"/>
      <c r="C26197"/>
    </row>
    <row r="26198" spans="1:3">
      <c r="A26198"/>
      <c r="B26198"/>
      <c r="C26198"/>
    </row>
    <row r="26199" spans="1:3">
      <c r="A26199"/>
      <c r="B26199"/>
      <c r="C26199"/>
    </row>
    <row r="26200" spans="1:3">
      <c r="A26200"/>
      <c r="B26200"/>
      <c r="C26200"/>
    </row>
    <row r="26201" spans="1:3">
      <c r="A26201"/>
      <c r="B26201"/>
      <c r="C26201"/>
    </row>
    <row r="26202" spans="1:3">
      <c r="A26202"/>
      <c r="B26202"/>
      <c r="C26202"/>
    </row>
    <row r="26203" spans="1:3">
      <c r="A26203"/>
      <c r="B26203"/>
      <c r="C26203"/>
    </row>
    <row r="26204" spans="1:3">
      <c r="A26204"/>
      <c r="B26204"/>
      <c r="C26204"/>
    </row>
    <row r="26205" spans="1:3">
      <c r="A26205"/>
      <c r="B26205"/>
      <c r="C26205"/>
    </row>
    <row r="26206" spans="1:3">
      <c r="A26206"/>
      <c r="B26206"/>
      <c r="C26206"/>
    </row>
    <row r="26207" spans="1:3">
      <c r="A26207"/>
      <c r="B26207"/>
      <c r="C26207"/>
    </row>
    <row r="26208" spans="1:3">
      <c r="A26208"/>
      <c r="B26208"/>
      <c r="C26208"/>
    </row>
    <row r="26209" spans="1:3">
      <c r="A26209"/>
      <c r="B26209"/>
      <c r="C26209"/>
    </row>
    <row r="26210" spans="1:3">
      <c r="A26210"/>
      <c r="B26210"/>
      <c r="C26210"/>
    </row>
    <row r="26211" spans="1:3">
      <c r="A26211"/>
      <c r="B26211"/>
      <c r="C26211"/>
    </row>
    <row r="26212" spans="1:3">
      <c r="A26212"/>
      <c r="B26212"/>
      <c r="C26212"/>
    </row>
    <row r="26213" spans="1:3">
      <c r="A26213"/>
      <c r="B26213"/>
      <c r="C26213"/>
    </row>
    <row r="26214" spans="1:3">
      <c r="A26214"/>
      <c r="B26214"/>
      <c r="C26214"/>
    </row>
    <row r="26215" spans="1:3">
      <c r="A26215"/>
      <c r="B26215"/>
      <c r="C26215"/>
    </row>
    <row r="26216" spans="1:3">
      <c r="A26216"/>
      <c r="B26216"/>
      <c r="C26216"/>
    </row>
    <row r="26217" spans="1:3">
      <c r="A26217"/>
      <c r="B26217"/>
      <c r="C26217"/>
    </row>
    <row r="26218" spans="1:3">
      <c r="A26218"/>
      <c r="B26218"/>
      <c r="C26218"/>
    </row>
    <row r="26219" spans="1:3">
      <c r="A26219"/>
      <c r="B26219"/>
      <c r="C26219"/>
    </row>
    <row r="26220" spans="1:3">
      <c r="A26220"/>
      <c r="B26220"/>
      <c r="C26220"/>
    </row>
    <row r="26221" spans="1:3">
      <c r="A26221"/>
      <c r="B26221"/>
      <c r="C26221"/>
    </row>
    <row r="26222" spans="1:3">
      <c r="A26222"/>
      <c r="B26222"/>
      <c r="C26222"/>
    </row>
    <row r="26223" spans="1:3">
      <c r="A26223"/>
      <c r="B26223"/>
      <c r="C26223"/>
    </row>
    <row r="26224" spans="1:3">
      <c r="A26224"/>
      <c r="B26224"/>
      <c r="C26224"/>
    </row>
    <row r="26225" spans="1:3">
      <c r="A26225"/>
      <c r="B26225"/>
      <c r="C26225"/>
    </row>
    <row r="26226" spans="1:3">
      <c r="A26226"/>
      <c r="B26226"/>
      <c r="C26226"/>
    </row>
    <row r="26227" spans="1:3">
      <c r="A26227"/>
      <c r="B26227"/>
      <c r="C26227"/>
    </row>
    <row r="26228" spans="1:3">
      <c r="A26228"/>
      <c r="B26228"/>
      <c r="C26228"/>
    </row>
    <row r="26229" spans="1:3">
      <c r="A26229"/>
      <c r="B26229"/>
      <c r="C26229"/>
    </row>
    <row r="26230" spans="1:3">
      <c r="A26230"/>
      <c r="B26230"/>
      <c r="C26230"/>
    </row>
    <row r="26231" spans="1:3">
      <c r="A26231"/>
      <c r="B26231"/>
      <c r="C26231"/>
    </row>
    <row r="26232" spans="1:3">
      <c r="A26232"/>
      <c r="B26232"/>
      <c r="C26232"/>
    </row>
    <row r="26233" spans="1:3">
      <c r="A26233"/>
      <c r="B26233"/>
      <c r="C26233"/>
    </row>
    <row r="26234" spans="1:3">
      <c r="A26234"/>
      <c r="B26234"/>
      <c r="C26234"/>
    </row>
    <row r="26235" spans="1:3">
      <c r="A26235"/>
      <c r="B26235"/>
      <c r="C26235"/>
    </row>
    <row r="26236" spans="1:3">
      <c r="A26236"/>
      <c r="B26236"/>
      <c r="C26236"/>
    </row>
    <row r="26237" spans="1:3">
      <c r="A26237"/>
      <c r="B26237"/>
      <c r="C26237"/>
    </row>
    <row r="26238" spans="1:3">
      <c r="A26238"/>
      <c r="B26238"/>
      <c r="C26238"/>
    </row>
    <row r="26239" spans="1:3">
      <c r="A26239"/>
      <c r="B26239"/>
      <c r="C26239"/>
    </row>
    <row r="26240" spans="1:3">
      <c r="A26240"/>
      <c r="B26240"/>
      <c r="C26240"/>
    </row>
    <row r="26241" spans="1:3">
      <c r="A26241"/>
      <c r="B26241"/>
      <c r="C26241"/>
    </row>
    <row r="26242" spans="1:3">
      <c r="A26242"/>
      <c r="B26242"/>
      <c r="C26242"/>
    </row>
    <row r="26243" spans="1:3">
      <c r="A26243"/>
      <c r="B26243"/>
      <c r="C26243"/>
    </row>
    <row r="26244" spans="1:3">
      <c r="A26244"/>
      <c r="B26244"/>
      <c r="C26244"/>
    </row>
    <row r="26245" spans="1:3">
      <c r="A26245"/>
      <c r="B26245"/>
      <c r="C26245"/>
    </row>
    <row r="26246" spans="1:3">
      <c r="A26246"/>
      <c r="B26246"/>
      <c r="C26246"/>
    </row>
    <row r="26247" spans="1:3">
      <c r="A26247"/>
      <c r="B26247"/>
      <c r="C26247"/>
    </row>
    <row r="26248" spans="1:3">
      <c r="A26248"/>
      <c r="B26248"/>
      <c r="C26248"/>
    </row>
    <row r="26249" spans="1:3">
      <c r="A26249"/>
      <c r="B26249"/>
      <c r="C26249"/>
    </row>
    <row r="26250" spans="1:3">
      <c r="A26250"/>
      <c r="B26250"/>
      <c r="C26250"/>
    </row>
    <row r="26251" spans="1:3">
      <c r="A26251"/>
      <c r="B26251"/>
      <c r="C26251"/>
    </row>
    <row r="26252" spans="1:3">
      <c r="A26252"/>
      <c r="B26252"/>
      <c r="C26252"/>
    </row>
    <row r="26253" spans="1:3">
      <c r="A26253"/>
      <c r="B26253"/>
      <c r="C26253"/>
    </row>
    <row r="26254" spans="1:3">
      <c r="A26254"/>
      <c r="B26254"/>
      <c r="C26254"/>
    </row>
    <row r="26255" spans="1:3">
      <c r="A26255"/>
      <c r="B26255"/>
      <c r="C26255"/>
    </row>
    <row r="26256" spans="1:3">
      <c r="A26256"/>
      <c r="B26256"/>
      <c r="C26256"/>
    </row>
    <row r="26257" spans="1:3">
      <c r="A26257"/>
      <c r="B26257"/>
      <c r="C26257"/>
    </row>
    <row r="26258" spans="1:3">
      <c r="A26258"/>
      <c r="B26258"/>
      <c r="C26258"/>
    </row>
    <row r="26259" spans="1:3">
      <c r="A26259"/>
      <c r="B26259"/>
      <c r="C26259"/>
    </row>
    <row r="26260" spans="1:3">
      <c r="A26260"/>
      <c r="B26260"/>
      <c r="C26260"/>
    </row>
    <row r="26261" spans="1:3">
      <c r="A26261"/>
      <c r="B26261"/>
      <c r="C26261"/>
    </row>
    <row r="26262" spans="1:3">
      <c r="A26262"/>
      <c r="B26262"/>
      <c r="C26262"/>
    </row>
    <row r="26263" spans="1:3">
      <c r="A26263"/>
      <c r="B26263"/>
      <c r="C26263"/>
    </row>
    <row r="26264" spans="1:3">
      <c r="A26264"/>
      <c r="B26264"/>
      <c r="C26264"/>
    </row>
    <row r="26265" spans="1:3">
      <c r="A26265"/>
      <c r="B26265"/>
      <c r="C26265"/>
    </row>
    <row r="26266" spans="1:3">
      <c r="A26266"/>
      <c r="B26266"/>
      <c r="C26266"/>
    </row>
    <row r="26267" spans="1:3">
      <c r="A26267"/>
      <c r="B26267"/>
      <c r="C26267"/>
    </row>
    <row r="26268" spans="1:3">
      <c r="A26268"/>
      <c r="B26268"/>
      <c r="C26268"/>
    </row>
    <row r="26269" spans="1:3">
      <c r="A26269"/>
      <c r="B26269"/>
      <c r="C26269"/>
    </row>
    <row r="26270" spans="1:3">
      <c r="A26270"/>
      <c r="B26270"/>
      <c r="C26270"/>
    </row>
    <row r="26271" spans="1:3">
      <c r="A26271"/>
      <c r="B26271"/>
      <c r="C26271"/>
    </row>
    <row r="26272" spans="1:3">
      <c r="A26272"/>
      <c r="B26272"/>
      <c r="C26272"/>
    </row>
    <row r="26273" spans="1:3">
      <c r="A26273"/>
      <c r="B26273"/>
      <c r="C26273"/>
    </row>
    <row r="26274" spans="1:3">
      <c r="A26274"/>
      <c r="B26274"/>
      <c r="C26274"/>
    </row>
    <row r="26275" spans="1:3">
      <c r="A26275"/>
      <c r="B26275"/>
      <c r="C26275"/>
    </row>
    <row r="26276" spans="1:3">
      <c r="A26276"/>
      <c r="B26276"/>
      <c r="C26276"/>
    </row>
    <row r="26277" spans="1:3">
      <c r="A26277"/>
      <c r="B26277"/>
      <c r="C26277"/>
    </row>
    <row r="26278" spans="1:3">
      <c r="A26278"/>
      <c r="B26278"/>
      <c r="C26278"/>
    </row>
    <row r="26279" spans="1:3">
      <c r="A26279"/>
      <c r="B26279"/>
      <c r="C26279"/>
    </row>
    <row r="26280" spans="1:3">
      <c r="A26280"/>
      <c r="B26280"/>
      <c r="C26280"/>
    </row>
    <row r="26281" spans="1:3">
      <c r="A26281"/>
      <c r="B26281"/>
      <c r="C26281"/>
    </row>
    <row r="26282" spans="1:3">
      <c r="A26282"/>
      <c r="B26282"/>
      <c r="C26282"/>
    </row>
    <row r="26283" spans="1:3">
      <c r="A26283"/>
      <c r="B26283"/>
      <c r="C26283"/>
    </row>
    <row r="26284" spans="1:3">
      <c r="A26284"/>
      <c r="B26284"/>
      <c r="C26284"/>
    </row>
    <row r="26285" spans="1:3">
      <c r="A26285"/>
      <c r="B26285"/>
      <c r="C26285"/>
    </row>
    <row r="26286" spans="1:3">
      <c r="A26286"/>
      <c r="B26286"/>
      <c r="C26286"/>
    </row>
    <row r="26287" spans="1:3">
      <c r="A26287"/>
      <c r="B26287"/>
      <c r="C26287"/>
    </row>
    <row r="26288" spans="1:3">
      <c r="A26288"/>
      <c r="B26288"/>
      <c r="C26288"/>
    </row>
    <row r="26289" spans="1:3">
      <c r="A26289"/>
      <c r="B26289"/>
      <c r="C26289"/>
    </row>
    <row r="26290" spans="1:3">
      <c r="A26290"/>
      <c r="B26290"/>
      <c r="C26290"/>
    </row>
    <row r="26291" spans="1:3">
      <c r="A26291"/>
      <c r="B26291"/>
      <c r="C26291"/>
    </row>
    <row r="26292" spans="1:3">
      <c r="A26292"/>
      <c r="B26292"/>
      <c r="C26292"/>
    </row>
    <row r="26293" spans="1:3">
      <c r="A26293"/>
      <c r="B26293"/>
      <c r="C26293"/>
    </row>
    <row r="26294" spans="1:3">
      <c r="A26294"/>
      <c r="B26294"/>
      <c r="C26294"/>
    </row>
    <row r="26295" spans="1:3">
      <c r="A26295"/>
      <c r="B26295"/>
      <c r="C26295"/>
    </row>
    <row r="26296" spans="1:3">
      <c r="A26296"/>
      <c r="B26296"/>
      <c r="C26296"/>
    </row>
    <row r="26297" spans="1:3">
      <c r="A26297"/>
      <c r="B26297"/>
      <c r="C26297"/>
    </row>
    <row r="26298" spans="1:3">
      <c r="A26298"/>
      <c r="B26298"/>
      <c r="C26298"/>
    </row>
    <row r="26299" spans="1:3">
      <c r="A26299"/>
      <c r="B26299"/>
      <c r="C26299"/>
    </row>
    <row r="26300" spans="1:3">
      <c r="A26300"/>
      <c r="B26300"/>
      <c r="C26300"/>
    </row>
    <row r="26301" spans="1:3">
      <c r="A26301"/>
      <c r="B26301"/>
      <c r="C26301"/>
    </row>
    <row r="26302" spans="1:3">
      <c r="A26302"/>
      <c r="B26302"/>
      <c r="C26302"/>
    </row>
    <row r="26303" spans="1:3">
      <c r="A26303"/>
      <c r="B26303"/>
      <c r="C26303"/>
    </row>
    <row r="26304" spans="1:3">
      <c r="A26304"/>
      <c r="B26304"/>
      <c r="C26304"/>
    </row>
    <row r="26305" spans="1:3">
      <c r="A26305"/>
      <c r="B26305"/>
      <c r="C26305"/>
    </row>
    <row r="26306" spans="1:3">
      <c r="A26306"/>
      <c r="B26306"/>
      <c r="C26306"/>
    </row>
    <row r="26307" spans="1:3">
      <c r="A26307"/>
      <c r="B26307"/>
      <c r="C26307"/>
    </row>
    <row r="26308" spans="1:3">
      <c r="A26308"/>
      <c r="B26308"/>
      <c r="C26308"/>
    </row>
    <row r="26309" spans="1:3">
      <c r="A26309"/>
      <c r="B26309"/>
      <c r="C26309"/>
    </row>
    <row r="26310" spans="1:3">
      <c r="A26310"/>
      <c r="B26310"/>
      <c r="C26310"/>
    </row>
    <row r="26311" spans="1:3">
      <c r="A26311"/>
      <c r="B26311"/>
      <c r="C26311"/>
    </row>
    <row r="26312" spans="1:3">
      <c r="A26312"/>
      <c r="B26312"/>
      <c r="C26312"/>
    </row>
    <row r="26313" spans="1:3">
      <c r="A26313"/>
      <c r="B26313"/>
      <c r="C26313"/>
    </row>
    <row r="26314" spans="1:3">
      <c r="A26314"/>
      <c r="B26314"/>
      <c r="C26314"/>
    </row>
    <row r="26315" spans="1:3">
      <c r="A26315"/>
      <c r="B26315"/>
      <c r="C26315"/>
    </row>
    <row r="26316" spans="1:3">
      <c r="A26316"/>
      <c r="B26316"/>
      <c r="C26316"/>
    </row>
    <row r="26317" spans="1:3">
      <c r="A26317"/>
      <c r="B26317"/>
      <c r="C26317"/>
    </row>
    <row r="26318" spans="1:3">
      <c r="A26318"/>
      <c r="B26318"/>
      <c r="C26318"/>
    </row>
    <row r="26319" spans="1:3">
      <c r="A26319"/>
      <c r="B26319"/>
      <c r="C26319"/>
    </row>
    <row r="26320" spans="1:3">
      <c r="A26320"/>
      <c r="B26320"/>
      <c r="C26320"/>
    </row>
    <row r="26321" spans="1:3">
      <c r="A26321"/>
      <c r="B26321"/>
      <c r="C26321"/>
    </row>
    <row r="26322" spans="1:3">
      <c r="A26322"/>
      <c r="B26322"/>
      <c r="C26322"/>
    </row>
    <row r="26323" spans="1:3">
      <c r="A26323"/>
      <c r="B26323"/>
      <c r="C26323"/>
    </row>
    <row r="26324" spans="1:3">
      <c r="A26324"/>
      <c r="B26324"/>
      <c r="C26324"/>
    </row>
    <row r="26325" spans="1:3">
      <c r="A26325"/>
      <c r="B26325"/>
      <c r="C26325"/>
    </row>
    <row r="26326" spans="1:3">
      <c r="A26326"/>
      <c r="B26326"/>
      <c r="C26326"/>
    </row>
    <row r="26327" spans="1:3">
      <c r="A26327"/>
      <c r="B26327"/>
      <c r="C26327"/>
    </row>
    <row r="26328" spans="1:3">
      <c r="A26328"/>
      <c r="B26328"/>
      <c r="C26328"/>
    </row>
    <row r="26329" spans="1:3">
      <c r="A26329"/>
      <c r="B26329"/>
      <c r="C26329"/>
    </row>
    <row r="26330" spans="1:3">
      <c r="A26330"/>
      <c r="B26330"/>
      <c r="C26330"/>
    </row>
    <row r="26331" spans="1:3">
      <c r="A26331"/>
      <c r="B26331"/>
      <c r="C26331"/>
    </row>
    <row r="26332" spans="1:3">
      <c r="A26332"/>
      <c r="B26332"/>
      <c r="C26332"/>
    </row>
    <row r="26333" spans="1:3">
      <c r="A26333"/>
      <c r="B26333"/>
      <c r="C26333"/>
    </row>
    <row r="26334" spans="1:3">
      <c r="A26334"/>
      <c r="B26334"/>
      <c r="C26334"/>
    </row>
    <row r="26335" spans="1:3">
      <c r="A26335"/>
      <c r="B26335"/>
      <c r="C26335"/>
    </row>
    <row r="26336" spans="1:3">
      <c r="A26336"/>
      <c r="B26336"/>
      <c r="C26336"/>
    </row>
    <row r="26337" spans="1:3">
      <c r="A26337"/>
      <c r="B26337"/>
      <c r="C26337"/>
    </row>
    <row r="26338" spans="1:3">
      <c r="A26338"/>
      <c r="B26338"/>
      <c r="C26338"/>
    </row>
    <row r="26339" spans="1:3">
      <c r="A26339"/>
      <c r="B26339"/>
      <c r="C26339"/>
    </row>
    <row r="26340" spans="1:3">
      <c r="A26340"/>
      <c r="B26340"/>
      <c r="C26340"/>
    </row>
    <row r="26341" spans="1:3">
      <c r="A26341"/>
      <c r="B26341"/>
      <c r="C26341"/>
    </row>
    <row r="26342" spans="1:3">
      <c r="A26342"/>
      <c r="B26342"/>
      <c r="C26342"/>
    </row>
    <row r="26343" spans="1:3">
      <c r="A26343"/>
      <c r="B26343"/>
      <c r="C26343"/>
    </row>
    <row r="26344" spans="1:3">
      <c r="A26344"/>
      <c r="B26344"/>
      <c r="C26344"/>
    </row>
    <row r="26345" spans="1:3">
      <c r="A26345"/>
      <c r="B26345"/>
      <c r="C26345"/>
    </row>
    <row r="26346" spans="1:3">
      <c r="A26346"/>
      <c r="B26346"/>
      <c r="C26346"/>
    </row>
    <row r="26347" spans="1:3">
      <c r="A26347"/>
      <c r="B26347"/>
      <c r="C26347"/>
    </row>
    <row r="26348" spans="1:3">
      <c r="A26348"/>
      <c r="B26348"/>
      <c r="C26348"/>
    </row>
    <row r="26349" spans="1:3">
      <c r="A26349"/>
      <c r="B26349"/>
      <c r="C26349"/>
    </row>
    <row r="26350" spans="1:3">
      <c r="A26350"/>
      <c r="B26350"/>
      <c r="C26350"/>
    </row>
    <row r="26351" spans="1:3">
      <c r="A26351"/>
      <c r="B26351"/>
      <c r="C26351"/>
    </row>
    <row r="26352" spans="1:3">
      <c r="A26352"/>
      <c r="B26352"/>
      <c r="C26352"/>
    </row>
    <row r="26353" spans="1:3">
      <c r="A26353"/>
      <c r="B26353"/>
      <c r="C26353"/>
    </row>
    <row r="26354" spans="1:3">
      <c r="A26354"/>
      <c r="B26354"/>
      <c r="C26354"/>
    </row>
    <row r="26355" spans="1:3">
      <c r="A26355"/>
      <c r="B26355"/>
      <c r="C26355"/>
    </row>
    <row r="26356" spans="1:3">
      <c r="A26356"/>
      <c r="B26356"/>
      <c r="C26356"/>
    </row>
    <row r="26357" spans="1:3">
      <c r="A26357"/>
      <c r="B26357"/>
      <c r="C26357"/>
    </row>
    <row r="26358" spans="1:3">
      <c r="A26358"/>
      <c r="B26358"/>
      <c r="C26358"/>
    </row>
    <row r="26359" spans="1:3">
      <c r="A26359"/>
      <c r="B26359"/>
      <c r="C26359"/>
    </row>
    <row r="26360" spans="1:3">
      <c r="A26360"/>
      <c r="B26360"/>
      <c r="C26360"/>
    </row>
    <row r="26361" spans="1:3">
      <c r="A26361"/>
      <c r="B26361"/>
      <c r="C26361"/>
    </row>
    <row r="26362" spans="1:3">
      <c r="A26362"/>
      <c r="B26362"/>
      <c r="C26362"/>
    </row>
    <row r="26363" spans="1:3">
      <c r="A26363"/>
      <c r="B26363"/>
      <c r="C26363"/>
    </row>
    <row r="26364" spans="1:3">
      <c r="A26364"/>
      <c r="B26364"/>
      <c r="C26364"/>
    </row>
    <row r="26365" spans="1:3">
      <c r="A26365"/>
      <c r="B26365"/>
      <c r="C26365"/>
    </row>
    <row r="26366" spans="1:3">
      <c r="A26366"/>
      <c r="B26366"/>
      <c r="C26366"/>
    </row>
    <row r="26367" spans="1:3">
      <c r="A26367"/>
      <c r="B26367"/>
      <c r="C26367"/>
    </row>
    <row r="26368" spans="1:3">
      <c r="A26368"/>
      <c r="B26368"/>
      <c r="C26368"/>
    </row>
    <row r="26369" spans="1:3">
      <c r="A26369"/>
      <c r="B26369"/>
      <c r="C26369"/>
    </row>
    <row r="26370" spans="1:3">
      <c r="A26370"/>
      <c r="B26370"/>
      <c r="C26370"/>
    </row>
    <row r="26371" spans="1:3">
      <c r="A26371"/>
      <c r="B26371"/>
      <c r="C26371"/>
    </row>
    <row r="26372" spans="1:3">
      <c r="A26372"/>
      <c r="B26372"/>
      <c r="C26372"/>
    </row>
    <row r="26373" spans="1:3">
      <c r="A26373"/>
      <c r="B26373"/>
      <c r="C26373"/>
    </row>
    <row r="26374" spans="1:3">
      <c r="A26374"/>
      <c r="B26374"/>
      <c r="C26374"/>
    </row>
    <row r="26375" spans="1:3">
      <c r="A26375"/>
      <c r="B26375"/>
      <c r="C26375"/>
    </row>
    <row r="26376" spans="1:3">
      <c r="A26376"/>
      <c r="B26376"/>
      <c r="C26376"/>
    </row>
    <row r="26377" spans="1:3">
      <c r="A26377"/>
      <c r="B26377"/>
      <c r="C26377"/>
    </row>
    <row r="26378" spans="1:3">
      <c r="A26378"/>
      <c r="B26378"/>
      <c r="C26378"/>
    </row>
    <row r="26379" spans="1:3">
      <c r="A26379"/>
      <c r="B26379"/>
      <c r="C26379"/>
    </row>
    <row r="26380" spans="1:3">
      <c r="A26380"/>
      <c r="B26380"/>
      <c r="C26380"/>
    </row>
    <row r="26381" spans="1:3">
      <c r="A26381"/>
      <c r="B26381"/>
      <c r="C26381"/>
    </row>
    <row r="26382" spans="1:3">
      <c r="A26382"/>
      <c r="B26382"/>
      <c r="C26382"/>
    </row>
    <row r="26383" spans="1:3">
      <c r="A26383"/>
      <c r="B26383"/>
      <c r="C26383"/>
    </row>
    <row r="26384" spans="1:3">
      <c r="A26384"/>
      <c r="B26384"/>
      <c r="C26384"/>
    </row>
    <row r="26385" spans="1:3">
      <c r="A26385"/>
      <c r="B26385"/>
      <c r="C26385"/>
    </row>
    <row r="26386" spans="1:3">
      <c r="A26386"/>
      <c r="B26386"/>
      <c r="C26386"/>
    </row>
    <row r="26387" spans="1:3">
      <c r="A26387"/>
      <c r="B26387"/>
      <c r="C26387"/>
    </row>
    <row r="26388" spans="1:3">
      <c r="A26388"/>
      <c r="B26388"/>
      <c r="C26388"/>
    </row>
    <row r="26389" spans="1:3">
      <c r="A26389"/>
      <c r="B26389"/>
      <c r="C26389"/>
    </row>
    <row r="26390" spans="1:3">
      <c r="A26390"/>
      <c r="B26390"/>
      <c r="C26390"/>
    </row>
    <row r="26391" spans="1:3">
      <c r="A26391"/>
      <c r="B26391"/>
      <c r="C26391"/>
    </row>
    <row r="26392" spans="1:3">
      <c r="A26392"/>
      <c r="B26392"/>
      <c r="C26392"/>
    </row>
    <row r="26393" spans="1:3">
      <c r="A26393"/>
      <c r="B26393"/>
      <c r="C26393"/>
    </row>
    <row r="26394" spans="1:3">
      <c r="A26394"/>
      <c r="B26394"/>
      <c r="C26394"/>
    </row>
    <row r="26395" spans="1:3">
      <c r="A26395"/>
      <c r="B26395"/>
      <c r="C26395"/>
    </row>
    <row r="26396" spans="1:3">
      <c r="A26396"/>
      <c r="B26396"/>
      <c r="C26396"/>
    </row>
    <row r="26397" spans="1:3">
      <c r="A26397"/>
      <c r="B26397"/>
      <c r="C26397"/>
    </row>
    <row r="26398" spans="1:3">
      <c r="A26398"/>
      <c r="B26398"/>
      <c r="C26398"/>
    </row>
    <row r="26399" spans="1:3">
      <c r="A26399"/>
      <c r="B26399"/>
      <c r="C26399"/>
    </row>
    <row r="26400" spans="1:3">
      <c r="A26400"/>
      <c r="B26400"/>
      <c r="C26400"/>
    </row>
    <row r="26401" spans="1:3">
      <c r="A26401"/>
      <c r="B26401"/>
      <c r="C26401"/>
    </row>
    <row r="26402" spans="1:3">
      <c r="A26402"/>
      <c r="B26402"/>
      <c r="C26402"/>
    </row>
    <row r="26403" spans="1:3">
      <c r="A26403"/>
      <c r="B26403"/>
      <c r="C26403"/>
    </row>
    <row r="26404" spans="1:3">
      <c r="A26404"/>
      <c r="B26404"/>
      <c r="C26404"/>
    </row>
    <row r="26405" spans="1:3">
      <c r="A26405"/>
      <c r="B26405"/>
      <c r="C26405"/>
    </row>
    <row r="26406" spans="1:3">
      <c r="A26406"/>
      <c r="B26406"/>
      <c r="C26406"/>
    </row>
    <row r="26407" spans="1:3">
      <c r="A26407"/>
      <c r="B26407"/>
      <c r="C26407"/>
    </row>
    <row r="26408" spans="1:3">
      <c r="A26408"/>
      <c r="B26408"/>
      <c r="C26408"/>
    </row>
    <row r="26409" spans="1:3">
      <c r="A26409"/>
      <c r="B26409"/>
      <c r="C26409"/>
    </row>
    <row r="26410" spans="1:3">
      <c r="A26410"/>
      <c r="B26410"/>
      <c r="C26410"/>
    </row>
    <row r="26411" spans="1:3">
      <c r="A26411"/>
      <c r="B26411"/>
      <c r="C26411"/>
    </row>
    <row r="26412" spans="1:3">
      <c r="A26412"/>
      <c r="B26412"/>
      <c r="C26412"/>
    </row>
    <row r="26413" spans="1:3">
      <c r="A26413"/>
      <c r="B26413"/>
      <c r="C26413"/>
    </row>
    <row r="26414" spans="1:3">
      <c r="A26414"/>
      <c r="B26414"/>
      <c r="C26414"/>
    </row>
    <row r="26415" spans="1:3">
      <c r="A26415"/>
      <c r="B26415"/>
      <c r="C26415"/>
    </row>
    <row r="26416" spans="1:3">
      <c r="A26416"/>
      <c r="B26416"/>
      <c r="C26416"/>
    </row>
    <row r="26417" spans="1:3">
      <c r="A26417"/>
      <c r="B26417"/>
      <c r="C26417"/>
    </row>
    <row r="26418" spans="1:3">
      <c r="A26418"/>
      <c r="B26418"/>
      <c r="C26418"/>
    </row>
    <row r="26419" spans="1:3">
      <c r="A26419"/>
      <c r="B26419"/>
      <c r="C26419"/>
    </row>
    <row r="26420" spans="1:3">
      <c r="A26420"/>
      <c r="B26420"/>
      <c r="C26420"/>
    </row>
    <row r="26421" spans="1:3">
      <c r="A26421"/>
      <c r="B26421"/>
      <c r="C26421"/>
    </row>
    <row r="26422" spans="1:3">
      <c r="A26422"/>
      <c r="B26422"/>
      <c r="C26422"/>
    </row>
    <row r="26423" spans="1:3">
      <c r="A26423"/>
      <c r="B26423"/>
      <c r="C26423"/>
    </row>
    <row r="26424" spans="1:3">
      <c r="A26424"/>
      <c r="B26424"/>
      <c r="C26424"/>
    </row>
    <row r="26425" spans="1:3">
      <c r="A26425"/>
      <c r="B26425"/>
      <c r="C26425"/>
    </row>
    <row r="26426" spans="1:3">
      <c r="A26426"/>
      <c r="B26426"/>
      <c r="C26426"/>
    </row>
    <row r="26427" spans="1:3">
      <c r="A26427"/>
      <c r="B26427"/>
      <c r="C26427"/>
    </row>
    <row r="26428" spans="1:3">
      <c r="A26428"/>
      <c r="B26428"/>
      <c r="C26428"/>
    </row>
    <row r="26429" spans="1:3">
      <c r="A26429"/>
      <c r="B26429"/>
      <c r="C26429"/>
    </row>
    <row r="26430" spans="1:3">
      <c r="A26430"/>
      <c r="B26430"/>
      <c r="C26430"/>
    </row>
    <row r="26431" spans="1:3">
      <c r="A26431"/>
      <c r="B26431"/>
      <c r="C26431"/>
    </row>
    <row r="26432" spans="1:3">
      <c r="A26432"/>
      <c r="B26432"/>
      <c r="C26432"/>
    </row>
    <row r="26433" spans="1:3">
      <c r="A26433"/>
      <c r="B26433"/>
      <c r="C26433"/>
    </row>
    <row r="26434" spans="1:3">
      <c r="A26434"/>
      <c r="B26434"/>
      <c r="C26434"/>
    </row>
    <row r="26435" spans="1:3">
      <c r="A26435"/>
      <c r="B26435"/>
      <c r="C26435"/>
    </row>
    <row r="26436" spans="1:3">
      <c r="A26436"/>
      <c r="B26436"/>
      <c r="C26436"/>
    </row>
    <row r="26437" spans="1:3">
      <c r="A26437"/>
      <c r="B26437"/>
      <c r="C26437"/>
    </row>
    <row r="26438" spans="1:3">
      <c r="A26438"/>
      <c r="B26438"/>
      <c r="C26438"/>
    </row>
    <row r="26439" spans="1:3">
      <c r="A26439"/>
      <c r="B26439"/>
      <c r="C26439"/>
    </row>
    <row r="26440" spans="1:3">
      <c r="A26440"/>
      <c r="B26440"/>
      <c r="C26440"/>
    </row>
    <row r="26441" spans="1:3">
      <c r="A26441"/>
      <c r="B26441"/>
      <c r="C26441"/>
    </row>
    <row r="26442" spans="1:3">
      <c r="A26442"/>
      <c r="B26442"/>
      <c r="C26442"/>
    </row>
    <row r="26443" spans="1:3">
      <c r="A26443"/>
      <c r="B26443"/>
      <c r="C26443"/>
    </row>
    <row r="26444" spans="1:3">
      <c r="A26444"/>
      <c r="B26444"/>
      <c r="C26444"/>
    </row>
    <row r="26445" spans="1:3">
      <c r="A26445"/>
      <c r="B26445"/>
      <c r="C26445"/>
    </row>
    <row r="26446" spans="1:3">
      <c r="A26446"/>
      <c r="B26446"/>
      <c r="C26446"/>
    </row>
    <row r="26447" spans="1:3">
      <c r="A26447"/>
      <c r="B26447"/>
      <c r="C26447"/>
    </row>
    <row r="26448" spans="1:3">
      <c r="A26448"/>
      <c r="B26448"/>
      <c r="C26448"/>
    </row>
    <row r="26449" spans="1:3">
      <c r="A26449"/>
      <c r="B26449"/>
      <c r="C26449"/>
    </row>
    <row r="26450" spans="1:3">
      <c r="A26450"/>
      <c r="B26450"/>
      <c r="C26450"/>
    </row>
    <row r="26451" spans="1:3">
      <c r="A26451"/>
      <c r="B26451"/>
      <c r="C26451"/>
    </row>
    <row r="26452" spans="1:3">
      <c r="A26452"/>
      <c r="B26452"/>
      <c r="C26452"/>
    </row>
    <row r="26453" spans="1:3">
      <c r="A26453"/>
      <c r="B26453"/>
      <c r="C26453"/>
    </row>
    <row r="26454" spans="1:3">
      <c r="A26454"/>
      <c r="B26454"/>
      <c r="C26454"/>
    </row>
    <row r="26455" spans="1:3">
      <c r="A26455"/>
      <c r="B26455"/>
      <c r="C26455"/>
    </row>
    <row r="26456" spans="1:3">
      <c r="A26456"/>
      <c r="B26456"/>
      <c r="C26456"/>
    </row>
    <row r="26457" spans="1:3">
      <c r="A26457"/>
      <c r="B26457"/>
      <c r="C26457"/>
    </row>
    <row r="26458" spans="1:3">
      <c r="A26458"/>
      <c r="B26458"/>
      <c r="C26458"/>
    </row>
    <row r="26459" spans="1:3">
      <c r="A26459"/>
      <c r="B26459"/>
      <c r="C26459"/>
    </row>
    <row r="26460" spans="1:3">
      <c r="A26460"/>
      <c r="B26460"/>
      <c r="C26460"/>
    </row>
    <row r="26461" spans="1:3">
      <c r="A26461"/>
      <c r="B26461"/>
      <c r="C26461"/>
    </row>
    <row r="26462" spans="1:3">
      <c r="A26462"/>
      <c r="B26462"/>
      <c r="C26462"/>
    </row>
    <row r="26463" spans="1:3">
      <c r="A26463"/>
      <c r="B26463"/>
      <c r="C26463"/>
    </row>
    <row r="26464" spans="1:3">
      <c r="A26464"/>
      <c r="B26464"/>
      <c r="C26464"/>
    </row>
    <row r="26465" spans="1:3">
      <c r="A26465"/>
      <c r="B26465"/>
      <c r="C26465"/>
    </row>
    <row r="26466" spans="1:3">
      <c r="A26466"/>
      <c r="B26466"/>
      <c r="C26466"/>
    </row>
    <row r="26467" spans="1:3">
      <c r="A26467"/>
      <c r="B26467"/>
      <c r="C26467"/>
    </row>
    <row r="26468" spans="1:3">
      <c r="A26468"/>
      <c r="B26468"/>
      <c r="C26468"/>
    </row>
    <row r="26469" spans="1:3">
      <c r="A26469"/>
      <c r="B26469"/>
      <c r="C26469"/>
    </row>
    <row r="26470" spans="1:3">
      <c r="A26470"/>
      <c r="B26470"/>
      <c r="C26470"/>
    </row>
    <row r="26471" spans="1:3">
      <c r="A26471"/>
      <c r="B26471"/>
      <c r="C26471"/>
    </row>
    <row r="26472" spans="1:3">
      <c r="A26472"/>
      <c r="B26472"/>
      <c r="C26472"/>
    </row>
    <row r="26473" spans="1:3">
      <c r="A26473"/>
      <c r="B26473"/>
      <c r="C26473"/>
    </row>
    <row r="26474" spans="1:3">
      <c r="A26474"/>
      <c r="B26474"/>
      <c r="C26474"/>
    </row>
    <row r="26475" spans="1:3">
      <c r="A26475"/>
      <c r="B26475"/>
      <c r="C26475"/>
    </row>
    <row r="26476" spans="1:3">
      <c r="A26476"/>
      <c r="B26476"/>
      <c r="C26476"/>
    </row>
    <row r="26477" spans="1:3">
      <c r="A26477"/>
      <c r="B26477"/>
      <c r="C26477"/>
    </row>
    <row r="26478" spans="1:3">
      <c r="A26478"/>
      <c r="B26478"/>
      <c r="C26478"/>
    </row>
    <row r="26479" spans="1:3">
      <c r="A26479"/>
      <c r="B26479"/>
      <c r="C26479"/>
    </row>
    <row r="26480" spans="1:3">
      <c r="A26480"/>
      <c r="B26480"/>
      <c r="C26480"/>
    </row>
    <row r="26481" spans="1:3">
      <c r="A26481"/>
      <c r="B26481"/>
      <c r="C26481"/>
    </row>
    <row r="26482" spans="1:3">
      <c r="A26482"/>
      <c r="B26482"/>
      <c r="C26482"/>
    </row>
    <row r="26483" spans="1:3">
      <c r="A26483"/>
      <c r="B26483"/>
      <c r="C26483"/>
    </row>
    <row r="26484" spans="1:3">
      <c r="A26484"/>
      <c r="B26484"/>
      <c r="C26484"/>
    </row>
    <row r="26485" spans="1:3">
      <c r="A26485"/>
      <c r="B26485"/>
      <c r="C26485"/>
    </row>
    <row r="26486" spans="1:3">
      <c r="A26486"/>
      <c r="B26486"/>
      <c r="C26486"/>
    </row>
    <row r="26487" spans="1:3">
      <c r="A26487"/>
      <c r="B26487"/>
      <c r="C26487"/>
    </row>
    <row r="26488" spans="1:3">
      <c r="A26488"/>
      <c r="B26488"/>
      <c r="C26488"/>
    </row>
    <row r="26489" spans="1:3">
      <c r="A26489"/>
      <c r="B26489"/>
      <c r="C26489"/>
    </row>
    <row r="26490" spans="1:3">
      <c r="A26490"/>
      <c r="B26490"/>
      <c r="C26490"/>
    </row>
    <row r="26491" spans="1:3">
      <c r="A26491"/>
      <c r="B26491"/>
      <c r="C26491"/>
    </row>
    <row r="26492" spans="1:3">
      <c r="A26492"/>
      <c r="B26492"/>
      <c r="C26492"/>
    </row>
    <row r="26493" spans="1:3">
      <c r="A26493"/>
      <c r="B26493"/>
      <c r="C26493"/>
    </row>
    <row r="26494" spans="1:3">
      <c r="A26494"/>
      <c r="B26494"/>
      <c r="C26494"/>
    </row>
    <row r="26495" spans="1:3">
      <c r="A26495"/>
      <c r="B26495"/>
      <c r="C26495"/>
    </row>
    <row r="26496" spans="1:3">
      <c r="A26496"/>
      <c r="B26496"/>
      <c r="C26496"/>
    </row>
    <row r="26497" spans="1:3">
      <c r="A26497"/>
      <c r="B26497"/>
      <c r="C26497"/>
    </row>
    <row r="26498" spans="1:3">
      <c r="A26498"/>
      <c r="B26498"/>
      <c r="C26498"/>
    </row>
    <row r="26499" spans="1:3">
      <c r="A26499"/>
      <c r="B26499"/>
      <c r="C26499"/>
    </row>
    <row r="26500" spans="1:3">
      <c r="A26500"/>
      <c r="B26500"/>
      <c r="C26500"/>
    </row>
    <row r="26501" spans="1:3">
      <c r="A26501"/>
      <c r="B26501"/>
      <c r="C26501"/>
    </row>
    <row r="26502" spans="1:3">
      <c r="A26502"/>
      <c r="B26502"/>
      <c r="C26502"/>
    </row>
    <row r="26503" spans="1:3">
      <c r="A26503"/>
      <c r="B26503"/>
      <c r="C26503"/>
    </row>
    <row r="26504" spans="1:3">
      <c r="A26504"/>
      <c r="B26504"/>
      <c r="C26504"/>
    </row>
    <row r="26505" spans="1:3">
      <c r="A26505"/>
      <c r="B26505"/>
      <c r="C26505"/>
    </row>
    <row r="26506" spans="1:3">
      <c r="A26506"/>
      <c r="B26506"/>
      <c r="C26506"/>
    </row>
    <row r="26507" spans="1:3">
      <c r="A26507"/>
      <c r="B26507"/>
      <c r="C26507"/>
    </row>
    <row r="26508" spans="1:3">
      <c r="A26508"/>
      <c r="B26508"/>
      <c r="C26508"/>
    </row>
    <row r="26509" spans="1:3">
      <c r="A26509"/>
      <c r="B26509"/>
      <c r="C26509"/>
    </row>
    <row r="26510" spans="1:3">
      <c r="A26510"/>
      <c r="B26510"/>
      <c r="C26510"/>
    </row>
    <row r="26511" spans="1:3">
      <c r="A26511"/>
      <c r="B26511"/>
      <c r="C26511"/>
    </row>
    <row r="26512" spans="1:3">
      <c r="A26512"/>
      <c r="B26512"/>
      <c r="C26512"/>
    </row>
    <row r="26513" spans="1:3">
      <c r="A26513"/>
      <c r="B26513"/>
      <c r="C26513"/>
    </row>
    <row r="26514" spans="1:3">
      <c r="A26514"/>
      <c r="B26514"/>
      <c r="C26514"/>
    </row>
    <row r="26515" spans="1:3">
      <c r="A26515"/>
      <c r="B26515"/>
      <c r="C26515"/>
    </row>
    <row r="26516" spans="1:3">
      <c r="A26516"/>
      <c r="B26516"/>
      <c r="C26516"/>
    </row>
    <row r="26517" spans="1:3">
      <c r="A26517"/>
      <c r="B26517"/>
      <c r="C26517"/>
    </row>
    <row r="26518" spans="1:3">
      <c r="A26518"/>
      <c r="B26518"/>
      <c r="C26518"/>
    </row>
    <row r="26519" spans="1:3">
      <c r="A26519"/>
      <c r="B26519"/>
      <c r="C26519"/>
    </row>
    <row r="26520" spans="1:3">
      <c r="A26520"/>
      <c r="B26520"/>
      <c r="C26520"/>
    </row>
    <row r="26521" spans="1:3">
      <c r="A26521"/>
      <c r="B26521"/>
      <c r="C26521"/>
    </row>
    <row r="26522" spans="1:3">
      <c r="A26522"/>
      <c r="B26522"/>
      <c r="C26522"/>
    </row>
    <row r="26523" spans="1:3">
      <c r="A26523"/>
      <c r="B26523"/>
      <c r="C26523"/>
    </row>
    <row r="26524" spans="1:3">
      <c r="A26524"/>
      <c r="B26524"/>
      <c r="C26524"/>
    </row>
    <row r="26525" spans="1:3">
      <c r="A26525"/>
      <c r="B26525"/>
      <c r="C26525"/>
    </row>
    <row r="26526" spans="1:3">
      <c r="A26526"/>
      <c r="B26526"/>
      <c r="C26526"/>
    </row>
    <row r="26527" spans="1:3">
      <c r="A26527"/>
      <c r="B26527"/>
      <c r="C26527"/>
    </row>
    <row r="26528" spans="1:3">
      <c r="A26528"/>
      <c r="B26528"/>
      <c r="C26528"/>
    </row>
    <row r="26529" spans="1:3">
      <c r="A26529"/>
      <c r="B26529"/>
      <c r="C26529"/>
    </row>
    <row r="26530" spans="1:3">
      <c r="A26530"/>
      <c r="B26530"/>
      <c r="C26530"/>
    </row>
    <row r="26531" spans="1:3">
      <c r="A26531"/>
      <c r="B26531"/>
      <c r="C26531"/>
    </row>
    <row r="26532" spans="1:3">
      <c r="A26532"/>
      <c r="B26532"/>
      <c r="C26532"/>
    </row>
    <row r="26533" spans="1:3">
      <c r="A26533"/>
      <c r="B26533"/>
      <c r="C26533"/>
    </row>
    <row r="26534" spans="1:3">
      <c r="A26534"/>
      <c r="B26534"/>
      <c r="C26534"/>
    </row>
    <row r="26535" spans="1:3">
      <c r="A26535"/>
      <c r="B26535"/>
      <c r="C26535"/>
    </row>
    <row r="26536" spans="1:3">
      <c r="A26536"/>
      <c r="B26536"/>
      <c r="C26536"/>
    </row>
    <row r="26537" spans="1:3">
      <c r="A26537"/>
      <c r="B26537"/>
      <c r="C26537"/>
    </row>
    <row r="26538" spans="1:3">
      <c r="A26538"/>
      <c r="B26538"/>
      <c r="C26538"/>
    </row>
    <row r="26539" spans="1:3">
      <c r="A26539"/>
      <c r="B26539"/>
      <c r="C26539"/>
    </row>
    <row r="26540" spans="1:3">
      <c r="A26540"/>
      <c r="B26540"/>
      <c r="C26540"/>
    </row>
    <row r="26541" spans="1:3">
      <c r="A26541"/>
      <c r="B26541"/>
      <c r="C26541"/>
    </row>
    <row r="26542" spans="1:3">
      <c r="A26542"/>
      <c r="B26542"/>
      <c r="C26542"/>
    </row>
    <row r="26543" spans="1:3">
      <c r="A26543"/>
      <c r="B26543"/>
      <c r="C26543"/>
    </row>
    <row r="26544" spans="1:3">
      <c r="A26544"/>
      <c r="B26544"/>
      <c r="C26544"/>
    </row>
    <row r="26545" spans="1:3">
      <c r="A26545"/>
      <c r="B26545"/>
      <c r="C26545"/>
    </row>
    <row r="26546" spans="1:3">
      <c r="A26546"/>
      <c r="B26546"/>
      <c r="C26546"/>
    </row>
    <row r="26547" spans="1:3">
      <c r="A26547"/>
      <c r="B26547"/>
      <c r="C26547"/>
    </row>
    <row r="26548" spans="1:3">
      <c r="A26548"/>
      <c r="B26548"/>
      <c r="C26548"/>
    </row>
    <row r="26549" spans="1:3">
      <c r="A26549"/>
      <c r="B26549"/>
      <c r="C26549"/>
    </row>
    <row r="26550" spans="1:3">
      <c r="A26550"/>
      <c r="B26550"/>
      <c r="C26550"/>
    </row>
    <row r="26551" spans="1:3">
      <c r="A26551"/>
      <c r="B26551"/>
      <c r="C26551"/>
    </row>
    <row r="26552" spans="1:3">
      <c r="A26552"/>
      <c r="B26552"/>
      <c r="C26552"/>
    </row>
    <row r="26553" spans="1:3">
      <c r="A26553"/>
      <c r="B26553"/>
      <c r="C26553"/>
    </row>
    <row r="26554" spans="1:3">
      <c r="A26554"/>
      <c r="B26554"/>
      <c r="C26554"/>
    </row>
    <row r="26555" spans="1:3">
      <c r="A26555"/>
      <c r="B26555"/>
      <c r="C26555"/>
    </row>
    <row r="26556" spans="1:3">
      <c r="A26556"/>
      <c r="B26556"/>
      <c r="C26556"/>
    </row>
    <row r="26557" spans="1:3">
      <c r="A26557"/>
      <c r="B26557"/>
      <c r="C26557"/>
    </row>
    <row r="26558" spans="1:3">
      <c r="A26558"/>
      <c r="B26558"/>
      <c r="C26558"/>
    </row>
    <row r="26559" spans="1:3">
      <c r="A26559"/>
      <c r="B26559"/>
      <c r="C26559"/>
    </row>
    <row r="26560" spans="1:3">
      <c r="A26560"/>
      <c r="B26560"/>
      <c r="C26560"/>
    </row>
    <row r="26561" spans="1:3">
      <c r="A26561"/>
      <c r="B26561"/>
      <c r="C26561"/>
    </row>
    <row r="26562" spans="1:3">
      <c r="A26562"/>
      <c r="B26562"/>
      <c r="C26562"/>
    </row>
    <row r="26563" spans="1:3">
      <c r="A26563"/>
      <c r="B26563"/>
      <c r="C26563"/>
    </row>
    <row r="26564" spans="1:3">
      <c r="A26564"/>
      <c r="B26564"/>
      <c r="C26564"/>
    </row>
    <row r="26565" spans="1:3">
      <c r="A26565"/>
      <c r="B26565"/>
      <c r="C26565"/>
    </row>
    <row r="26566" spans="1:3">
      <c r="A26566"/>
      <c r="B26566"/>
      <c r="C26566"/>
    </row>
    <row r="26567" spans="1:3">
      <c r="A26567"/>
      <c r="B26567"/>
      <c r="C26567"/>
    </row>
    <row r="26568" spans="1:3">
      <c r="A26568"/>
      <c r="B26568"/>
      <c r="C26568"/>
    </row>
    <row r="26569" spans="1:3">
      <c r="A26569"/>
      <c r="B26569"/>
      <c r="C26569"/>
    </row>
    <row r="26570" spans="1:3">
      <c r="A26570"/>
      <c r="B26570"/>
      <c r="C26570"/>
    </row>
    <row r="26571" spans="1:3">
      <c r="A26571"/>
      <c r="B26571"/>
      <c r="C26571"/>
    </row>
    <row r="26572" spans="1:3">
      <c r="A26572"/>
      <c r="B26572"/>
      <c r="C26572"/>
    </row>
    <row r="26573" spans="1:3">
      <c r="A26573"/>
      <c r="B26573"/>
      <c r="C26573"/>
    </row>
    <row r="26574" spans="1:3">
      <c r="A26574"/>
      <c r="B26574"/>
      <c r="C26574"/>
    </row>
    <row r="26575" spans="1:3">
      <c r="A26575"/>
      <c r="B26575"/>
      <c r="C26575"/>
    </row>
    <row r="26576" spans="1:3">
      <c r="A26576"/>
      <c r="B26576"/>
      <c r="C26576"/>
    </row>
    <row r="26577" spans="1:3">
      <c r="A26577"/>
      <c r="B26577"/>
      <c r="C26577"/>
    </row>
    <row r="26578" spans="1:3">
      <c r="A26578"/>
      <c r="B26578"/>
      <c r="C26578"/>
    </row>
    <row r="26579" spans="1:3">
      <c r="A26579"/>
      <c r="B26579"/>
      <c r="C26579"/>
    </row>
    <row r="26580" spans="1:3">
      <c r="A26580"/>
      <c r="B26580"/>
      <c r="C26580"/>
    </row>
    <row r="26581" spans="1:3">
      <c r="A26581"/>
      <c r="B26581"/>
      <c r="C26581"/>
    </row>
    <row r="26582" spans="1:3">
      <c r="A26582"/>
      <c r="B26582"/>
      <c r="C26582"/>
    </row>
    <row r="26583" spans="1:3">
      <c r="A26583"/>
      <c r="B26583"/>
      <c r="C26583"/>
    </row>
    <row r="26584" spans="1:3">
      <c r="A26584"/>
      <c r="B26584"/>
      <c r="C26584"/>
    </row>
    <row r="26585" spans="1:3">
      <c r="A26585"/>
      <c r="B26585"/>
      <c r="C26585"/>
    </row>
    <row r="26586" spans="1:3">
      <c r="A26586"/>
      <c r="B26586"/>
      <c r="C26586"/>
    </row>
    <row r="26587" spans="1:3">
      <c r="A26587"/>
      <c r="B26587"/>
      <c r="C26587"/>
    </row>
    <row r="26588" spans="1:3">
      <c r="A26588"/>
      <c r="B26588"/>
      <c r="C26588"/>
    </row>
    <row r="26589" spans="1:3">
      <c r="A26589"/>
      <c r="B26589"/>
      <c r="C26589"/>
    </row>
    <row r="26590" spans="1:3">
      <c r="A26590"/>
      <c r="B26590"/>
      <c r="C26590"/>
    </row>
    <row r="26591" spans="1:3">
      <c r="A26591"/>
      <c r="B26591"/>
      <c r="C26591"/>
    </row>
    <row r="26592" spans="1:3">
      <c r="A26592"/>
      <c r="B26592"/>
      <c r="C26592"/>
    </row>
    <row r="26593" spans="1:3">
      <c r="A26593"/>
      <c r="B26593"/>
      <c r="C26593"/>
    </row>
    <row r="26594" spans="1:3">
      <c r="A26594"/>
      <c r="B26594"/>
      <c r="C26594"/>
    </row>
    <row r="26595" spans="1:3">
      <c r="A26595"/>
      <c r="B26595"/>
      <c r="C26595"/>
    </row>
    <row r="26596" spans="1:3">
      <c r="A26596"/>
      <c r="B26596"/>
      <c r="C26596"/>
    </row>
    <row r="26597" spans="1:3">
      <c r="A26597"/>
      <c r="B26597"/>
      <c r="C26597"/>
    </row>
    <row r="26598" spans="1:3">
      <c r="A26598"/>
      <c r="B26598"/>
      <c r="C26598"/>
    </row>
    <row r="26599" spans="1:3">
      <c r="A26599"/>
      <c r="B26599"/>
      <c r="C26599"/>
    </row>
    <row r="26600" spans="1:3">
      <c r="A26600"/>
      <c r="B26600"/>
      <c r="C26600"/>
    </row>
    <row r="26601" spans="1:3">
      <c r="A26601"/>
      <c r="B26601"/>
      <c r="C26601"/>
    </row>
    <row r="26602" spans="1:3">
      <c r="A26602"/>
      <c r="B26602"/>
      <c r="C26602"/>
    </row>
    <row r="26603" spans="1:3">
      <c r="A26603"/>
      <c r="B26603"/>
      <c r="C26603"/>
    </row>
    <row r="26604" spans="1:3">
      <c r="A26604"/>
      <c r="B26604"/>
      <c r="C26604"/>
    </row>
    <row r="26605" spans="1:3">
      <c r="A26605"/>
      <c r="B26605"/>
      <c r="C26605"/>
    </row>
    <row r="26606" spans="1:3">
      <c r="A26606"/>
      <c r="B26606"/>
      <c r="C26606"/>
    </row>
    <row r="26607" spans="1:3">
      <c r="A26607"/>
      <c r="B26607"/>
      <c r="C26607"/>
    </row>
    <row r="26608" spans="1:3">
      <c r="A26608"/>
      <c r="B26608"/>
      <c r="C26608"/>
    </row>
    <row r="26609" spans="1:3">
      <c r="A26609"/>
      <c r="B26609"/>
      <c r="C26609"/>
    </row>
    <row r="26610" spans="1:3">
      <c r="A26610"/>
      <c r="B26610"/>
      <c r="C26610"/>
    </row>
    <row r="26611" spans="1:3">
      <c r="A26611"/>
      <c r="B26611"/>
      <c r="C26611"/>
    </row>
    <row r="26612" spans="1:3">
      <c r="A26612"/>
      <c r="B26612"/>
      <c r="C26612"/>
    </row>
    <row r="26613" spans="1:3">
      <c r="A26613"/>
      <c r="B26613"/>
      <c r="C26613"/>
    </row>
    <row r="26614" spans="1:3">
      <c r="A26614"/>
      <c r="B26614"/>
      <c r="C26614"/>
    </row>
    <row r="26615" spans="1:3">
      <c r="A26615"/>
      <c r="B26615"/>
      <c r="C26615"/>
    </row>
    <row r="26616" spans="1:3">
      <c r="A26616"/>
      <c r="B26616"/>
      <c r="C26616"/>
    </row>
    <row r="26617" spans="1:3">
      <c r="A26617"/>
      <c r="B26617"/>
      <c r="C26617"/>
    </row>
    <row r="26618" spans="1:3">
      <c r="A26618"/>
      <c r="B26618"/>
      <c r="C26618"/>
    </row>
    <row r="26619" spans="1:3">
      <c r="A26619"/>
      <c r="B26619"/>
      <c r="C26619"/>
    </row>
    <row r="26620" spans="1:3">
      <c r="A26620"/>
      <c r="B26620"/>
      <c r="C26620"/>
    </row>
    <row r="26621" spans="1:3">
      <c r="A26621"/>
      <c r="B26621"/>
      <c r="C26621"/>
    </row>
    <row r="26622" spans="1:3">
      <c r="A26622"/>
      <c r="B26622"/>
      <c r="C26622"/>
    </row>
    <row r="26623" spans="1:3">
      <c r="A26623"/>
      <c r="B26623"/>
      <c r="C26623"/>
    </row>
    <row r="26624" spans="1:3">
      <c r="A26624"/>
      <c r="B26624"/>
      <c r="C26624"/>
    </row>
    <row r="26625" spans="1:3">
      <c r="A26625"/>
      <c r="B26625"/>
      <c r="C26625"/>
    </row>
    <row r="26626" spans="1:3">
      <c r="A26626"/>
      <c r="B26626"/>
      <c r="C26626"/>
    </row>
    <row r="26627" spans="1:3">
      <c r="A26627"/>
      <c r="B26627"/>
      <c r="C26627"/>
    </row>
    <row r="26628" spans="1:3">
      <c r="A26628"/>
      <c r="B26628"/>
      <c r="C26628"/>
    </row>
    <row r="26629" spans="1:3">
      <c r="A26629"/>
      <c r="B26629"/>
      <c r="C26629"/>
    </row>
    <row r="26630" spans="1:3">
      <c r="A26630"/>
      <c r="B26630"/>
      <c r="C26630"/>
    </row>
    <row r="26631" spans="1:3">
      <c r="A26631"/>
      <c r="B26631"/>
      <c r="C26631"/>
    </row>
    <row r="26632" spans="1:3">
      <c r="A26632"/>
      <c r="B26632"/>
      <c r="C26632"/>
    </row>
    <row r="26633" spans="1:3">
      <c r="A26633"/>
      <c r="B26633"/>
      <c r="C26633"/>
    </row>
    <row r="26634" spans="1:3">
      <c r="A26634"/>
      <c r="B26634"/>
      <c r="C26634"/>
    </row>
    <row r="26635" spans="1:3">
      <c r="A26635"/>
      <c r="B26635"/>
      <c r="C26635"/>
    </row>
    <row r="26636" spans="1:3">
      <c r="A26636"/>
      <c r="B26636"/>
      <c r="C26636"/>
    </row>
    <row r="26637" spans="1:3">
      <c r="A26637"/>
      <c r="B26637"/>
      <c r="C26637"/>
    </row>
    <row r="26638" spans="1:3">
      <c r="A26638"/>
      <c r="B26638"/>
      <c r="C26638"/>
    </row>
    <row r="26639" spans="1:3">
      <c r="A26639"/>
      <c r="B26639"/>
      <c r="C26639"/>
    </row>
    <row r="26640" spans="1:3">
      <c r="A26640"/>
      <c r="B26640"/>
      <c r="C26640"/>
    </row>
    <row r="26641" spans="1:3">
      <c r="A26641"/>
      <c r="B26641"/>
      <c r="C26641"/>
    </row>
    <row r="26642" spans="1:3">
      <c r="A26642"/>
      <c r="B26642"/>
      <c r="C26642"/>
    </row>
    <row r="26643" spans="1:3">
      <c r="A26643"/>
      <c r="B26643"/>
      <c r="C26643"/>
    </row>
    <row r="26644" spans="1:3">
      <c r="A26644"/>
      <c r="B26644"/>
      <c r="C26644"/>
    </row>
    <row r="26645" spans="1:3">
      <c r="A26645"/>
      <c r="B26645"/>
      <c r="C26645"/>
    </row>
    <row r="26646" spans="1:3">
      <c r="A26646"/>
      <c r="B26646"/>
      <c r="C26646"/>
    </row>
    <row r="26647" spans="1:3">
      <c r="A26647"/>
      <c r="B26647"/>
      <c r="C26647"/>
    </row>
    <row r="26648" spans="1:3">
      <c r="A26648"/>
      <c r="B26648"/>
      <c r="C26648"/>
    </row>
    <row r="26649" spans="1:3">
      <c r="A26649"/>
      <c r="B26649"/>
      <c r="C26649"/>
    </row>
    <row r="26650" spans="1:3">
      <c r="A26650"/>
      <c r="B26650"/>
      <c r="C26650"/>
    </row>
    <row r="26651" spans="1:3">
      <c r="A26651"/>
      <c r="B26651"/>
      <c r="C26651"/>
    </row>
    <row r="26652" spans="1:3">
      <c r="A26652"/>
      <c r="B26652"/>
      <c r="C26652"/>
    </row>
    <row r="26653" spans="1:3">
      <c r="A26653"/>
      <c r="B26653"/>
      <c r="C26653"/>
    </row>
    <row r="26654" spans="1:3">
      <c r="A26654"/>
      <c r="B26654"/>
      <c r="C26654"/>
    </row>
    <row r="26655" spans="1:3">
      <c r="A26655"/>
      <c r="B26655"/>
      <c r="C26655"/>
    </row>
    <row r="26656" spans="1:3">
      <c r="A26656"/>
      <c r="B26656"/>
      <c r="C26656"/>
    </row>
    <row r="26657" spans="1:3">
      <c r="A26657"/>
      <c r="B26657"/>
      <c r="C26657"/>
    </row>
    <row r="26658" spans="1:3">
      <c r="A26658"/>
      <c r="B26658"/>
      <c r="C26658"/>
    </row>
    <row r="26659" spans="1:3">
      <c r="A26659"/>
      <c r="B26659"/>
      <c r="C26659"/>
    </row>
    <row r="26660" spans="1:3">
      <c r="A26660"/>
      <c r="B26660"/>
      <c r="C26660"/>
    </row>
    <row r="26661" spans="1:3">
      <c r="A26661"/>
      <c r="B26661"/>
      <c r="C26661"/>
    </row>
    <row r="26662" spans="1:3">
      <c r="A26662"/>
      <c r="B26662"/>
      <c r="C26662"/>
    </row>
    <row r="26663" spans="1:3">
      <c r="A26663"/>
      <c r="B26663"/>
      <c r="C26663"/>
    </row>
    <row r="26664" spans="1:3">
      <c r="A26664"/>
      <c r="B26664"/>
      <c r="C26664"/>
    </row>
    <row r="26665" spans="1:3">
      <c r="A26665"/>
      <c r="B26665"/>
      <c r="C26665"/>
    </row>
    <row r="26666" spans="1:3">
      <c r="A26666"/>
      <c r="B26666"/>
      <c r="C26666"/>
    </row>
    <row r="26667" spans="1:3">
      <c r="A26667"/>
      <c r="B26667"/>
      <c r="C26667"/>
    </row>
    <row r="26668" spans="1:3">
      <c r="A26668"/>
      <c r="B26668"/>
      <c r="C26668"/>
    </row>
    <row r="26669" spans="1:3">
      <c r="A26669"/>
      <c r="B26669"/>
      <c r="C26669"/>
    </row>
    <row r="26670" spans="1:3">
      <c r="A26670"/>
      <c r="B26670"/>
      <c r="C26670"/>
    </row>
    <row r="26671" spans="1:3">
      <c r="A26671"/>
      <c r="B26671"/>
      <c r="C26671"/>
    </row>
    <row r="26672" spans="1:3">
      <c r="A26672"/>
      <c r="B26672"/>
      <c r="C26672"/>
    </row>
    <row r="26673" spans="1:3">
      <c r="A26673"/>
      <c r="B26673"/>
      <c r="C26673"/>
    </row>
    <row r="26674" spans="1:3">
      <c r="A26674"/>
      <c r="B26674"/>
      <c r="C26674"/>
    </row>
    <row r="26675" spans="1:3">
      <c r="A26675"/>
      <c r="B26675"/>
      <c r="C26675"/>
    </row>
    <row r="26676" spans="1:3">
      <c r="A26676"/>
      <c r="B26676"/>
      <c r="C26676"/>
    </row>
    <row r="26677" spans="1:3">
      <c r="A26677"/>
      <c r="B26677"/>
      <c r="C26677"/>
    </row>
    <row r="26678" spans="1:3">
      <c r="A26678"/>
      <c r="B26678"/>
      <c r="C26678"/>
    </row>
    <row r="26679" spans="1:3">
      <c r="A26679"/>
      <c r="B26679"/>
      <c r="C26679"/>
    </row>
    <row r="26680" spans="1:3">
      <c r="A26680"/>
      <c r="B26680"/>
      <c r="C26680"/>
    </row>
    <row r="26681" spans="1:3">
      <c r="A26681"/>
      <c r="B26681"/>
      <c r="C26681"/>
    </row>
    <row r="26682" spans="1:3">
      <c r="A26682"/>
      <c r="B26682"/>
      <c r="C26682"/>
    </row>
    <row r="26683" spans="1:3">
      <c r="A26683"/>
      <c r="B26683"/>
      <c r="C26683"/>
    </row>
    <row r="26684" spans="1:3">
      <c r="A26684"/>
      <c r="B26684"/>
      <c r="C26684"/>
    </row>
    <row r="26685" spans="1:3">
      <c r="A26685"/>
      <c r="B26685"/>
      <c r="C26685"/>
    </row>
    <row r="26686" spans="1:3">
      <c r="A26686"/>
      <c r="B26686"/>
      <c r="C26686"/>
    </row>
    <row r="26687" spans="1:3">
      <c r="A26687"/>
      <c r="B26687"/>
      <c r="C26687"/>
    </row>
    <row r="26688" spans="1:3">
      <c r="A26688"/>
      <c r="B26688"/>
      <c r="C26688"/>
    </row>
    <row r="26689" spans="1:3">
      <c r="A26689"/>
      <c r="B26689"/>
      <c r="C26689"/>
    </row>
    <row r="26690" spans="1:3">
      <c r="A26690"/>
      <c r="B26690"/>
      <c r="C26690"/>
    </row>
    <row r="26691" spans="1:3">
      <c r="A26691"/>
      <c r="B26691"/>
      <c r="C26691"/>
    </row>
    <row r="26692" spans="1:3">
      <c r="A26692"/>
      <c r="B26692"/>
      <c r="C26692"/>
    </row>
    <row r="26693" spans="1:3">
      <c r="A26693"/>
      <c r="B26693"/>
      <c r="C26693"/>
    </row>
    <row r="26694" spans="1:3">
      <c r="A26694"/>
      <c r="B26694"/>
      <c r="C26694"/>
    </row>
    <row r="26695" spans="1:3">
      <c r="A26695"/>
      <c r="B26695"/>
      <c r="C26695"/>
    </row>
    <row r="26696" spans="1:3">
      <c r="A26696"/>
      <c r="B26696"/>
      <c r="C26696"/>
    </row>
    <row r="26697" spans="1:3">
      <c r="A26697"/>
      <c r="B26697"/>
      <c r="C26697"/>
    </row>
    <row r="26698" spans="1:3">
      <c r="A26698"/>
      <c r="B26698"/>
      <c r="C26698"/>
    </row>
    <row r="26699" spans="1:3">
      <c r="A26699"/>
      <c r="B26699"/>
      <c r="C26699"/>
    </row>
    <row r="26700" spans="1:3">
      <c r="A26700"/>
      <c r="B26700"/>
      <c r="C26700"/>
    </row>
    <row r="26701" spans="1:3">
      <c r="A26701"/>
      <c r="B26701"/>
      <c r="C26701"/>
    </row>
    <row r="26702" spans="1:3">
      <c r="A26702"/>
      <c r="B26702"/>
      <c r="C26702"/>
    </row>
    <row r="26703" spans="1:3">
      <c r="A26703"/>
      <c r="B26703"/>
      <c r="C26703"/>
    </row>
    <row r="26704" spans="1:3">
      <c r="A26704"/>
      <c r="B26704"/>
      <c r="C26704"/>
    </row>
    <row r="26705" spans="1:3">
      <c r="A26705"/>
      <c r="B26705"/>
      <c r="C26705"/>
    </row>
    <row r="26706" spans="1:3">
      <c r="A26706"/>
      <c r="B26706"/>
      <c r="C26706"/>
    </row>
    <row r="26707" spans="1:3">
      <c r="A26707"/>
      <c r="B26707"/>
      <c r="C26707"/>
    </row>
    <row r="26708" spans="1:3">
      <c r="A26708"/>
      <c r="B26708"/>
      <c r="C26708"/>
    </row>
    <row r="26709" spans="1:3">
      <c r="A26709"/>
      <c r="B26709"/>
      <c r="C26709"/>
    </row>
    <row r="26710" spans="1:3">
      <c r="A26710"/>
      <c r="B26710"/>
      <c r="C26710"/>
    </row>
    <row r="26711" spans="1:3">
      <c r="A26711"/>
      <c r="B26711"/>
      <c r="C26711"/>
    </row>
    <row r="26712" spans="1:3">
      <c r="A26712"/>
      <c r="B26712"/>
      <c r="C26712"/>
    </row>
    <row r="26713" spans="1:3">
      <c r="A26713"/>
      <c r="B26713"/>
      <c r="C26713"/>
    </row>
    <row r="26714" spans="1:3">
      <c r="A26714"/>
      <c r="B26714"/>
      <c r="C26714"/>
    </row>
    <row r="26715" spans="1:3">
      <c r="A26715"/>
      <c r="B26715"/>
      <c r="C26715"/>
    </row>
    <row r="26716" spans="1:3">
      <c r="A26716"/>
      <c r="B26716"/>
      <c r="C26716"/>
    </row>
    <row r="26717" spans="1:3">
      <c r="A26717"/>
      <c r="B26717"/>
      <c r="C26717"/>
    </row>
    <row r="26718" spans="1:3">
      <c r="A26718"/>
      <c r="B26718"/>
      <c r="C26718"/>
    </row>
    <row r="26719" spans="1:3">
      <c r="A26719"/>
      <c r="B26719"/>
      <c r="C26719"/>
    </row>
    <row r="26720" spans="1:3">
      <c r="A26720"/>
      <c r="B26720"/>
      <c r="C26720"/>
    </row>
    <row r="26721" spans="1:3">
      <c r="A26721"/>
      <c r="B26721"/>
      <c r="C26721"/>
    </row>
    <row r="26722" spans="1:3">
      <c r="A26722"/>
      <c r="B26722"/>
      <c r="C26722"/>
    </row>
    <row r="26723" spans="1:3">
      <c r="A26723"/>
      <c r="B26723"/>
      <c r="C26723"/>
    </row>
    <row r="26724" spans="1:3">
      <c r="A26724"/>
      <c r="B26724"/>
      <c r="C26724"/>
    </row>
    <row r="26725" spans="1:3">
      <c r="A26725"/>
      <c r="B26725"/>
      <c r="C26725"/>
    </row>
    <row r="26726" spans="1:3">
      <c r="A26726"/>
      <c r="B26726"/>
      <c r="C26726"/>
    </row>
    <row r="26727" spans="1:3">
      <c r="A26727"/>
      <c r="B26727"/>
      <c r="C26727"/>
    </row>
    <row r="26728" spans="1:3">
      <c r="A26728"/>
      <c r="B26728"/>
      <c r="C26728"/>
    </row>
    <row r="26729" spans="1:3">
      <c r="A26729"/>
      <c r="B26729"/>
      <c r="C26729"/>
    </row>
    <row r="26730" spans="1:3">
      <c r="A26730"/>
      <c r="B26730"/>
      <c r="C26730"/>
    </row>
    <row r="26731" spans="1:3">
      <c r="A26731"/>
      <c r="B26731"/>
      <c r="C26731"/>
    </row>
    <row r="26732" spans="1:3">
      <c r="A26732"/>
      <c r="B26732"/>
      <c r="C26732"/>
    </row>
    <row r="26733" spans="1:3">
      <c r="A26733"/>
      <c r="B26733"/>
      <c r="C26733"/>
    </row>
    <row r="26734" spans="1:3">
      <c r="A26734"/>
      <c r="B26734"/>
      <c r="C26734"/>
    </row>
    <row r="26735" spans="1:3">
      <c r="A26735"/>
      <c r="B26735"/>
      <c r="C26735"/>
    </row>
    <row r="26736" spans="1:3">
      <c r="A26736"/>
      <c r="B26736"/>
      <c r="C26736"/>
    </row>
    <row r="26737" spans="1:3">
      <c r="A26737"/>
      <c r="B26737"/>
      <c r="C26737"/>
    </row>
    <row r="26738" spans="1:3">
      <c r="A26738"/>
      <c r="B26738"/>
      <c r="C26738"/>
    </row>
    <row r="26739" spans="1:3">
      <c r="A26739"/>
      <c r="B26739"/>
      <c r="C26739"/>
    </row>
    <row r="26740" spans="1:3">
      <c r="A26740"/>
      <c r="B26740"/>
      <c r="C26740"/>
    </row>
    <row r="26741" spans="1:3">
      <c r="A26741"/>
      <c r="B26741"/>
      <c r="C26741"/>
    </row>
    <row r="26742" spans="1:3">
      <c r="A26742"/>
      <c r="B26742"/>
      <c r="C26742"/>
    </row>
    <row r="26743" spans="1:3">
      <c r="A26743"/>
      <c r="B26743"/>
      <c r="C26743"/>
    </row>
    <row r="26744" spans="1:3">
      <c r="A26744"/>
      <c r="B26744"/>
      <c r="C26744"/>
    </row>
    <row r="26745" spans="1:3">
      <c r="A26745"/>
      <c r="B26745"/>
      <c r="C26745"/>
    </row>
    <row r="26746" spans="1:3">
      <c r="A26746"/>
      <c r="B26746"/>
      <c r="C26746"/>
    </row>
    <row r="26747" spans="1:3">
      <c r="A26747"/>
      <c r="B26747"/>
      <c r="C26747"/>
    </row>
    <row r="26748" spans="1:3">
      <c r="A26748"/>
      <c r="B26748"/>
      <c r="C26748"/>
    </row>
    <row r="26749" spans="1:3">
      <c r="A26749"/>
      <c r="B26749"/>
      <c r="C26749"/>
    </row>
    <row r="26750" spans="1:3">
      <c r="A26750"/>
      <c r="B26750"/>
      <c r="C26750"/>
    </row>
    <row r="26751" spans="1:3">
      <c r="A26751"/>
      <c r="B26751"/>
      <c r="C26751"/>
    </row>
    <row r="26752" spans="1:3">
      <c r="A26752"/>
      <c r="B26752"/>
      <c r="C26752"/>
    </row>
    <row r="26753" spans="1:3">
      <c r="A26753"/>
      <c r="B26753"/>
      <c r="C26753"/>
    </row>
    <row r="26754" spans="1:3">
      <c r="A26754"/>
      <c r="B26754"/>
      <c r="C26754"/>
    </row>
    <row r="26755" spans="1:3">
      <c r="A26755"/>
      <c r="B26755"/>
      <c r="C26755"/>
    </row>
    <row r="26756" spans="1:3">
      <c r="A26756"/>
      <c r="B26756"/>
      <c r="C26756"/>
    </row>
    <row r="26757" spans="1:3">
      <c r="A26757"/>
      <c r="B26757"/>
      <c r="C26757"/>
    </row>
    <row r="26758" spans="1:3">
      <c r="A26758"/>
      <c r="B26758"/>
      <c r="C26758"/>
    </row>
    <row r="26759" spans="1:3">
      <c r="A26759"/>
      <c r="B26759"/>
      <c r="C26759"/>
    </row>
    <row r="26760" spans="1:3">
      <c r="A26760"/>
      <c r="B26760"/>
      <c r="C26760"/>
    </row>
    <row r="26761" spans="1:3">
      <c r="A26761"/>
      <c r="B26761"/>
      <c r="C26761"/>
    </row>
    <row r="26762" spans="1:3">
      <c r="A26762"/>
      <c r="B26762"/>
      <c r="C26762"/>
    </row>
    <row r="26763" spans="1:3">
      <c r="A26763"/>
      <c r="B26763"/>
      <c r="C26763"/>
    </row>
    <row r="26764" spans="1:3">
      <c r="A26764"/>
      <c r="B26764"/>
      <c r="C26764"/>
    </row>
    <row r="26765" spans="1:3">
      <c r="A26765"/>
      <c r="B26765"/>
      <c r="C26765"/>
    </row>
    <row r="26766" spans="1:3">
      <c r="A26766"/>
      <c r="B26766"/>
      <c r="C26766"/>
    </row>
    <row r="26767" spans="1:3">
      <c r="A26767"/>
      <c r="B26767"/>
      <c r="C26767"/>
    </row>
    <row r="26768" spans="1:3">
      <c r="A26768"/>
      <c r="B26768"/>
      <c r="C26768"/>
    </row>
    <row r="26769" spans="1:3">
      <c r="A26769"/>
      <c r="B26769"/>
      <c r="C26769"/>
    </row>
    <row r="26770" spans="1:3">
      <c r="A26770"/>
      <c r="B26770"/>
      <c r="C26770"/>
    </row>
    <row r="26771" spans="1:3">
      <c r="A26771"/>
      <c r="B26771"/>
      <c r="C26771"/>
    </row>
    <row r="26772" spans="1:3">
      <c r="A26772"/>
      <c r="B26772"/>
      <c r="C26772"/>
    </row>
    <row r="26773" spans="1:3">
      <c r="A26773"/>
      <c r="B26773"/>
      <c r="C26773"/>
    </row>
    <row r="26774" spans="1:3">
      <c r="A26774"/>
      <c r="B26774"/>
      <c r="C26774"/>
    </row>
    <row r="26775" spans="1:3">
      <c r="A26775"/>
      <c r="B26775"/>
      <c r="C26775"/>
    </row>
    <row r="26776" spans="1:3">
      <c r="A26776"/>
      <c r="B26776"/>
      <c r="C26776"/>
    </row>
    <row r="26777" spans="1:3">
      <c r="A26777"/>
      <c r="B26777"/>
      <c r="C26777"/>
    </row>
    <row r="26778" spans="1:3">
      <c r="A26778"/>
      <c r="B26778"/>
      <c r="C26778"/>
    </row>
    <row r="26779" spans="1:3">
      <c r="A26779"/>
      <c r="B26779"/>
      <c r="C26779"/>
    </row>
    <row r="26780" spans="1:3">
      <c r="A26780"/>
      <c r="B26780"/>
      <c r="C26780"/>
    </row>
    <row r="26781" spans="1:3">
      <c r="A26781"/>
      <c r="B26781"/>
      <c r="C26781"/>
    </row>
    <row r="26782" spans="1:3">
      <c r="A26782"/>
      <c r="B26782"/>
      <c r="C26782"/>
    </row>
    <row r="26783" spans="1:3">
      <c r="A26783"/>
      <c r="B26783"/>
      <c r="C26783"/>
    </row>
    <row r="26784" spans="1:3">
      <c r="A26784"/>
      <c r="B26784"/>
      <c r="C26784"/>
    </row>
    <row r="26785" spans="1:3">
      <c r="A26785"/>
      <c r="B26785"/>
      <c r="C26785"/>
    </row>
    <row r="26786" spans="1:3">
      <c r="A26786"/>
      <c r="B26786"/>
      <c r="C26786"/>
    </row>
    <row r="26787" spans="1:3">
      <c r="A26787"/>
      <c r="B26787"/>
      <c r="C26787"/>
    </row>
    <row r="26788" spans="1:3">
      <c r="A26788"/>
      <c r="B26788"/>
      <c r="C26788"/>
    </row>
    <row r="26789" spans="1:3">
      <c r="A26789"/>
      <c r="B26789"/>
      <c r="C26789"/>
    </row>
    <row r="26790" spans="1:3">
      <c r="A26790"/>
      <c r="B26790"/>
      <c r="C26790"/>
    </row>
    <row r="26791" spans="1:3">
      <c r="A26791"/>
      <c r="B26791"/>
      <c r="C26791"/>
    </row>
    <row r="26792" spans="1:3">
      <c r="A26792"/>
      <c r="B26792"/>
      <c r="C26792"/>
    </row>
    <row r="26793" spans="1:3">
      <c r="A26793"/>
      <c r="B26793"/>
      <c r="C26793"/>
    </row>
    <row r="26794" spans="1:3">
      <c r="A26794"/>
      <c r="B26794"/>
      <c r="C26794"/>
    </row>
    <row r="26795" spans="1:3">
      <c r="A26795"/>
      <c r="B26795"/>
      <c r="C26795"/>
    </row>
    <row r="26796" spans="1:3">
      <c r="A26796"/>
      <c r="B26796"/>
      <c r="C26796"/>
    </row>
    <row r="26797" spans="1:3">
      <c r="A26797"/>
      <c r="B26797"/>
      <c r="C26797"/>
    </row>
    <row r="26798" spans="1:3">
      <c r="A26798"/>
      <c r="B26798"/>
      <c r="C26798"/>
    </row>
    <row r="26799" spans="1:3">
      <c r="A26799"/>
      <c r="B26799"/>
      <c r="C26799"/>
    </row>
    <row r="26800" spans="1:3">
      <c r="A26800"/>
      <c r="B26800"/>
      <c r="C26800"/>
    </row>
    <row r="26801" spans="1:3">
      <c r="A26801"/>
      <c r="B26801"/>
      <c r="C26801"/>
    </row>
    <row r="26802" spans="1:3">
      <c r="A26802"/>
      <c r="B26802"/>
      <c r="C26802"/>
    </row>
    <row r="26803" spans="1:3">
      <c r="A26803"/>
      <c r="B26803"/>
      <c r="C26803"/>
    </row>
    <row r="26804" spans="1:3">
      <c r="A26804"/>
      <c r="B26804"/>
      <c r="C26804"/>
    </row>
    <row r="26805" spans="1:3">
      <c r="A26805"/>
      <c r="B26805"/>
      <c r="C26805"/>
    </row>
    <row r="26806" spans="1:3">
      <c r="A26806"/>
      <c r="B26806"/>
      <c r="C26806"/>
    </row>
    <row r="26807" spans="1:3">
      <c r="A26807"/>
      <c r="B26807"/>
      <c r="C26807"/>
    </row>
    <row r="26808" spans="1:3">
      <c r="A26808"/>
      <c r="B26808"/>
      <c r="C26808"/>
    </row>
    <row r="26809" spans="1:3">
      <c r="A26809"/>
      <c r="B26809"/>
      <c r="C26809"/>
    </row>
    <row r="26810" spans="1:3">
      <c r="A26810"/>
      <c r="B26810"/>
      <c r="C26810"/>
    </row>
    <row r="26811" spans="1:3">
      <c r="A26811"/>
      <c r="B26811"/>
      <c r="C26811"/>
    </row>
    <row r="26812" spans="1:3">
      <c r="A26812"/>
      <c r="B26812"/>
      <c r="C26812"/>
    </row>
    <row r="26813" spans="1:3">
      <c r="A26813"/>
      <c r="B26813"/>
      <c r="C26813"/>
    </row>
    <row r="26814" spans="1:3">
      <c r="A26814"/>
      <c r="B26814"/>
      <c r="C26814"/>
    </row>
    <row r="26815" spans="1:3">
      <c r="A26815"/>
      <c r="B26815"/>
      <c r="C26815"/>
    </row>
    <row r="26816" spans="1:3">
      <c r="A26816"/>
      <c r="B26816"/>
      <c r="C26816"/>
    </row>
    <row r="26817" spans="1:3">
      <c r="A26817"/>
      <c r="B26817"/>
      <c r="C26817"/>
    </row>
    <row r="26818" spans="1:3">
      <c r="A26818"/>
      <c r="B26818"/>
      <c r="C26818"/>
    </row>
    <row r="26819" spans="1:3">
      <c r="A26819"/>
      <c r="B26819"/>
      <c r="C26819"/>
    </row>
    <row r="26820" spans="1:3">
      <c r="A26820"/>
      <c r="B26820"/>
      <c r="C26820"/>
    </row>
    <row r="26821" spans="1:3">
      <c r="A26821"/>
      <c r="B26821"/>
      <c r="C26821"/>
    </row>
    <row r="26822" spans="1:3">
      <c r="A26822"/>
      <c r="B26822"/>
      <c r="C26822"/>
    </row>
    <row r="26823" spans="1:3">
      <c r="A26823"/>
      <c r="B26823"/>
      <c r="C26823"/>
    </row>
    <row r="26824" spans="1:3">
      <c r="A26824"/>
      <c r="B26824"/>
      <c r="C26824"/>
    </row>
    <row r="26825" spans="1:3">
      <c r="A26825"/>
      <c r="B26825"/>
      <c r="C26825"/>
    </row>
    <row r="26826" spans="1:3">
      <c r="A26826"/>
      <c r="B26826"/>
      <c r="C26826"/>
    </row>
    <row r="26827" spans="1:3">
      <c r="A26827"/>
      <c r="B26827"/>
      <c r="C26827"/>
    </row>
    <row r="26828" spans="1:3">
      <c r="A26828"/>
      <c r="B26828"/>
      <c r="C26828"/>
    </row>
    <row r="26829" spans="1:3">
      <c r="A26829"/>
      <c r="B26829"/>
      <c r="C26829"/>
    </row>
    <row r="26830" spans="1:3">
      <c r="A26830"/>
      <c r="B26830"/>
      <c r="C26830"/>
    </row>
    <row r="26831" spans="1:3">
      <c r="A26831"/>
      <c r="B26831"/>
      <c r="C26831"/>
    </row>
    <row r="26832" spans="1:3">
      <c r="A26832"/>
      <c r="B26832"/>
      <c r="C26832"/>
    </row>
    <row r="26833" spans="1:3">
      <c r="A26833"/>
      <c r="B26833"/>
      <c r="C26833"/>
    </row>
    <row r="26834" spans="1:3">
      <c r="A26834"/>
      <c r="B26834"/>
      <c r="C26834"/>
    </row>
    <row r="26835" spans="1:3">
      <c r="A26835"/>
      <c r="B26835"/>
      <c r="C26835"/>
    </row>
    <row r="26836" spans="1:3">
      <c r="A26836"/>
      <c r="B26836"/>
      <c r="C26836"/>
    </row>
    <row r="26837" spans="1:3">
      <c r="A26837"/>
      <c r="B26837"/>
      <c r="C26837"/>
    </row>
    <row r="26838" spans="1:3">
      <c r="A26838"/>
      <c r="B26838"/>
      <c r="C26838"/>
    </row>
    <row r="26839" spans="1:3">
      <c r="A26839"/>
      <c r="B26839"/>
      <c r="C26839"/>
    </row>
    <row r="26840" spans="1:3">
      <c r="A26840"/>
      <c r="B26840"/>
      <c r="C26840"/>
    </row>
    <row r="26841" spans="1:3">
      <c r="A26841"/>
      <c r="B26841"/>
      <c r="C26841"/>
    </row>
    <row r="26842" spans="1:3">
      <c r="A26842"/>
      <c r="B26842"/>
      <c r="C26842"/>
    </row>
    <row r="26843" spans="1:3">
      <c r="A26843"/>
      <c r="B26843"/>
      <c r="C26843"/>
    </row>
    <row r="26844" spans="1:3">
      <c r="A26844"/>
      <c r="B26844"/>
      <c r="C26844"/>
    </row>
    <row r="26845" spans="1:3">
      <c r="A26845"/>
      <c r="B26845"/>
      <c r="C26845"/>
    </row>
    <row r="26846" spans="1:3">
      <c r="A26846"/>
      <c r="B26846"/>
      <c r="C26846"/>
    </row>
    <row r="26847" spans="1:3">
      <c r="A26847"/>
      <c r="B26847"/>
      <c r="C26847"/>
    </row>
    <row r="26848" spans="1:3">
      <c r="A26848"/>
      <c r="B26848"/>
      <c r="C26848"/>
    </row>
    <row r="26849" spans="1:3">
      <c r="A26849"/>
      <c r="B26849"/>
      <c r="C26849"/>
    </row>
    <row r="26850" spans="1:3">
      <c r="A26850"/>
      <c r="B26850"/>
      <c r="C26850"/>
    </row>
    <row r="26851" spans="1:3">
      <c r="A26851"/>
      <c r="B26851"/>
      <c r="C26851"/>
    </row>
    <row r="26852" spans="1:3">
      <c r="A26852"/>
      <c r="B26852"/>
      <c r="C26852"/>
    </row>
    <row r="26853" spans="1:3">
      <c r="A26853"/>
      <c r="B26853"/>
      <c r="C26853"/>
    </row>
    <row r="26854" spans="1:3">
      <c r="A26854"/>
      <c r="B26854"/>
      <c r="C26854"/>
    </row>
    <row r="26855" spans="1:3">
      <c r="A26855"/>
      <c r="B26855"/>
      <c r="C26855"/>
    </row>
    <row r="26856" spans="1:3">
      <c r="A26856"/>
      <c r="B26856"/>
      <c r="C26856"/>
    </row>
    <row r="26857" spans="1:3">
      <c r="A26857"/>
      <c r="B26857"/>
      <c r="C26857"/>
    </row>
    <row r="26858" spans="1:3">
      <c r="A26858"/>
      <c r="B26858"/>
      <c r="C26858"/>
    </row>
    <row r="26859" spans="1:3">
      <c r="A26859"/>
      <c r="B26859"/>
      <c r="C26859"/>
    </row>
    <row r="26860" spans="1:3">
      <c r="A26860"/>
      <c r="B26860"/>
      <c r="C26860"/>
    </row>
    <row r="26861" spans="1:3">
      <c r="A26861"/>
      <c r="B26861"/>
      <c r="C26861"/>
    </row>
    <row r="26862" spans="1:3">
      <c r="A26862"/>
      <c r="B26862"/>
      <c r="C26862"/>
    </row>
    <row r="26863" spans="1:3">
      <c r="A26863"/>
      <c r="B26863"/>
      <c r="C26863"/>
    </row>
    <row r="26864" spans="1:3">
      <c r="A26864"/>
      <c r="B26864"/>
      <c r="C26864"/>
    </row>
    <row r="26865" spans="1:3">
      <c r="A26865"/>
      <c r="B26865"/>
      <c r="C26865"/>
    </row>
    <row r="26866" spans="1:3">
      <c r="A26866"/>
      <c r="B26866"/>
      <c r="C26866"/>
    </row>
    <row r="26867" spans="1:3">
      <c r="A26867"/>
      <c r="B26867"/>
      <c r="C26867"/>
    </row>
    <row r="26868" spans="1:3">
      <c r="A26868"/>
      <c r="B26868"/>
      <c r="C26868"/>
    </row>
    <row r="26869" spans="1:3">
      <c r="A26869"/>
      <c r="B26869"/>
      <c r="C26869"/>
    </row>
    <row r="26870" spans="1:3">
      <c r="A26870"/>
      <c r="B26870"/>
      <c r="C26870"/>
    </row>
    <row r="26871" spans="1:3">
      <c r="A26871"/>
      <c r="B26871"/>
      <c r="C26871"/>
    </row>
    <row r="26872" spans="1:3">
      <c r="A26872"/>
      <c r="B26872"/>
      <c r="C26872"/>
    </row>
    <row r="26873" spans="1:3">
      <c r="A26873"/>
      <c r="B26873"/>
      <c r="C26873"/>
    </row>
    <row r="26874" spans="1:3">
      <c r="A26874"/>
      <c r="B26874"/>
      <c r="C26874"/>
    </row>
    <row r="26875" spans="1:3">
      <c r="A26875"/>
      <c r="B26875"/>
      <c r="C26875"/>
    </row>
    <row r="26876" spans="1:3">
      <c r="A26876"/>
      <c r="B26876"/>
      <c r="C26876"/>
    </row>
    <row r="26877" spans="1:3">
      <c r="A26877"/>
      <c r="B26877"/>
      <c r="C26877"/>
    </row>
    <row r="26878" spans="1:3">
      <c r="A26878"/>
      <c r="B26878"/>
      <c r="C26878"/>
    </row>
    <row r="26879" spans="1:3">
      <c r="A26879"/>
      <c r="B26879"/>
      <c r="C26879"/>
    </row>
    <row r="26880" spans="1:3">
      <c r="A26880"/>
      <c r="B26880"/>
      <c r="C26880"/>
    </row>
    <row r="26881" spans="1:3">
      <c r="A26881"/>
      <c r="B26881"/>
      <c r="C26881"/>
    </row>
    <row r="26882" spans="1:3">
      <c r="A26882"/>
      <c r="B26882"/>
      <c r="C26882"/>
    </row>
    <row r="26883" spans="1:3">
      <c r="A26883"/>
      <c r="B26883"/>
      <c r="C26883"/>
    </row>
    <row r="26884" spans="1:3">
      <c r="A26884"/>
      <c r="B26884"/>
      <c r="C26884"/>
    </row>
    <row r="26885" spans="1:3">
      <c r="A26885"/>
      <c r="B26885"/>
      <c r="C26885"/>
    </row>
    <row r="26886" spans="1:3">
      <c r="A26886"/>
      <c r="B26886"/>
      <c r="C26886"/>
    </row>
    <row r="26887" spans="1:3">
      <c r="A26887"/>
      <c r="B26887"/>
      <c r="C26887"/>
    </row>
    <row r="26888" spans="1:3">
      <c r="A26888"/>
      <c r="B26888"/>
      <c r="C26888"/>
    </row>
    <row r="26889" spans="1:3">
      <c r="A26889"/>
      <c r="B26889"/>
      <c r="C26889"/>
    </row>
    <row r="26890" spans="1:3">
      <c r="A26890"/>
      <c r="B26890"/>
      <c r="C26890"/>
    </row>
    <row r="26891" spans="1:3">
      <c r="A26891"/>
      <c r="B26891"/>
      <c r="C26891"/>
    </row>
    <row r="26892" spans="1:3">
      <c r="A26892"/>
      <c r="B26892"/>
      <c r="C26892"/>
    </row>
    <row r="26893" spans="1:3">
      <c r="A26893"/>
      <c r="B26893"/>
      <c r="C26893"/>
    </row>
    <row r="26894" spans="1:3">
      <c r="A26894"/>
      <c r="B26894"/>
      <c r="C26894"/>
    </row>
    <row r="26895" spans="1:3">
      <c r="A26895"/>
      <c r="B26895"/>
      <c r="C26895"/>
    </row>
    <row r="26896" spans="1:3">
      <c r="A26896"/>
      <c r="B26896"/>
      <c r="C26896"/>
    </row>
    <row r="26897" spans="1:3">
      <c r="A26897"/>
      <c r="B26897"/>
      <c r="C26897"/>
    </row>
    <row r="26898" spans="1:3">
      <c r="A26898"/>
      <c r="B26898"/>
      <c r="C26898"/>
    </row>
    <row r="26899" spans="1:3">
      <c r="A26899"/>
      <c r="B26899"/>
      <c r="C26899"/>
    </row>
    <row r="26900" spans="1:3">
      <c r="A26900"/>
      <c r="B26900"/>
      <c r="C26900"/>
    </row>
    <row r="26901" spans="1:3">
      <c r="A26901"/>
      <c r="B26901"/>
      <c r="C26901"/>
    </row>
    <row r="26902" spans="1:3">
      <c r="A26902"/>
      <c r="B26902"/>
      <c r="C26902"/>
    </row>
    <row r="26903" spans="1:3">
      <c r="A26903"/>
      <c r="B26903"/>
      <c r="C26903"/>
    </row>
    <row r="26904" spans="1:3">
      <c r="A26904"/>
      <c r="B26904"/>
      <c r="C26904"/>
    </row>
    <row r="26905" spans="1:3">
      <c r="A26905"/>
      <c r="B26905"/>
      <c r="C26905"/>
    </row>
    <row r="26906" spans="1:3">
      <c r="A26906"/>
      <c r="B26906"/>
      <c r="C26906"/>
    </row>
    <row r="26907" spans="1:3">
      <c r="A26907"/>
      <c r="B26907"/>
      <c r="C26907"/>
    </row>
    <row r="26908" spans="1:3">
      <c r="A26908"/>
      <c r="B26908"/>
      <c r="C26908"/>
    </row>
    <row r="26909" spans="1:3">
      <c r="A26909"/>
      <c r="B26909"/>
      <c r="C26909"/>
    </row>
    <row r="26910" spans="1:3">
      <c r="A26910"/>
      <c r="B26910"/>
      <c r="C26910"/>
    </row>
    <row r="26911" spans="1:3">
      <c r="A26911"/>
      <c r="B26911"/>
      <c r="C26911"/>
    </row>
    <row r="26912" spans="1:3">
      <c r="A26912"/>
      <c r="B26912"/>
      <c r="C26912"/>
    </row>
    <row r="26913" spans="1:3">
      <c r="A26913"/>
      <c r="B26913"/>
      <c r="C26913"/>
    </row>
    <row r="26914" spans="1:3">
      <c r="A26914"/>
      <c r="B26914"/>
      <c r="C26914"/>
    </row>
    <row r="26915" spans="1:3">
      <c r="A26915"/>
      <c r="B26915"/>
      <c r="C26915"/>
    </row>
    <row r="26916" spans="1:3">
      <c r="A26916"/>
      <c r="B26916"/>
      <c r="C26916"/>
    </row>
    <row r="26917" spans="1:3">
      <c r="A26917"/>
      <c r="B26917"/>
      <c r="C26917"/>
    </row>
    <row r="26918" spans="1:3">
      <c r="A26918"/>
      <c r="B26918"/>
      <c r="C26918"/>
    </row>
    <row r="26919" spans="1:3">
      <c r="A26919"/>
      <c r="B26919"/>
      <c r="C26919"/>
    </row>
    <row r="26920" spans="1:3">
      <c r="A26920"/>
      <c r="B26920"/>
      <c r="C26920"/>
    </row>
    <row r="26921" spans="1:3">
      <c r="A26921"/>
      <c r="B26921"/>
      <c r="C26921"/>
    </row>
    <row r="26922" spans="1:3">
      <c r="A26922"/>
      <c r="B26922"/>
      <c r="C26922"/>
    </row>
    <row r="26923" spans="1:3">
      <c r="A26923"/>
      <c r="B26923"/>
      <c r="C26923"/>
    </row>
    <row r="26924" spans="1:3">
      <c r="A26924"/>
      <c r="B26924"/>
      <c r="C26924"/>
    </row>
    <row r="26925" spans="1:3">
      <c r="A26925"/>
      <c r="B26925"/>
      <c r="C26925"/>
    </row>
    <row r="26926" spans="1:3">
      <c r="A26926"/>
      <c r="B26926"/>
      <c r="C26926"/>
    </row>
    <row r="26927" spans="1:3">
      <c r="A26927"/>
      <c r="B26927"/>
      <c r="C26927"/>
    </row>
    <row r="26928" spans="1:3">
      <c r="A26928"/>
      <c r="B26928"/>
      <c r="C26928"/>
    </row>
    <row r="26929" spans="1:3">
      <c r="A26929"/>
      <c r="B26929"/>
      <c r="C26929"/>
    </row>
    <row r="26930" spans="1:3">
      <c r="A26930"/>
      <c r="B26930"/>
      <c r="C26930"/>
    </row>
    <row r="26931" spans="1:3">
      <c r="A26931"/>
      <c r="B26931"/>
      <c r="C26931"/>
    </row>
    <row r="26932" spans="1:3">
      <c r="A26932"/>
      <c r="B26932"/>
      <c r="C26932"/>
    </row>
    <row r="26933" spans="1:3">
      <c r="A26933"/>
      <c r="B26933"/>
      <c r="C26933"/>
    </row>
    <row r="26934" spans="1:3">
      <c r="A26934"/>
      <c r="B26934"/>
      <c r="C26934"/>
    </row>
    <row r="26935" spans="1:3">
      <c r="A26935"/>
      <c r="B26935"/>
      <c r="C26935"/>
    </row>
    <row r="26936" spans="1:3">
      <c r="A26936"/>
      <c r="B26936"/>
      <c r="C26936"/>
    </row>
    <row r="26937" spans="1:3">
      <c r="A26937"/>
      <c r="B26937"/>
      <c r="C26937"/>
    </row>
    <row r="26938" spans="1:3">
      <c r="A26938"/>
      <c r="B26938"/>
      <c r="C26938"/>
    </row>
    <row r="26939" spans="1:3">
      <c r="A26939"/>
      <c r="B26939"/>
      <c r="C26939"/>
    </row>
    <row r="26940" spans="1:3">
      <c r="A26940"/>
      <c r="B26940"/>
      <c r="C26940"/>
    </row>
    <row r="26941" spans="1:3">
      <c r="A26941"/>
      <c r="B26941"/>
      <c r="C26941"/>
    </row>
    <row r="26942" spans="1:3">
      <c r="A26942"/>
      <c r="B26942"/>
      <c r="C26942"/>
    </row>
    <row r="26943" spans="1:3">
      <c r="A26943"/>
      <c r="B26943"/>
      <c r="C26943"/>
    </row>
    <row r="26944" spans="1:3">
      <c r="A26944"/>
      <c r="B26944"/>
      <c r="C26944"/>
    </row>
    <row r="26945" spans="1:3">
      <c r="A26945"/>
      <c r="B26945"/>
      <c r="C26945"/>
    </row>
    <row r="26946" spans="1:3">
      <c r="A26946"/>
      <c r="B26946"/>
      <c r="C26946"/>
    </row>
    <row r="26947" spans="1:3">
      <c r="A26947"/>
      <c r="B26947"/>
      <c r="C26947"/>
    </row>
    <row r="26948" spans="1:3">
      <c r="A26948"/>
      <c r="B26948"/>
      <c r="C26948"/>
    </row>
    <row r="26949" spans="1:3">
      <c r="A26949"/>
      <c r="B26949"/>
      <c r="C26949"/>
    </row>
    <row r="26950" spans="1:3">
      <c r="A26950"/>
      <c r="B26950"/>
      <c r="C26950"/>
    </row>
    <row r="26951" spans="1:3">
      <c r="A26951"/>
      <c r="B26951"/>
      <c r="C26951"/>
    </row>
    <row r="26952" spans="1:3">
      <c r="A26952"/>
      <c r="B26952"/>
      <c r="C26952"/>
    </row>
    <row r="26953" spans="1:3">
      <c r="A26953"/>
      <c r="B26953"/>
      <c r="C26953"/>
    </row>
    <row r="26954" spans="1:3">
      <c r="A26954"/>
      <c r="B26954"/>
      <c r="C26954"/>
    </row>
    <row r="26955" spans="1:3">
      <c r="A26955"/>
      <c r="B26955"/>
      <c r="C26955"/>
    </row>
    <row r="26956" spans="1:3">
      <c r="A26956"/>
      <c r="B26956"/>
      <c r="C26956"/>
    </row>
    <row r="26957" spans="1:3">
      <c r="A26957"/>
      <c r="B26957"/>
      <c r="C26957"/>
    </row>
    <row r="26958" spans="1:3">
      <c r="A26958"/>
      <c r="B26958"/>
      <c r="C26958"/>
    </row>
    <row r="26959" spans="1:3">
      <c r="A26959"/>
      <c r="B26959"/>
      <c r="C26959"/>
    </row>
    <row r="26960" spans="1:3">
      <c r="A26960"/>
      <c r="B26960"/>
      <c r="C26960"/>
    </row>
    <row r="26961" spans="1:3">
      <c r="A26961"/>
      <c r="B26961"/>
      <c r="C26961"/>
    </row>
    <row r="26962" spans="1:3">
      <c r="A26962"/>
      <c r="B26962"/>
      <c r="C26962"/>
    </row>
    <row r="26963" spans="1:3">
      <c r="A26963"/>
      <c r="B26963"/>
      <c r="C26963"/>
    </row>
    <row r="26964" spans="1:3">
      <c r="A26964"/>
      <c r="B26964"/>
      <c r="C26964"/>
    </row>
    <row r="26965" spans="1:3">
      <c r="A26965"/>
      <c r="B26965"/>
      <c r="C26965"/>
    </row>
    <row r="26966" spans="1:3">
      <c r="A26966"/>
      <c r="B26966"/>
      <c r="C26966"/>
    </row>
    <row r="26967" spans="1:3">
      <c r="A26967"/>
      <c r="B26967"/>
      <c r="C26967"/>
    </row>
    <row r="26968" spans="1:3">
      <c r="A26968"/>
      <c r="B26968"/>
      <c r="C26968"/>
    </row>
    <row r="26969" spans="1:3">
      <c r="A26969"/>
      <c r="B26969"/>
      <c r="C26969"/>
    </row>
    <row r="26970" spans="1:3">
      <c r="A26970"/>
      <c r="B26970"/>
      <c r="C26970"/>
    </row>
    <row r="26971" spans="1:3">
      <c r="A26971"/>
      <c r="B26971"/>
      <c r="C26971"/>
    </row>
    <row r="26972" spans="1:3">
      <c r="A26972"/>
      <c r="B26972"/>
      <c r="C26972"/>
    </row>
    <row r="26973" spans="1:3">
      <c r="A26973"/>
      <c r="B26973"/>
      <c r="C26973"/>
    </row>
    <row r="26974" spans="1:3">
      <c r="A26974"/>
      <c r="B26974"/>
      <c r="C26974"/>
    </row>
    <row r="26975" spans="1:3">
      <c r="A26975"/>
      <c r="B26975"/>
      <c r="C26975"/>
    </row>
    <row r="26976" spans="1:3">
      <c r="A26976"/>
      <c r="B26976"/>
      <c r="C26976"/>
    </row>
    <row r="26977" spans="1:3">
      <c r="A26977"/>
      <c r="B26977"/>
      <c r="C26977"/>
    </row>
    <row r="26978" spans="1:3">
      <c r="A26978"/>
      <c r="B26978"/>
      <c r="C26978"/>
    </row>
    <row r="26979" spans="1:3">
      <c r="A26979"/>
      <c r="B26979"/>
      <c r="C26979"/>
    </row>
    <row r="26980" spans="1:3">
      <c r="A26980"/>
      <c r="B26980"/>
      <c r="C26980"/>
    </row>
    <row r="26981" spans="1:3">
      <c r="A26981"/>
      <c r="B26981"/>
      <c r="C26981"/>
    </row>
    <row r="26982" spans="1:3">
      <c r="A26982"/>
      <c r="B26982"/>
      <c r="C26982"/>
    </row>
    <row r="26983" spans="1:3">
      <c r="A26983"/>
      <c r="B26983"/>
      <c r="C26983"/>
    </row>
    <row r="26984" spans="1:3">
      <c r="A26984"/>
      <c r="B26984"/>
      <c r="C26984"/>
    </row>
    <row r="26985" spans="1:3">
      <c r="A26985"/>
      <c r="B26985"/>
      <c r="C26985"/>
    </row>
    <row r="26986" spans="1:3">
      <c r="A26986"/>
      <c r="B26986"/>
      <c r="C26986"/>
    </row>
    <row r="26987" spans="1:3">
      <c r="A26987"/>
      <c r="B26987"/>
      <c r="C26987"/>
    </row>
    <row r="26988" spans="1:3">
      <c r="A26988"/>
      <c r="B26988"/>
      <c r="C26988"/>
    </row>
    <row r="26989" spans="1:3">
      <c r="A26989"/>
      <c r="B26989"/>
      <c r="C26989"/>
    </row>
    <row r="26990" spans="1:3">
      <c r="A26990"/>
      <c r="B26990"/>
      <c r="C26990"/>
    </row>
    <row r="26991" spans="1:3">
      <c r="A26991"/>
      <c r="B26991"/>
      <c r="C26991"/>
    </row>
    <row r="26992" spans="1:3">
      <c r="A26992"/>
      <c r="B26992"/>
      <c r="C26992"/>
    </row>
    <row r="26993" spans="1:3">
      <c r="A26993"/>
      <c r="B26993"/>
      <c r="C26993"/>
    </row>
    <row r="26994" spans="1:3">
      <c r="A26994"/>
      <c r="B26994"/>
      <c r="C26994"/>
    </row>
    <row r="26995" spans="1:3">
      <c r="A26995"/>
      <c r="B26995"/>
      <c r="C26995"/>
    </row>
    <row r="26996" spans="1:3">
      <c r="A26996"/>
      <c r="B26996"/>
      <c r="C26996"/>
    </row>
    <row r="26997" spans="1:3">
      <c r="A26997"/>
      <c r="B26997"/>
      <c r="C26997"/>
    </row>
    <row r="26998" spans="1:3">
      <c r="A26998"/>
      <c r="B26998"/>
      <c r="C26998"/>
    </row>
    <row r="26999" spans="1:3">
      <c r="A26999"/>
      <c r="B26999"/>
      <c r="C26999"/>
    </row>
    <row r="27000" spans="1:3">
      <c r="A27000"/>
      <c r="B27000"/>
      <c r="C27000"/>
    </row>
    <row r="27001" spans="1:3">
      <c r="A27001"/>
      <c r="B27001"/>
      <c r="C27001"/>
    </row>
    <row r="27002" spans="1:3">
      <c r="A27002"/>
      <c r="B27002"/>
      <c r="C27002"/>
    </row>
    <row r="27003" spans="1:3">
      <c r="A27003"/>
      <c r="B27003"/>
      <c r="C27003"/>
    </row>
    <row r="27004" spans="1:3">
      <c r="A27004"/>
      <c r="B27004"/>
      <c r="C27004"/>
    </row>
    <row r="27005" spans="1:3">
      <c r="A27005"/>
      <c r="B27005"/>
      <c r="C27005"/>
    </row>
    <row r="27006" spans="1:3">
      <c r="A27006"/>
      <c r="B27006"/>
      <c r="C27006"/>
    </row>
    <row r="27007" spans="1:3">
      <c r="A27007"/>
      <c r="B27007"/>
      <c r="C27007"/>
    </row>
    <row r="27008" spans="1:3">
      <c r="A27008"/>
      <c r="B27008"/>
      <c r="C27008"/>
    </row>
    <row r="27009" spans="1:3">
      <c r="A27009"/>
      <c r="B27009"/>
      <c r="C27009"/>
    </row>
    <row r="27010" spans="1:3">
      <c r="A27010"/>
      <c r="B27010"/>
      <c r="C27010"/>
    </row>
    <row r="27011" spans="1:3">
      <c r="A27011"/>
      <c r="B27011"/>
      <c r="C27011"/>
    </row>
    <row r="27012" spans="1:3">
      <c r="A27012"/>
      <c r="B27012"/>
      <c r="C27012"/>
    </row>
    <row r="27013" spans="1:3">
      <c r="A27013"/>
      <c r="B27013"/>
      <c r="C27013"/>
    </row>
    <row r="27014" spans="1:3">
      <c r="A27014"/>
      <c r="B27014"/>
      <c r="C27014"/>
    </row>
    <row r="27015" spans="1:3">
      <c r="A27015"/>
      <c r="B27015"/>
      <c r="C27015"/>
    </row>
    <row r="27016" spans="1:3">
      <c r="A27016"/>
      <c r="B27016"/>
      <c r="C27016"/>
    </row>
    <row r="27017" spans="1:3">
      <c r="A27017"/>
      <c r="B27017"/>
      <c r="C27017"/>
    </row>
    <row r="27018" spans="1:3">
      <c r="A27018"/>
      <c r="B27018"/>
      <c r="C27018"/>
    </row>
    <row r="27019" spans="1:3">
      <c r="A27019"/>
      <c r="B27019"/>
      <c r="C27019"/>
    </row>
    <row r="27020" spans="1:3">
      <c r="A27020"/>
      <c r="B27020"/>
      <c r="C27020"/>
    </row>
    <row r="27021" spans="1:3">
      <c r="A27021"/>
      <c r="B27021"/>
      <c r="C27021"/>
    </row>
    <row r="27022" spans="1:3">
      <c r="A27022"/>
      <c r="B27022"/>
      <c r="C27022"/>
    </row>
    <row r="27023" spans="1:3">
      <c r="A27023"/>
      <c r="B27023"/>
      <c r="C27023"/>
    </row>
    <row r="27024" spans="1:3">
      <c r="A27024"/>
      <c r="B27024"/>
      <c r="C27024"/>
    </row>
    <row r="27025" spans="1:3">
      <c r="A27025"/>
      <c r="B27025"/>
      <c r="C27025"/>
    </row>
    <row r="27026" spans="1:3">
      <c r="A27026"/>
      <c r="B27026"/>
      <c r="C27026"/>
    </row>
    <row r="27027" spans="1:3">
      <c r="A27027"/>
      <c r="B27027"/>
      <c r="C27027"/>
    </row>
    <row r="27028" spans="1:3">
      <c r="A27028"/>
      <c r="B27028"/>
      <c r="C27028"/>
    </row>
    <row r="27029" spans="1:3">
      <c r="A27029"/>
      <c r="B27029"/>
      <c r="C27029"/>
    </row>
    <row r="27030" spans="1:3">
      <c r="A27030"/>
      <c r="B27030"/>
      <c r="C27030"/>
    </row>
    <row r="27031" spans="1:3">
      <c r="A27031"/>
      <c r="B27031"/>
      <c r="C27031"/>
    </row>
    <row r="27032" spans="1:3">
      <c r="A27032"/>
      <c r="B27032"/>
      <c r="C27032"/>
    </row>
    <row r="27033" spans="1:3">
      <c r="A27033"/>
      <c r="B27033"/>
      <c r="C27033"/>
    </row>
    <row r="27034" spans="1:3">
      <c r="A27034"/>
      <c r="B27034"/>
      <c r="C27034"/>
    </row>
    <row r="27035" spans="1:3">
      <c r="A27035"/>
      <c r="B27035"/>
      <c r="C27035"/>
    </row>
    <row r="27036" spans="1:3">
      <c r="A27036"/>
      <c r="B27036"/>
      <c r="C27036"/>
    </row>
    <row r="27037" spans="1:3">
      <c r="A27037"/>
      <c r="B27037"/>
      <c r="C27037"/>
    </row>
    <row r="27038" spans="1:3">
      <c r="A27038"/>
      <c r="B27038"/>
      <c r="C27038"/>
    </row>
    <row r="27039" spans="1:3">
      <c r="A27039"/>
      <c r="B27039"/>
      <c r="C27039"/>
    </row>
    <row r="27040" spans="1:3">
      <c r="A27040"/>
      <c r="B27040"/>
      <c r="C27040"/>
    </row>
    <row r="27041" spans="1:3">
      <c r="A27041"/>
      <c r="B27041"/>
      <c r="C27041"/>
    </row>
    <row r="27042" spans="1:3">
      <c r="A27042"/>
      <c r="B27042"/>
      <c r="C27042"/>
    </row>
    <row r="27043" spans="1:3">
      <c r="A27043"/>
      <c r="B27043"/>
      <c r="C27043"/>
    </row>
    <row r="27044" spans="1:3">
      <c r="A27044"/>
      <c r="B27044"/>
      <c r="C27044"/>
    </row>
    <row r="27045" spans="1:3">
      <c r="A27045"/>
      <c r="B27045"/>
      <c r="C27045"/>
    </row>
    <row r="27046" spans="1:3">
      <c r="A27046"/>
      <c r="B27046"/>
      <c r="C27046"/>
    </row>
    <row r="27047" spans="1:3">
      <c r="A27047"/>
      <c r="B27047"/>
      <c r="C27047"/>
    </row>
    <row r="27048" spans="1:3">
      <c r="A27048"/>
      <c r="B27048"/>
      <c r="C27048"/>
    </row>
    <row r="27049" spans="1:3">
      <c r="A27049"/>
      <c r="B27049"/>
      <c r="C27049"/>
    </row>
    <row r="27050" spans="1:3">
      <c r="A27050"/>
      <c r="B27050"/>
      <c r="C27050"/>
    </row>
    <row r="27051" spans="1:3">
      <c r="A27051"/>
      <c r="B27051"/>
      <c r="C27051"/>
    </row>
    <row r="27052" spans="1:3">
      <c r="A27052"/>
      <c r="B27052"/>
      <c r="C27052"/>
    </row>
    <row r="27053" spans="1:3">
      <c r="A27053"/>
      <c r="B27053"/>
      <c r="C27053"/>
    </row>
    <row r="27054" spans="1:3">
      <c r="A27054"/>
      <c r="B27054"/>
      <c r="C27054"/>
    </row>
    <row r="27055" spans="1:3">
      <c r="A27055"/>
      <c r="B27055"/>
      <c r="C27055"/>
    </row>
    <row r="27056" spans="1:3">
      <c r="A27056"/>
      <c r="B27056"/>
      <c r="C27056"/>
    </row>
    <row r="27057" spans="1:3">
      <c r="A27057"/>
      <c r="B27057"/>
      <c r="C27057"/>
    </row>
    <row r="27058" spans="1:3">
      <c r="A27058"/>
      <c r="B27058"/>
      <c r="C27058"/>
    </row>
    <row r="27059" spans="1:3">
      <c r="A27059"/>
      <c r="B27059"/>
      <c r="C27059"/>
    </row>
    <row r="27060" spans="1:3">
      <c r="A27060"/>
      <c r="B27060"/>
      <c r="C27060"/>
    </row>
    <row r="27061" spans="1:3">
      <c r="A27061"/>
      <c r="B27061"/>
      <c r="C27061"/>
    </row>
    <row r="27062" spans="1:3">
      <c r="A27062"/>
      <c r="B27062"/>
      <c r="C27062"/>
    </row>
    <row r="27063" spans="1:3">
      <c r="A27063"/>
      <c r="B27063"/>
      <c r="C27063"/>
    </row>
    <row r="27064" spans="1:3">
      <c r="A27064"/>
      <c r="B27064"/>
      <c r="C27064"/>
    </row>
    <row r="27065" spans="1:3">
      <c r="A27065"/>
      <c r="B27065"/>
      <c r="C27065"/>
    </row>
    <row r="27066" spans="1:3">
      <c r="A27066"/>
      <c r="B27066"/>
      <c r="C27066"/>
    </row>
    <row r="27067" spans="1:3">
      <c r="A27067"/>
      <c r="B27067"/>
      <c r="C27067"/>
    </row>
    <row r="27068" spans="1:3">
      <c r="A27068"/>
      <c r="B27068"/>
      <c r="C27068"/>
    </row>
    <row r="27069" spans="1:3">
      <c r="A27069"/>
      <c r="B27069"/>
      <c r="C27069"/>
    </row>
    <row r="27070" spans="1:3">
      <c r="A27070"/>
      <c r="B27070"/>
      <c r="C27070"/>
    </row>
    <row r="27071" spans="1:3">
      <c r="A27071"/>
      <c r="B27071"/>
      <c r="C27071"/>
    </row>
    <row r="27072" spans="1:3">
      <c r="A27072"/>
      <c r="B27072"/>
      <c r="C27072"/>
    </row>
    <row r="27073" spans="1:3">
      <c r="A27073"/>
      <c r="B27073"/>
      <c r="C27073"/>
    </row>
    <row r="27074" spans="1:3">
      <c r="A27074"/>
      <c r="B27074"/>
      <c r="C27074"/>
    </row>
    <row r="27075" spans="1:3">
      <c r="A27075"/>
      <c r="B27075"/>
      <c r="C27075"/>
    </row>
    <row r="27076" spans="1:3">
      <c r="A27076"/>
      <c r="B27076"/>
      <c r="C27076"/>
    </row>
    <row r="27077" spans="1:3">
      <c r="A27077"/>
      <c r="B27077"/>
      <c r="C27077"/>
    </row>
    <row r="27078" spans="1:3">
      <c r="A27078"/>
      <c r="B27078"/>
      <c r="C27078"/>
    </row>
    <row r="27079" spans="1:3">
      <c r="A27079"/>
      <c r="B27079"/>
      <c r="C27079"/>
    </row>
    <row r="27080" spans="1:3">
      <c r="A27080"/>
      <c r="B27080"/>
      <c r="C27080"/>
    </row>
    <row r="27081" spans="1:3">
      <c r="A27081"/>
      <c r="B27081"/>
      <c r="C27081"/>
    </row>
    <row r="27082" spans="1:3">
      <c r="A27082"/>
      <c r="B27082"/>
      <c r="C27082"/>
    </row>
    <row r="27083" spans="1:3">
      <c r="A27083"/>
      <c r="B27083"/>
      <c r="C27083"/>
    </row>
    <row r="27084" spans="1:3">
      <c r="A27084"/>
      <c r="B27084"/>
      <c r="C27084"/>
    </row>
    <row r="27085" spans="1:3">
      <c r="A27085"/>
      <c r="B27085"/>
      <c r="C27085"/>
    </row>
    <row r="27086" spans="1:3">
      <c r="A27086"/>
      <c r="B27086"/>
      <c r="C27086"/>
    </row>
    <row r="27087" spans="1:3">
      <c r="A27087"/>
      <c r="B27087"/>
      <c r="C27087"/>
    </row>
    <row r="27088" spans="1:3">
      <c r="A27088"/>
      <c r="B27088"/>
      <c r="C27088"/>
    </row>
    <row r="27089" spans="1:3">
      <c r="A27089"/>
      <c r="B27089"/>
      <c r="C27089"/>
    </row>
    <row r="27090" spans="1:3">
      <c r="A27090"/>
      <c r="B27090"/>
      <c r="C27090"/>
    </row>
    <row r="27091" spans="1:3">
      <c r="A27091"/>
      <c r="B27091"/>
      <c r="C27091"/>
    </row>
    <row r="27092" spans="1:3">
      <c r="A27092"/>
      <c r="B27092"/>
      <c r="C27092"/>
    </row>
    <row r="27093" spans="1:3">
      <c r="A27093"/>
      <c r="B27093"/>
      <c r="C27093"/>
    </row>
    <row r="27094" spans="1:3">
      <c r="A27094"/>
      <c r="B27094"/>
      <c r="C27094"/>
    </row>
    <row r="27095" spans="1:3">
      <c r="A27095"/>
      <c r="B27095"/>
      <c r="C27095"/>
    </row>
    <row r="27096" spans="1:3">
      <c r="A27096"/>
      <c r="B27096"/>
      <c r="C27096"/>
    </row>
    <row r="27097" spans="1:3">
      <c r="A27097"/>
      <c r="B27097"/>
      <c r="C27097"/>
    </row>
    <row r="27098" spans="1:3">
      <c r="A27098"/>
      <c r="B27098"/>
      <c r="C27098"/>
    </row>
    <row r="27099" spans="1:3">
      <c r="A27099"/>
      <c r="B27099"/>
      <c r="C27099"/>
    </row>
    <row r="27100" spans="1:3">
      <c r="A27100"/>
      <c r="B27100"/>
      <c r="C27100"/>
    </row>
    <row r="27101" spans="1:3">
      <c r="A27101"/>
      <c r="B27101"/>
      <c r="C27101"/>
    </row>
    <row r="27102" spans="1:3">
      <c r="A27102"/>
      <c r="B27102"/>
      <c r="C27102"/>
    </row>
    <row r="27103" spans="1:3">
      <c r="A27103"/>
      <c r="B27103"/>
      <c r="C27103"/>
    </row>
    <row r="27104" spans="1:3">
      <c r="A27104"/>
      <c r="B27104"/>
      <c r="C27104"/>
    </row>
    <row r="27105" spans="1:3">
      <c r="A27105"/>
      <c r="B27105"/>
      <c r="C27105"/>
    </row>
    <row r="27106" spans="1:3">
      <c r="A27106"/>
      <c r="B27106"/>
      <c r="C27106"/>
    </row>
    <row r="27107" spans="1:3">
      <c r="A27107"/>
      <c r="B27107"/>
      <c r="C27107"/>
    </row>
    <row r="27108" spans="1:3">
      <c r="A27108"/>
      <c r="B27108"/>
      <c r="C27108"/>
    </row>
    <row r="27109" spans="1:3">
      <c r="A27109"/>
      <c r="B27109"/>
      <c r="C27109"/>
    </row>
    <row r="27110" spans="1:3">
      <c r="A27110"/>
      <c r="B27110"/>
      <c r="C27110"/>
    </row>
    <row r="27111" spans="1:3">
      <c r="A27111"/>
      <c r="B27111"/>
      <c r="C27111"/>
    </row>
    <row r="27112" spans="1:3">
      <c r="A27112"/>
      <c r="B27112"/>
      <c r="C27112"/>
    </row>
    <row r="27113" spans="1:3">
      <c r="A27113"/>
      <c r="B27113"/>
      <c r="C27113"/>
    </row>
    <row r="27114" spans="1:3">
      <c r="A27114"/>
      <c r="B27114"/>
      <c r="C27114"/>
    </row>
    <row r="27115" spans="1:3">
      <c r="A27115"/>
      <c r="B27115"/>
      <c r="C27115"/>
    </row>
    <row r="27116" spans="1:3">
      <c r="A27116"/>
      <c r="B27116"/>
      <c r="C27116"/>
    </row>
    <row r="27117" spans="1:3">
      <c r="A27117"/>
      <c r="B27117"/>
      <c r="C27117"/>
    </row>
    <row r="27118" spans="1:3">
      <c r="A27118"/>
      <c r="B27118"/>
      <c r="C27118"/>
    </row>
    <row r="27119" spans="1:3">
      <c r="A27119"/>
      <c r="B27119"/>
      <c r="C27119"/>
    </row>
    <row r="27120" spans="1:3">
      <c r="A27120"/>
      <c r="B27120"/>
      <c r="C27120"/>
    </row>
    <row r="27121" spans="1:3">
      <c r="A27121"/>
      <c r="B27121"/>
      <c r="C27121"/>
    </row>
    <row r="27122" spans="1:3">
      <c r="A27122"/>
      <c r="B27122"/>
      <c r="C27122"/>
    </row>
    <row r="27123" spans="1:3">
      <c r="A27123"/>
      <c r="B27123"/>
      <c r="C27123"/>
    </row>
    <row r="27124" spans="1:3">
      <c r="A27124"/>
      <c r="B27124"/>
      <c r="C27124"/>
    </row>
    <row r="27125" spans="1:3">
      <c r="A27125"/>
      <c r="B27125"/>
      <c r="C27125"/>
    </row>
    <row r="27126" spans="1:3">
      <c r="A27126"/>
      <c r="B27126"/>
      <c r="C27126"/>
    </row>
    <row r="27127" spans="1:3">
      <c r="A27127"/>
      <c r="B27127"/>
      <c r="C27127"/>
    </row>
    <row r="27128" spans="1:3">
      <c r="A27128"/>
      <c r="B27128"/>
      <c r="C27128"/>
    </row>
    <row r="27129" spans="1:3">
      <c r="A27129"/>
      <c r="B27129"/>
      <c r="C27129"/>
    </row>
    <row r="27130" spans="1:3">
      <c r="A27130"/>
      <c r="B27130"/>
      <c r="C27130"/>
    </row>
    <row r="27131" spans="1:3">
      <c r="A27131"/>
      <c r="B27131"/>
      <c r="C27131"/>
    </row>
    <row r="27132" spans="1:3">
      <c r="A27132"/>
      <c r="B27132"/>
      <c r="C27132"/>
    </row>
    <row r="27133" spans="1:3">
      <c r="A27133"/>
      <c r="B27133"/>
      <c r="C27133"/>
    </row>
    <row r="27134" spans="1:3">
      <c r="A27134"/>
      <c r="B27134"/>
      <c r="C27134"/>
    </row>
    <row r="27135" spans="1:3">
      <c r="A27135"/>
      <c r="B27135"/>
      <c r="C27135"/>
    </row>
    <row r="27136" spans="1:3">
      <c r="A27136"/>
      <c r="B27136"/>
      <c r="C27136"/>
    </row>
    <row r="27137" spans="1:3">
      <c r="A27137"/>
      <c r="B27137"/>
      <c r="C27137"/>
    </row>
    <row r="27138" spans="1:3">
      <c r="A27138"/>
      <c r="B27138"/>
      <c r="C27138"/>
    </row>
    <row r="27139" spans="1:3">
      <c r="A27139"/>
      <c r="B27139"/>
      <c r="C27139"/>
    </row>
    <row r="27140" spans="1:3">
      <c r="A27140"/>
      <c r="B27140"/>
      <c r="C27140"/>
    </row>
    <row r="27141" spans="1:3">
      <c r="A27141"/>
      <c r="B27141"/>
      <c r="C27141"/>
    </row>
    <row r="27142" spans="1:3">
      <c r="A27142"/>
      <c r="B27142"/>
      <c r="C27142"/>
    </row>
    <row r="27143" spans="1:3">
      <c r="A27143"/>
      <c r="B27143"/>
      <c r="C27143"/>
    </row>
    <row r="27144" spans="1:3">
      <c r="A27144"/>
      <c r="B27144"/>
      <c r="C27144"/>
    </row>
    <row r="27145" spans="1:3">
      <c r="A27145"/>
      <c r="B27145"/>
      <c r="C27145"/>
    </row>
    <row r="27146" spans="1:3">
      <c r="A27146"/>
      <c r="B27146"/>
      <c r="C27146"/>
    </row>
    <row r="27147" spans="1:3">
      <c r="A27147"/>
      <c r="B27147"/>
      <c r="C27147"/>
    </row>
    <row r="27148" spans="1:3">
      <c r="A27148"/>
      <c r="B27148"/>
      <c r="C27148"/>
    </row>
    <row r="27149" spans="1:3">
      <c r="A27149"/>
      <c r="B27149"/>
      <c r="C27149"/>
    </row>
    <row r="27150" spans="1:3">
      <c r="A27150"/>
      <c r="B27150"/>
      <c r="C27150"/>
    </row>
    <row r="27151" spans="1:3">
      <c r="A27151"/>
      <c r="B27151"/>
      <c r="C27151"/>
    </row>
    <row r="27152" spans="1:3">
      <c r="A27152"/>
      <c r="B27152"/>
      <c r="C27152"/>
    </row>
    <row r="27153" spans="1:3">
      <c r="A27153"/>
      <c r="B27153"/>
      <c r="C27153"/>
    </row>
    <row r="27154" spans="1:3">
      <c r="A27154"/>
      <c r="B27154"/>
      <c r="C27154"/>
    </row>
    <row r="27155" spans="1:3">
      <c r="A27155"/>
      <c r="B27155"/>
      <c r="C27155"/>
    </row>
    <row r="27156" spans="1:3">
      <c r="A27156"/>
      <c r="B27156"/>
      <c r="C27156"/>
    </row>
    <row r="27157" spans="1:3">
      <c r="A27157"/>
      <c r="B27157"/>
      <c r="C27157"/>
    </row>
    <row r="27158" spans="1:3">
      <c r="A27158"/>
      <c r="B27158"/>
      <c r="C27158"/>
    </row>
    <row r="27159" spans="1:3">
      <c r="A27159"/>
      <c r="B27159"/>
      <c r="C27159"/>
    </row>
    <row r="27160" spans="1:3">
      <c r="A27160"/>
      <c r="B27160"/>
      <c r="C27160"/>
    </row>
    <row r="27161" spans="1:3">
      <c r="A27161"/>
      <c r="B27161"/>
      <c r="C27161"/>
    </row>
    <row r="27162" spans="1:3">
      <c r="A27162"/>
      <c r="B27162"/>
      <c r="C27162"/>
    </row>
    <row r="27163" spans="1:3">
      <c r="A27163"/>
      <c r="B27163"/>
      <c r="C27163"/>
    </row>
    <row r="27164" spans="1:3">
      <c r="A27164"/>
      <c r="B27164"/>
      <c r="C27164"/>
    </row>
    <row r="27165" spans="1:3">
      <c r="A27165"/>
      <c r="B27165"/>
      <c r="C27165"/>
    </row>
    <row r="27166" spans="1:3">
      <c r="A27166"/>
      <c r="B27166"/>
      <c r="C27166"/>
    </row>
    <row r="27167" spans="1:3">
      <c r="A27167"/>
      <c r="B27167"/>
      <c r="C27167"/>
    </row>
    <row r="27168" spans="1:3">
      <c r="A27168"/>
      <c r="B27168"/>
      <c r="C27168"/>
    </row>
    <row r="27169" spans="1:3">
      <c r="A27169"/>
      <c r="B27169"/>
      <c r="C27169"/>
    </row>
    <row r="27170" spans="1:3">
      <c r="A27170"/>
      <c r="B27170"/>
      <c r="C27170"/>
    </row>
    <row r="27171" spans="1:3">
      <c r="A27171"/>
      <c r="B27171"/>
      <c r="C27171"/>
    </row>
    <row r="27172" spans="1:3">
      <c r="A27172"/>
      <c r="B27172"/>
      <c r="C27172"/>
    </row>
    <row r="27173" spans="1:3">
      <c r="A27173"/>
      <c r="B27173"/>
      <c r="C27173"/>
    </row>
    <row r="27174" spans="1:3">
      <c r="A27174"/>
      <c r="B27174"/>
      <c r="C27174"/>
    </row>
    <row r="27175" spans="1:3">
      <c r="A27175"/>
      <c r="B27175"/>
      <c r="C27175"/>
    </row>
    <row r="27176" spans="1:3">
      <c r="A27176"/>
      <c r="B27176"/>
      <c r="C27176"/>
    </row>
    <row r="27177" spans="1:3">
      <c r="A27177"/>
      <c r="B27177"/>
      <c r="C27177"/>
    </row>
    <row r="27178" spans="1:3">
      <c r="A27178"/>
      <c r="B27178"/>
      <c r="C27178"/>
    </row>
    <row r="27179" spans="1:3">
      <c r="A27179"/>
      <c r="B27179"/>
      <c r="C27179"/>
    </row>
    <row r="27180" spans="1:3">
      <c r="A27180"/>
      <c r="B27180"/>
      <c r="C27180"/>
    </row>
    <row r="27181" spans="1:3">
      <c r="A27181"/>
      <c r="B27181"/>
      <c r="C27181"/>
    </row>
    <row r="27182" spans="1:3">
      <c r="A27182"/>
      <c r="B27182"/>
      <c r="C27182"/>
    </row>
    <row r="27183" spans="1:3">
      <c r="A27183"/>
      <c r="B27183"/>
      <c r="C27183"/>
    </row>
    <row r="27184" spans="1:3">
      <c r="A27184"/>
      <c r="B27184"/>
      <c r="C27184"/>
    </row>
    <row r="27185" spans="1:3">
      <c r="A27185"/>
      <c r="B27185"/>
      <c r="C27185"/>
    </row>
    <row r="27186" spans="1:3">
      <c r="A27186"/>
      <c r="B27186"/>
      <c r="C27186"/>
    </row>
    <row r="27187" spans="1:3">
      <c r="A27187"/>
      <c r="B27187"/>
      <c r="C27187"/>
    </row>
    <row r="27188" spans="1:3">
      <c r="A27188"/>
      <c r="B27188"/>
      <c r="C27188"/>
    </row>
    <row r="27189" spans="1:3">
      <c r="A27189"/>
      <c r="B27189"/>
      <c r="C27189"/>
    </row>
    <row r="27190" spans="1:3">
      <c r="A27190"/>
      <c r="B27190"/>
      <c r="C27190"/>
    </row>
    <row r="27191" spans="1:3">
      <c r="A27191"/>
      <c r="B27191"/>
      <c r="C27191"/>
    </row>
    <row r="27192" spans="1:3">
      <c r="A27192"/>
      <c r="B27192"/>
      <c r="C27192"/>
    </row>
    <row r="27193" spans="1:3">
      <c r="A27193"/>
      <c r="B27193"/>
      <c r="C27193"/>
    </row>
    <row r="27194" spans="1:3">
      <c r="A27194"/>
      <c r="B27194"/>
      <c r="C27194"/>
    </row>
    <row r="27195" spans="1:3">
      <c r="A27195"/>
      <c r="B27195"/>
      <c r="C27195"/>
    </row>
    <row r="27196" spans="1:3">
      <c r="A27196"/>
      <c r="B27196"/>
      <c r="C27196"/>
    </row>
    <row r="27197" spans="1:3">
      <c r="A27197"/>
      <c r="B27197"/>
      <c r="C27197"/>
    </row>
    <row r="27198" spans="1:3">
      <c r="A27198"/>
      <c r="B27198"/>
      <c r="C27198"/>
    </row>
    <row r="27199" spans="1:3">
      <c r="A27199"/>
      <c r="B27199"/>
      <c r="C27199"/>
    </row>
    <row r="27200" spans="1:3">
      <c r="A27200"/>
      <c r="B27200"/>
      <c r="C27200"/>
    </row>
    <row r="27201" spans="1:3">
      <c r="A27201"/>
      <c r="B27201"/>
      <c r="C27201"/>
    </row>
    <row r="27202" spans="1:3">
      <c r="A27202"/>
      <c r="B27202"/>
      <c r="C27202"/>
    </row>
    <row r="27203" spans="1:3">
      <c r="A27203"/>
      <c r="B27203"/>
      <c r="C27203"/>
    </row>
    <row r="27204" spans="1:3">
      <c r="A27204"/>
      <c r="B27204"/>
      <c r="C27204"/>
    </row>
    <row r="27205" spans="1:3">
      <c r="A27205"/>
      <c r="B27205"/>
      <c r="C27205"/>
    </row>
    <row r="27206" spans="1:3">
      <c r="A27206"/>
      <c r="B27206"/>
      <c r="C27206"/>
    </row>
    <row r="27207" spans="1:3">
      <c r="A27207"/>
      <c r="B27207"/>
      <c r="C27207"/>
    </row>
    <row r="27208" spans="1:3">
      <c r="A27208"/>
      <c r="B27208"/>
      <c r="C27208"/>
    </row>
    <row r="27209" spans="1:3">
      <c r="A27209"/>
      <c r="B27209"/>
      <c r="C27209"/>
    </row>
    <row r="27210" spans="1:3">
      <c r="A27210"/>
      <c r="B27210"/>
      <c r="C27210"/>
    </row>
    <row r="27211" spans="1:3">
      <c r="A27211"/>
      <c r="B27211"/>
      <c r="C27211"/>
    </row>
    <row r="27212" spans="1:3">
      <c r="A27212"/>
      <c r="B27212"/>
      <c r="C27212"/>
    </row>
    <row r="27213" spans="1:3">
      <c r="A27213"/>
      <c r="B27213"/>
      <c r="C27213"/>
    </row>
    <row r="27214" spans="1:3">
      <c r="A27214"/>
      <c r="B27214"/>
      <c r="C27214"/>
    </row>
    <row r="27215" spans="1:3">
      <c r="A27215"/>
      <c r="B27215"/>
      <c r="C27215"/>
    </row>
    <row r="27216" spans="1:3">
      <c r="A27216"/>
      <c r="B27216"/>
      <c r="C27216"/>
    </row>
    <row r="27217" spans="1:3">
      <c r="A27217"/>
      <c r="B27217"/>
      <c r="C27217"/>
    </row>
    <row r="27218" spans="1:3">
      <c r="A27218"/>
      <c r="B27218"/>
      <c r="C27218"/>
    </row>
    <row r="27219" spans="1:3">
      <c r="A27219"/>
      <c r="B27219"/>
      <c r="C27219"/>
    </row>
    <row r="27220" spans="1:3">
      <c r="A27220"/>
      <c r="B27220"/>
      <c r="C27220"/>
    </row>
    <row r="27221" spans="1:3">
      <c r="A27221"/>
      <c r="B27221"/>
      <c r="C27221"/>
    </row>
    <row r="27222" spans="1:3">
      <c r="A27222"/>
      <c r="B27222"/>
      <c r="C27222"/>
    </row>
    <row r="27223" spans="1:3">
      <c r="A27223"/>
      <c r="B27223"/>
      <c r="C27223"/>
    </row>
    <row r="27224" spans="1:3">
      <c r="A27224"/>
      <c r="B27224"/>
      <c r="C27224"/>
    </row>
    <row r="27225" spans="1:3">
      <c r="A27225"/>
      <c r="B27225"/>
      <c r="C27225"/>
    </row>
    <row r="27226" spans="1:3">
      <c r="A27226"/>
      <c r="B27226"/>
      <c r="C27226"/>
    </row>
    <row r="27227" spans="1:3">
      <c r="A27227"/>
      <c r="B27227"/>
      <c r="C27227"/>
    </row>
    <row r="27228" spans="1:3">
      <c r="A27228"/>
      <c r="B27228"/>
      <c r="C27228"/>
    </row>
    <row r="27229" spans="1:3">
      <c r="A27229"/>
      <c r="B27229"/>
      <c r="C27229"/>
    </row>
    <row r="27230" spans="1:3">
      <c r="A27230"/>
      <c r="B27230"/>
      <c r="C27230"/>
    </row>
    <row r="27231" spans="1:3">
      <c r="A27231"/>
      <c r="B27231"/>
      <c r="C27231"/>
    </row>
    <row r="27232" spans="1:3">
      <c r="A27232"/>
      <c r="B27232"/>
      <c r="C27232"/>
    </row>
    <row r="27233" spans="1:3">
      <c r="A27233"/>
      <c r="B27233"/>
      <c r="C27233"/>
    </row>
    <row r="27234" spans="1:3">
      <c r="A27234"/>
      <c r="B27234"/>
      <c r="C27234"/>
    </row>
    <row r="27235" spans="1:3">
      <c r="A27235"/>
      <c r="B27235"/>
      <c r="C27235"/>
    </row>
    <row r="27236" spans="1:3">
      <c r="A27236"/>
      <c r="B27236"/>
      <c r="C27236"/>
    </row>
    <row r="27237" spans="1:3">
      <c r="A27237"/>
      <c r="B27237"/>
      <c r="C27237"/>
    </row>
    <row r="27238" spans="1:3">
      <c r="A27238"/>
      <c r="B27238"/>
      <c r="C27238"/>
    </row>
    <row r="27239" spans="1:3">
      <c r="A27239"/>
      <c r="B27239"/>
      <c r="C27239"/>
    </row>
    <row r="27240" spans="1:3">
      <c r="A27240"/>
      <c r="B27240"/>
      <c r="C27240"/>
    </row>
    <row r="27241" spans="1:3">
      <c r="A27241"/>
      <c r="B27241"/>
      <c r="C27241"/>
    </row>
    <row r="27242" spans="1:3">
      <c r="A27242"/>
      <c r="B27242"/>
      <c r="C27242"/>
    </row>
    <row r="27243" spans="1:3">
      <c r="A27243"/>
      <c r="B27243"/>
      <c r="C27243"/>
    </row>
    <row r="27244" spans="1:3">
      <c r="A27244"/>
      <c r="B27244"/>
      <c r="C27244"/>
    </row>
    <row r="27245" spans="1:3">
      <c r="A27245"/>
      <c r="B27245"/>
      <c r="C27245"/>
    </row>
    <row r="27246" spans="1:3">
      <c r="A27246"/>
      <c r="B27246"/>
      <c r="C27246"/>
    </row>
    <row r="27247" spans="1:3">
      <c r="A27247"/>
      <c r="B27247"/>
      <c r="C27247"/>
    </row>
    <row r="27248" spans="1:3">
      <c r="A27248"/>
      <c r="B27248"/>
      <c r="C27248"/>
    </row>
    <row r="27249" spans="1:3">
      <c r="A27249"/>
      <c r="B27249"/>
      <c r="C27249"/>
    </row>
    <row r="27250" spans="1:3">
      <c r="A27250"/>
      <c r="B27250"/>
      <c r="C27250"/>
    </row>
    <row r="27251" spans="1:3">
      <c r="A27251"/>
      <c r="B27251"/>
      <c r="C27251"/>
    </row>
    <row r="27252" spans="1:3">
      <c r="A27252"/>
      <c r="B27252"/>
      <c r="C27252"/>
    </row>
    <row r="27253" spans="1:3">
      <c r="A27253"/>
      <c r="B27253"/>
      <c r="C27253"/>
    </row>
    <row r="27254" spans="1:3">
      <c r="A27254"/>
      <c r="B27254"/>
      <c r="C27254"/>
    </row>
    <row r="27255" spans="1:3">
      <c r="A27255"/>
      <c r="B27255"/>
      <c r="C27255"/>
    </row>
    <row r="27256" spans="1:3">
      <c r="A27256"/>
      <c r="B27256"/>
      <c r="C27256"/>
    </row>
    <row r="27257" spans="1:3">
      <c r="A27257"/>
      <c r="B27257"/>
      <c r="C27257"/>
    </row>
    <row r="27258" spans="1:3">
      <c r="A27258"/>
      <c r="B27258"/>
      <c r="C27258"/>
    </row>
    <row r="27259" spans="1:3">
      <c r="A27259"/>
      <c r="B27259"/>
      <c r="C27259"/>
    </row>
    <row r="27260" spans="1:3">
      <c r="A27260"/>
      <c r="B27260"/>
      <c r="C27260"/>
    </row>
    <row r="27261" spans="1:3">
      <c r="A27261"/>
      <c r="B27261"/>
      <c r="C27261"/>
    </row>
    <row r="27262" spans="1:3">
      <c r="A27262"/>
      <c r="B27262"/>
      <c r="C27262"/>
    </row>
    <row r="27263" spans="1:3">
      <c r="A27263"/>
      <c r="B27263"/>
      <c r="C27263"/>
    </row>
    <row r="27264" spans="1:3">
      <c r="A27264"/>
      <c r="B27264"/>
      <c r="C27264"/>
    </row>
    <row r="27265" spans="1:3">
      <c r="A27265"/>
      <c r="B27265"/>
      <c r="C27265"/>
    </row>
    <row r="27266" spans="1:3">
      <c r="A27266"/>
      <c r="B27266"/>
      <c r="C27266"/>
    </row>
    <row r="27267" spans="1:3">
      <c r="A27267"/>
      <c r="B27267"/>
      <c r="C27267"/>
    </row>
    <row r="27268" spans="1:3">
      <c r="A27268"/>
      <c r="B27268"/>
      <c r="C27268"/>
    </row>
    <row r="27269" spans="1:3">
      <c r="A27269"/>
      <c r="B27269"/>
      <c r="C27269"/>
    </row>
    <row r="27270" spans="1:3">
      <c r="A27270"/>
      <c r="B27270"/>
      <c r="C27270"/>
    </row>
    <row r="27271" spans="1:3">
      <c r="A27271"/>
      <c r="B27271"/>
      <c r="C27271"/>
    </row>
    <row r="27272" spans="1:3">
      <c r="A27272"/>
      <c r="B27272"/>
      <c r="C27272"/>
    </row>
    <row r="27273" spans="1:3">
      <c r="A27273"/>
      <c r="B27273"/>
      <c r="C27273"/>
    </row>
    <row r="27274" spans="1:3">
      <c r="A27274"/>
      <c r="B27274"/>
      <c r="C27274"/>
    </row>
    <row r="27275" spans="1:3">
      <c r="A27275"/>
      <c r="B27275"/>
      <c r="C27275"/>
    </row>
    <row r="27276" spans="1:3">
      <c r="A27276"/>
      <c r="B27276"/>
      <c r="C27276"/>
    </row>
    <row r="27277" spans="1:3">
      <c r="A27277"/>
      <c r="B27277"/>
      <c r="C27277"/>
    </row>
    <row r="27278" spans="1:3">
      <c r="A27278"/>
      <c r="B27278"/>
      <c r="C27278"/>
    </row>
    <row r="27279" spans="1:3">
      <c r="A27279"/>
      <c r="B27279"/>
      <c r="C27279"/>
    </row>
    <row r="27280" spans="1:3">
      <c r="A27280"/>
      <c r="B27280"/>
      <c r="C27280"/>
    </row>
    <row r="27281" spans="1:3">
      <c r="A27281"/>
      <c r="B27281"/>
      <c r="C27281"/>
    </row>
    <row r="27282" spans="1:3">
      <c r="A27282"/>
      <c r="B27282"/>
      <c r="C27282"/>
    </row>
    <row r="27283" spans="1:3">
      <c r="A27283"/>
      <c r="B27283"/>
      <c r="C27283"/>
    </row>
    <row r="27284" spans="1:3">
      <c r="A27284"/>
      <c r="B27284"/>
      <c r="C27284"/>
    </row>
    <row r="27285" spans="1:3">
      <c r="A27285"/>
      <c r="B27285"/>
      <c r="C27285"/>
    </row>
    <row r="27286" spans="1:3">
      <c r="A27286"/>
      <c r="B27286"/>
      <c r="C27286"/>
    </row>
    <row r="27287" spans="1:3">
      <c r="A27287"/>
      <c r="B27287"/>
      <c r="C27287"/>
    </row>
    <row r="27288" spans="1:3">
      <c r="A27288"/>
      <c r="B27288"/>
      <c r="C27288"/>
    </row>
    <row r="27289" spans="1:3">
      <c r="A27289"/>
      <c r="B27289"/>
      <c r="C27289"/>
    </row>
    <row r="27290" spans="1:3">
      <c r="A27290"/>
      <c r="B27290"/>
      <c r="C27290"/>
    </row>
    <row r="27291" spans="1:3">
      <c r="A27291"/>
      <c r="B27291"/>
      <c r="C27291"/>
    </row>
    <row r="27292" spans="1:3">
      <c r="A27292"/>
      <c r="B27292"/>
      <c r="C27292"/>
    </row>
    <row r="27293" spans="1:3">
      <c r="A27293"/>
      <c r="B27293"/>
      <c r="C27293"/>
    </row>
    <row r="27294" spans="1:3">
      <c r="A27294"/>
      <c r="B27294"/>
      <c r="C27294"/>
    </row>
    <row r="27295" spans="1:3">
      <c r="A27295"/>
      <c r="B27295"/>
      <c r="C27295"/>
    </row>
    <row r="27296" spans="1:3">
      <c r="A27296"/>
      <c r="B27296"/>
      <c r="C27296"/>
    </row>
    <row r="27297" spans="1:3">
      <c r="A27297"/>
      <c r="B27297"/>
      <c r="C27297"/>
    </row>
    <row r="27298" spans="1:3">
      <c r="A27298"/>
      <c r="B27298"/>
      <c r="C27298"/>
    </row>
    <row r="27299" spans="1:3">
      <c r="A27299"/>
      <c r="B27299"/>
      <c r="C27299"/>
    </row>
    <row r="27300" spans="1:3">
      <c r="A27300"/>
      <c r="B27300"/>
      <c r="C27300"/>
    </row>
    <row r="27301" spans="1:3">
      <c r="A27301"/>
      <c r="B27301"/>
      <c r="C27301"/>
    </row>
    <row r="27302" spans="1:3">
      <c r="A27302"/>
      <c r="B27302"/>
      <c r="C27302"/>
    </row>
    <row r="27303" spans="1:3">
      <c r="A27303"/>
      <c r="B27303"/>
      <c r="C27303"/>
    </row>
    <row r="27304" spans="1:3">
      <c r="A27304"/>
      <c r="B27304"/>
      <c r="C27304"/>
    </row>
    <row r="27305" spans="1:3">
      <c r="A27305"/>
      <c r="B27305"/>
      <c r="C27305"/>
    </row>
    <row r="27306" spans="1:3">
      <c r="A27306"/>
      <c r="B27306"/>
      <c r="C27306"/>
    </row>
    <row r="27307" spans="1:3">
      <c r="A27307"/>
      <c r="B27307"/>
      <c r="C27307"/>
    </row>
    <row r="27308" spans="1:3">
      <c r="A27308"/>
      <c r="B27308"/>
      <c r="C27308"/>
    </row>
    <row r="27309" spans="1:3">
      <c r="A27309"/>
      <c r="B27309"/>
      <c r="C27309"/>
    </row>
    <row r="27310" spans="1:3">
      <c r="A27310"/>
      <c r="B27310"/>
      <c r="C27310"/>
    </row>
    <row r="27311" spans="1:3">
      <c r="A27311"/>
      <c r="B27311"/>
      <c r="C27311"/>
    </row>
    <row r="27312" spans="1:3">
      <c r="A27312"/>
      <c r="B27312"/>
      <c r="C27312"/>
    </row>
    <row r="27313" spans="1:3">
      <c r="A27313"/>
      <c r="B27313"/>
      <c r="C27313"/>
    </row>
    <row r="27314" spans="1:3">
      <c r="A27314"/>
      <c r="B27314"/>
      <c r="C27314"/>
    </row>
    <row r="27315" spans="1:3">
      <c r="A27315"/>
      <c r="B27315"/>
      <c r="C27315"/>
    </row>
    <row r="27316" spans="1:3">
      <c r="A27316"/>
      <c r="B27316"/>
      <c r="C27316"/>
    </row>
    <row r="27317" spans="1:3">
      <c r="A27317"/>
      <c r="B27317"/>
      <c r="C27317"/>
    </row>
    <row r="27318" spans="1:3">
      <c r="A27318"/>
      <c r="B27318"/>
      <c r="C27318"/>
    </row>
    <row r="27319" spans="1:3">
      <c r="A27319"/>
      <c r="B27319"/>
      <c r="C27319"/>
    </row>
    <row r="27320" spans="1:3">
      <c r="A27320"/>
      <c r="B27320"/>
      <c r="C27320"/>
    </row>
    <row r="27321" spans="1:3">
      <c r="A27321"/>
      <c r="B27321"/>
      <c r="C27321"/>
    </row>
    <row r="27322" spans="1:3">
      <c r="A27322"/>
      <c r="B27322"/>
      <c r="C27322"/>
    </row>
    <row r="27323" spans="1:3">
      <c r="A27323"/>
      <c r="B27323"/>
      <c r="C27323"/>
    </row>
    <row r="27324" spans="1:3">
      <c r="A27324"/>
      <c r="B27324"/>
      <c r="C27324"/>
    </row>
    <row r="27325" spans="1:3">
      <c r="A27325"/>
      <c r="B27325"/>
      <c r="C27325"/>
    </row>
    <row r="27326" spans="1:3">
      <c r="A27326"/>
      <c r="B27326"/>
      <c r="C27326"/>
    </row>
    <row r="27327" spans="1:3">
      <c r="A27327"/>
      <c r="B27327"/>
      <c r="C27327"/>
    </row>
    <row r="27328" spans="1:3">
      <c r="A27328"/>
      <c r="B27328"/>
      <c r="C27328"/>
    </row>
    <row r="27329" spans="1:3">
      <c r="A27329"/>
      <c r="B27329"/>
      <c r="C27329"/>
    </row>
    <row r="27330" spans="1:3">
      <c r="A27330"/>
      <c r="B27330"/>
      <c r="C27330"/>
    </row>
    <row r="27331" spans="1:3">
      <c r="A27331"/>
      <c r="B27331"/>
      <c r="C27331"/>
    </row>
    <row r="27332" spans="1:3">
      <c r="A27332"/>
      <c r="B27332"/>
      <c r="C27332"/>
    </row>
    <row r="27333" spans="1:3">
      <c r="A27333"/>
      <c r="B27333"/>
      <c r="C27333"/>
    </row>
    <row r="27334" spans="1:3">
      <c r="A27334"/>
      <c r="B27334"/>
      <c r="C27334"/>
    </row>
    <row r="27335" spans="1:3">
      <c r="A27335"/>
      <c r="B27335"/>
      <c r="C27335"/>
    </row>
    <row r="27336" spans="1:3">
      <c r="A27336"/>
      <c r="B27336"/>
      <c r="C27336"/>
    </row>
    <row r="27337" spans="1:3">
      <c r="A27337"/>
      <c r="B27337"/>
      <c r="C27337"/>
    </row>
    <row r="27338" spans="1:3">
      <c r="A27338"/>
      <c r="B27338"/>
      <c r="C27338"/>
    </row>
    <row r="27339" spans="1:3">
      <c r="A27339"/>
      <c r="B27339"/>
      <c r="C27339"/>
    </row>
    <row r="27340" spans="1:3">
      <c r="A27340"/>
      <c r="B27340"/>
      <c r="C27340"/>
    </row>
    <row r="27341" spans="1:3">
      <c r="A27341"/>
      <c r="B27341"/>
      <c r="C27341"/>
    </row>
    <row r="27342" spans="1:3">
      <c r="A27342"/>
      <c r="B27342"/>
      <c r="C27342"/>
    </row>
    <row r="27343" spans="1:3">
      <c r="A27343"/>
      <c r="B27343"/>
      <c r="C27343"/>
    </row>
    <row r="27344" spans="1:3">
      <c r="A27344"/>
      <c r="B27344"/>
      <c r="C27344"/>
    </row>
    <row r="27345" spans="1:3">
      <c r="A27345"/>
      <c r="B27345"/>
      <c r="C27345"/>
    </row>
    <row r="27346" spans="1:3">
      <c r="A27346"/>
      <c r="B27346"/>
      <c r="C27346"/>
    </row>
    <row r="27347" spans="1:3">
      <c r="A27347"/>
      <c r="B27347"/>
      <c r="C27347"/>
    </row>
    <row r="27348" spans="1:3">
      <c r="A27348"/>
      <c r="B27348"/>
      <c r="C27348"/>
    </row>
    <row r="27349" spans="1:3">
      <c r="A27349"/>
      <c r="B27349"/>
      <c r="C27349"/>
    </row>
    <row r="27350" spans="1:3">
      <c r="A27350"/>
      <c r="B27350"/>
      <c r="C27350"/>
    </row>
    <row r="27351" spans="1:3">
      <c r="A27351"/>
      <c r="B27351"/>
      <c r="C27351"/>
    </row>
    <row r="27352" spans="1:3">
      <c r="A27352"/>
      <c r="B27352"/>
      <c r="C27352"/>
    </row>
    <row r="27353" spans="1:3">
      <c r="A27353"/>
      <c r="B27353"/>
      <c r="C27353"/>
    </row>
    <row r="27354" spans="1:3">
      <c r="A27354"/>
      <c r="B27354"/>
      <c r="C27354"/>
    </row>
    <row r="27355" spans="1:3">
      <c r="A27355"/>
      <c r="B27355"/>
      <c r="C27355"/>
    </row>
    <row r="27356" spans="1:3">
      <c r="A27356"/>
      <c r="B27356"/>
      <c r="C27356"/>
    </row>
    <row r="27357" spans="1:3">
      <c r="A27357"/>
      <c r="B27357"/>
      <c r="C27357"/>
    </row>
    <row r="27358" spans="1:3">
      <c r="A27358"/>
      <c r="B27358"/>
      <c r="C27358"/>
    </row>
    <row r="27359" spans="1:3">
      <c r="A27359"/>
      <c r="B27359"/>
      <c r="C27359"/>
    </row>
    <row r="27360" spans="1:3">
      <c r="A27360"/>
      <c r="B27360"/>
      <c r="C27360"/>
    </row>
    <row r="27361" spans="1:3">
      <c r="A27361"/>
      <c r="B27361"/>
      <c r="C27361"/>
    </row>
    <row r="27362" spans="1:3">
      <c r="A27362"/>
      <c r="B27362"/>
      <c r="C27362"/>
    </row>
    <row r="27363" spans="1:3">
      <c r="A27363"/>
      <c r="B27363"/>
      <c r="C27363"/>
    </row>
    <row r="27364" spans="1:3">
      <c r="A27364"/>
      <c r="B27364"/>
      <c r="C27364"/>
    </row>
    <row r="27365" spans="1:3">
      <c r="A27365"/>
      <c r="B27365"/>
      <c r="C27365"/>
    </row>
    <row r="27366" spans="1:3">
      <c r="A27366"/>
      <c r="B27366"/>
      <c r="C27366"/>
    </row>
    <row r="27367" spans="1:3">
      <c r="A27367"/>
      <c r="B27367"/>
      <c r="C27367"/>
    </row>
    <row r="27368" spans="1:3">
      <c r="A27368"/>
      <c r="B27368"/>
      <c r="C27368"/>
    </row>
    <row r="27369" spans="1:3">
      <c r="A27369"/>
      <c r="B27369"/>
      <c r="C27369"/>
    </row>
    <row r="27370" spans="1:3">
      <c r="A27370"/>
      <c r="B27370"/>
      <c r="C27370"/>
    </row>
    <row r="27371" spans="1:3">
      <c r="A27371"/>
      <c r="B27371"/>
      <c r="C27371"/>
    </row>
    <row r="27372" spans="1:3">
      <c r="A27372"/>
      <c r="B27372"/>
      <c r="C27372"/>
    </row>
    <row r="27373" spans="1:3">
      <c r="A27373"/>
      <c r="B27373"/>
      <c r="C27373"/>
    </row>
    <row r="27374" spans="1:3">
      <c r="A27374"/>
      <c r="B27374"/>
      <c r="C27374"/>
    </row>
    <row r="27375" spans="1:3">
      <c r="A27375"/>
      <c r="B27375"/>
      <c r="C27375"/>
    </row>
    <row r="27376" spans="1:3">
      <c r="A27376"/>
      <c r="B27376"/>
      <c r="C27376"/>
    </row>
    <row r="27377" spans="1:3">
      <c r="A27377"/>
      <c r="B27377"/>
      <c r="C27377"/>
    </row>
    <row r="27378" spans="1:3">
      <c r="A27378"/>
      <c r="B27378"/>
      <c r="C27378"/>
    </row>
    <row r="27379" spans="1:3">
      <c r="A27379"/>
      <c r="B27379"/>
      <c r="C27379"/>
    </row>
    <row r="27380" spans="1:3">
      <c r="A27380"/>
      <c r="B27380"/>
      <c r="C27380"/>
    </row>
    <row r="27381" spans="1:3">
      <c r="A27381"/>
      <c r="B27381"/>
      <c r="C27381"/>
    </row>
    <row r="27382" spans="1:3">
      <c r="A27382"/>
      <c r="B27382"/>
      <c r="C27382"/>
    </row>
    <row r="27383" spans="1:3">
      <c r="A27383"/>
      <c r="B27383"/>
      <c r="C27383"/>
    </row>
    <row r="27384" spans="1:3">
      <c r="A27384"/>
      <c r="B27384"/>
      <c r="C27384"/>
    </row>
    <row r="27385" spans="1:3">
      <c r="A27385"/>
      <c r="B27385"/>
      <c r="C27385"/>
    </row>
    <row r="27386" spans="1:3">
      <c r="A27386"/>
      <c r="B27386"/>
      <c r="C27386"/>
    </row>
    <row r="27387" spans="1:3">
      <c r="A27387"/>
      <c r="B27387"/>
      <c r="C27387"/>
    </row>
    <row r="27388" spans="1:3">
      <c r="A27388"/>
      <c r="B27388"/>
      <c r="C27388"/>
    </row>
    <row r="27389" spans="1:3">
      <c r="A27389"/>
      <c r="B27389"/>
      <c r="C27389"/>
    </row>
    <row r="27390" spans="1:3">
      <c r="A27390"/>
      <c r="B27390"/>
      <c r="C27390"/>
    </row>
    <row r="27391" spans="1:3">
      <c r="A27391"/>
      <c r="B27391"/>
      <c r="C27391"/>
    </row>
    <row r="27392" spans="1:3">
      <c r="A27392"/>
      <c r="B27392"/>
      <c r="C27392"/>
    </row>
    <row r="27393" spans="1:3">
      <c r="A27393"/>
      <c r="B27393"/>
      <c r="C27393"/>
    </row>
    <row r="27394" spans="1:3">
      <c r="A27394"/>
      <c r="B27394"/>
      <c r="C27394"/>
    </row>
    <row r="27395" spans="1:3">
      <c r="A27395"/>
      <c r="B27395"/>
      <c r="C27395"/>
    </row>
    <row r="27396" spans="1:3">
      <c r="A27396"/>
      <c r="B27396"/>
      <c r="C27396"/>
    </row>
    <row r="27397" spans="1:3">
      <c r="A27397"/>
      <c r="B27397"/>
      <c r="C27397"/>
    </row>
    <row r="27398" spans="1:3">
      <c r="A27398"/>
      <c r="B27398"/>
      <c r="C27398"/>
    </row>
    <row r="27399" spans="1:3">
      <c r="A27399"/>
      <c r="B27399"/>
      <c r="C27399"/>
    </row>
    <row r="27400" spans="1:3">
      <c r="A27400"/>
      <c r="B27400"/>
      <c r="C27400"/>
    </row>
    <row r="27401" spans="1:3">
      <c r="A27401"/>
      <c r="B27401"/>
      <c r="C27401"/>
    </row>
    <row r="27402" spans="1:3">
      <c r="A27402"/>
      <c r="B27402"/>
      <c r="C27402"/>
    </row>
    <row r="27403" spans="1:3">
      <c r="A27403"/>
      <c r="B27403"/>
      <c r="C27403"/>
    </row>
    <row r="27404" spans="1:3">
      <c r="A27404"/>
      <c r="B27404"/>
      <c r="C27404"/>
    </row>
    <row r="27405" spans="1:3">
      <c r="A27405"/>
      <c r="B27405"/>
      <c r="C27405"/>
    </row>
    <row r="27406" spans="1:3">
      <c r="A27406"/>
      <c r="B27406"/>
      <c r="C27406"/>
    </row>
    <row r="27407" spans="1:3">
      <c r="A27407"/>
      <c r="B27407"/>
      <c r="C27407"/>
    </row>
    <row r="27408" spans="1:3">
      <c r="A27408"/>
      <c r="B27408"/>
      <c r="C27408"/>
    </row>
    <row r="27409" spans="1:3">
      <c r="A27409"/>
      <c r="B27409"/>
      <c r="C27409"/>
    </row>
    <row r="27410" spans="1:3">
      <c r="A27410"/>
      <c r="B27410"/>
      <c r="C27410"/>
    </row>
    <row r="27411" spans="1:3">
      <c r="A27411"/>
      <c r="B27411"/>
      <c r="C27411"/>
    </row>
    <row r="27412" spans="1:3">
      <c r="A27412"/>
      <c r="B27412"/>
      <c r="C27412"/>
    </row>
    <row r="27413" spans="1:3">
      <c r="A27413"/>
      <c r="B27413"/>
      <c r="C27413"/>
    </row>
    <row r="27414" spans="1:3">
      <c r="A27414"/>
      <c r="B27414"/>
      <c r="C27414"/>
    </row>
    <row r="27415" spans="1:3">
      <c r="A27415"/>
      <c r="B27415"/>
      <c r="C27415"/>
    </row>
    <row r="27416" spans="1:3">
      <c r="A27416"/>
      <c r="B27416"/>
      <c r="C27416"/>
    </row>
    <row r="27417" spans="1:3">
      <c r="A27417"/>
      <c r="B27417"/>
      <c r="C27417"/>
    </row>
    <row r="27418" spans="1:3">
      <c r="A27418"/>
      <c r="B27418"/>
      <c r="C27418"/>
    </row>
    <row r="27419" spans="1:3">
      <c r="A27419"/>
      <c r="B27419"/>
      <c r="C27419"/>
    </row>
    <row r="27420" spans="1:3">
      <c r="A27420"/>
      <c r="B27420"/>
      <c r="C27420"/>
    </row>
    <row r="27421" spans="1:3">
      <c r="A27421"/>
      <c r="B27421"/>
      <c r="C27421"/>
    </row>
    <row r="27422" spans="1:3">
      <c r="A27422"/>
      <c r="B27422"/>
      <c r="C27422"/>
    </row>
    <row r="27423" spans="1:3">
      <c r="A27423"/>
      <c r="B27423"/>
      <c r="C27423"/>
    </row>
    <row r="27424" spans="1:3">
      <c r="A27424"/>
      <c r="B27424"/>
      <c r="C27424"/>
    </row>
    <row r="27425" spans="1:3">
      <c r="A27425"/>
      <c r="B27425"/>
      <c r="C27425"/>
    </row>
    <row r="27426" spans="1:3">
      <c r="A27426"/>
      <c r="B27426"/>
      <c r="C27426"/>
    </row>
    <row r="27427" spans="1:3">
      <c r="A27427"/>
      <c r="B27427"/>
      <c r="C27427"/>
    </row>
    <row r="27428" spans="1:3">
      <c r="A27428"/>
      <c r="B27428"/>
      <c r="C27428"/>
    </row>
    <row r="27429" spans="1:3">
      <c r="A27429"/>
      <c r="B27429"/>
      <c r="C27429"/>
    </row>
    <row r="27430" spans="1:3">
      <c r="A27430"/>
      <c r="B27430"/>
      <c r="C27430"/>
    </row>
    <row r="27431" spans="1:3">
      <c r="A27431"/>
      <c r="B27431"/>
      <c r="C27431"/>
    </row>
    <row r="27432" spans="1:3">
      <c r="A27432"/>
      <c r="B27432"/>
      <c r="C27432"/>
    </row>
    <row r="27433" spans="1:3">
      <c r="A27433"/>
      <c r="B27433"/>
      <c r="C27433"/>
    </row>
    <row r="27434" spans="1:3">
      <c r="A27434"/>
      <c r="B27434"/>
      <c r="C27434"/>
    </row>
    <row r="27435" spans="1:3">
      <c r="A27435"/>
      <c r="B27435"/>
      <c r="C27435"/>
    </row>
    <row r="27436" spans="1:3">
      <c r="A27436"/>
      <c r="B27436"/>
      <c r="C27436"/>
    </row>
    <row r="27437" spans="1:3">
      <c r="A27437"/>
      <c r="B27437"/>
      <c r="C27437"/>
    </row>
    <row r="27438" spans="1:3">
      <c r="A27438"/>
      <c r="B27438"/>
      <c r="C27438"/>
    </row>
    <row r="27439" spans="1:3">
      <c r="A27439"/>
      <c r="B27439"/>
      <c r="C27439"/>
    </row>
    <row r="27440" spans="1:3">
      <c r="A27440"/>
      <c r="B27440"/>
      <c r="C27440"/>
    </row>
    <row r="27441" spans="1:3">
      <c r="A27441"/>
      <c r="B27441"/>
      <c r="C27441"/>
    </row>
    <row r="27442" spans="1:3">
      <c r="A27442"/>
      <c r="B27442"/>
      <c r="C27442"/>
    </row>
    <row r="27443" spans="1:3">
      <c r="A27443"/>
      <c r="B27443"/>
      <c r="C27443"/>
    </row>
    <row r="27444" spans="1:3">
      <c r="A27444"/>
      <c r="B27444"/>
      <c r="C27444"/>
    </row>
    <row r="27445" spans="1:3">
      <c r="A27445"/>
      <c r="B27445"/>
      <c r="C27445"/>
    </row>
    <row r="27446" spans="1:3">
      <c r="A27446"/>
      <c r="B27446"/>
      <c r="C27446"/>
    </row>
    <row r="27447" spans="1:3">
      <c r="A27447"/>
      <c r="B27447"/>
      <c r="C27447"/>
    </row>
    <row r="27448" spans="1:3">
      <c r="A27448"/>
      <c r="B27448"/>
      <c r="C27448"/>
    </row>
    <row r="27449" spans="1:3">
      <c r="A27449"/>
      <c r="B27449"/>
      <c r="C27449"/>
    </row>
    <row r="27450" spans="1:3">
      <c r="A27450"/>
      <c r="B27450"/>
      <c r="C27450"/>
    </row>
    <row r="27451" spans="1:3">
      <c r="A27451"/>
      <c r="B27451"/>
      <c r="C27451"/>
    </row>
    <row r="27452" spans="1:3">
      <c r="A27452"/>
      <c r="B27452"/>
      <c r="C27452"/>
    </row>
    <row r="27453" spans="1:3">
      <c r="A27453"/>
      <c r="B27453"/>
      <c r="C27453"/>
    </row>
    <row r="27454" spans="1:3">
      <c r="A27454"/>
      <c r="B27454"/>
      <c r="C27454"/>
    </row>
    <row r="27455" spans="1:3">
      <c r="A27455"/>
      <c r="B27455"/>
      <c r="C27455"/>
    </row>
    <row r="27456" spans="1:3">
      <c r="A27456"/>
      <c r="B27456"/>
      <c r="C27456"/>
    </row>
    <row r="27457" spans="1:3">
      <c r="A27457"/>
      <c r="B27457"/>
      <c r="C27457"/>
    </row>
    <row r="27458" spans="1:3">
      <c r="A27458"/>
      <c r="B27458"/>
      <c r="C27458"/>
    </row>
    <row r="27459" spans="1:3">
      <c r="A27459"/>
      <c r="B27459"/>
      <c r="C27459"/>
    </row>
    <row r="27460" spans="1:3">
      <c r="A27460"/>
      <c r="B27460"/>
      <c r="C27460"/>
    </row>
    <row r="27461" spans="1:3">
      <c r="A27461"/>
      <c r="B27461"/>
      <c r="C27461"/>
    </row>
    <row r="27462" spans="1:3">
      <c r="A27462"/>
      <c r="B27462"/>
      <c r="C27462"/>
    </row>
    <row r="27463" spans="1:3">
      <c r="A27463"/>
      <c r="B27463"/>
      <c r="C27463"/>
    </row>
    <row r="27464" spans="1:3">
      <c r="A27464"/>
      <c r="B27464"/>
      <c r="C27464"/>
    </row>
    <row r="27465" spans="1:3">
      <c r="A27465"/>
      <c r="B27465"/>
      <c r="C27465"/>
    </row>
    <row r="27466" spans="1:3">
      <c r="A27466"/>
      <c r="B27466"/>
      <c r="C27466"/>
    </row>
    <row r="27467" spans="1:3">
      <c r="A27467"/>
      <c r="B27467"/>
      <c r="C27467"/>
    </row>
    <row r="27468" spans="1:3">
      <c r="A27468"/>
      <c r="B27468"/>
      <c r="C27468"/>
    </row>
    <row r="27469" spans="1:3">
      <c r="A27469"/>
      <c r="B27469"/>
      <c r="C27469"/>
    </row>
    <row r="27470" spans="1:3">
      <c r="A27470"/>
      <c r="B27470"/>
      <c r="C27470"/>
    </row>
    <row r="27471" spans="1:3">
      <c r="A27471"/>
      <c r="B27471"/>
      <c r="C27471"/>
    </row>
    <row r="27472" spans="1:3">
      <c r="A27472"/>
      <c r="B27472"/>
      <c r="C27472"/>
    </row>
    <row r="27473" spans="1:3">
      <c r="A27473"/>
      <c r="B27473"/>
      <c r="C27473"/>
    </row>
    <row r="27474" spans="1:3">
      <c r="A27474"/>
      <c r="B27474"/>
      <c r="C27474"/>
    </row>
    <row r="27475" spans="1:3">
      <c r="A27475"/>
      <c r="B27475"/>
      <c r="C27475"/>
    </row>
    <row r="27476" spans="1:3">
      <c r="A27476"/>
      <c r="B27476"/>
      <c r="C27476"/>
    </row>
    <row r="27477" spans="1:3">
      <c r="A27477"/>
      <c r="B27477"/>
      <c r="C27477"/>
    </row>
    <row r="27478" spans="1:3">
      <c r="A27478"/>
      <c r="B27478"/>
      <c r="C27478"/>
    </row>
    <row r="27479" spans="1:3">
      <c r="A27479"/>
      <c r="B27479"/>
      <c r="C27479"/>
    </row>
    <row r="27480" spans="1:3">
      <c r="A27480"/>
      <c r="B27480"/>
      <c r="C27480"/>
    </row>
    <row r="27481" spans="1:3">
      <c r="A27481"/>
      <c r="B27481"/>
      <c r="C27481"/>
    </row>
    <row r="27482" spans="1:3">
      <c r="A27482"/>
      <c r="B27482"/>
      <c r="C27482"/>
    </row>
    <row r="27483" spans="1:3">
      <c r="A27483"/>
      <c r="B27483"/>
      <c r="C27483"/>
    </row>
    <row r="27484" spans="1:3">
      <c r="A27484"/>
      <c r="B27484"/>
      <c r="C27484"/>
    </row>
    <row r="27485" spans="1:3">
      <c r="A27485"/>
      <c r="B27485"/>
      <c r="C27485"/>
    </row>
    <row r="27486" spans="1:3">
      <c r="A27486"/>
      <c r="B27486"/>
      <c r="C27486"/>
    </row>
    <row r="27487" spans="1:3">
      <c r="A27487"/>
      <c r="B27487"/>
      <c r="C27487"/>
    </row>
    <row r="27488" spans="1:3">
      <c r="A27488"/>
      <c r="B27488"/>
      <c r="C27488"/>
    </row>
    <row r="27489" spans="1:3">
      <c r="A27489"/>
      <c r="B27489"/>
      <c r="C27489"/>
    </row>
    <row r="27490" spans="1:3">
      <c r="A27490"/>
      <c r="B27490"/>
      <c r="C27490"/>
    </row>
    <row r="27491" spans="1:3">
      <c r="A27491"/>
      <c r="B27491"/>
      <c r="C27491"/>
    </row>
    <row r="27492" spans="1:3">
      <c r="A27492"/>
      <c r="B27492"/>
      <c r="C27492"/>
    </row>
    <row r="27493" spans="1:3">
      <c r="A27493"/>
      <c r="B27493"/>
      <c r="C27493"/>
    </row>
    <row r="27494" spans="1:3">
      <c r="A27494"/>
      <c r="B27494"/>
      <c r="C27494"/>
    </row>
    <row r="27495" spans="1:3">
      <c r="A27495"/>
      <c r="B27495"/>
      <c r="C27495"/>
    </row>
    <row r="27496" spans="1:3">
      <c r="A27496"/>
      <c r="B27496"/>
      <c r="C27496"/>
    </row>
    <row r="27497" spans="1:3">
      <c r="A27497"/>
      <c r="B27497"/>
      <c r="C27497"/>
    </row>
    <row r="27498" spans="1:3">
      <c r="A27498"/>
      <c r="B27498"/>
      <c r="C27498"/>
    </row>
    <row r="27499" spans="1:3">
      <c r="A27499"/>
      <c r="B27499"/>
      <c r="C27499"/>
    </row>
    <row r="27500" spans="1:3">
      <c r="A27500"/>
      <c r="B27500"/>
      <c r="C27500"/>
    </row>
    <row r="27501" spans="1:3">
      <c r="A27501"/>
      <c r="B27501"/>
      <c r="C27501"/>
    </row>
    <row r="27502" spans="1:3">
      <c r="A27502"/>
      <c r="B27502"/>
      <c r="C27502"/>
    </row>
    <row r="27503" spans="1:3">
      <c r="A27503"/>
      <c r="B27503"/>
      <c r="C27503"/>
    </row>
    <row r="27504" spans="1:3">
      <c r="A27504"/>
      <c r="B27504"/>
      <c r="C27504"/>
    </row>
    <row r="27505" spans="1:3">
      <c r="A27505"/>
      <c r="B27505"/>
      <c r="C27505"/>
    </row>
    <row r="27506" spans="1:3">
      <c r="A27506"/>
      <c r="B27506"/>
      <c r="C27506"/>
    </row>
    <row r="27507" spans="1:3">
      <c r="A27507"/>
      <c r="B27507"/>
      <c r="C27507"/>
    </row>
    <row r="27508" spans="1:3">
      <c r="A27508"/>
      <c r="B27508"/>
      <c r="C27508"/>
    </row>
    <row r="27509" spans="1:3">
      <c r="A27509"/>
      <c r="B27509"/>
      <c r="C27509"/>
    </row>
    <row r="27510" spans="1:3">
      <c r="A27510"/>
      <c r="B27510"/>
      <c r="C27510"/>
    </row>
    <row r="27511" spans="1:3">
      <c r="A27511"/>
      <c r="B27511"/>
      <c r="C27511"/>
    </row>
    <row r="27512" spans="1:3">
      <c r="A27512"/>
      <c r="B27512"/>
      <c r="C27512"/>
    </row>
    <row r="27513" spans="1:3">
      <c r="A27513"/>
      <c r="B27513"/>
      <c r="C27513"/>
    </row>
    <row r="27514" spans="1:3">
      <c r="A27514"/>
      <c r="B27514"/>
      <c r="C27514"/>
    </row>
    <row r="27515" spans="1:3">
      <c r="A27515"/>
      <c r="B27515"/>
      <c r="C27515"/>
    </row>
    <row r="27516" spans="1:3">
      <c r="A27516"/>
      <c r="B27516"/>
      <c r="C27516"/>
    </row>
    <row r="27517" spans="1:3">
      <c r="A27517"/>
      <c r="B27517"/>
      <c r="C27517"/>
    </row>
    <row r="27518" spans="1:3">
      <c r="A27518"/>
      <c r="B27518"/>
      <c r="C27518"/>
    </row>
    <row r="27519" spans="1:3">
      <c r="A27519"/>
      <c r="B27519"/>
      <c r="C27519"/>
    </row>
    <row r="27520" spans="1:3">
      <c r="A27520"/>
      <c r="B27520"/>
      <c r="C27520"/>
    </row>
    <row r="27521" spans="1:3">
      <c r="A27521"/>
      <c r="B27521"/>
      <c r="C27521"/>
    </row>
    <row r="27522" spans="1:3">
      <c r="A27522"/>
      <c r="B27522"/>
      <c r="C27522"/>
    </row>
    <row r="27523" spans="1:3">
      <c r="A27523"/>
      <c r="B27523"/>
      <c r="C27523"/>
    </row>
    <row r="27524" spans="1:3">
      <c r="A27524"/>
      <c r="B27524"/>
      <c r="C27524"/>
    </row>
    <row r="27525" spans="1:3">
      <c r="A27525"/>
      <c r="B27525"/>
      <c r="C27525"/>
    </row>
    <row r="27526" spans="1:3">
      <c r="A27526"/>
      <c r="B27526"/>
      <c r="C27526"/>
    </row>
    <row r="27527" spans="1:3">
      <c r="A27527"/>
      <c r="B27527"/>
      <c r="C27527"/>
    </row>
    <row r="27528" spans="1:3">
      <c r="A27528"/>
      <c r="B27528"/>
      <c r="C27528"/>
    </row>
    <row r="27529" spans="1:3">
      <c r="A27529"/>
      <c r="B27529"/>
      <c r="C27529"/>
    </row>
    <row r="27530" spans="1:3">
      <c r="A27530"/>
      <c r="B27530"/>
      <c r="C27530"/>
    </row>
    <row r="27531" spans="1:3">
      <c r="A27531"/>
      <c r="B27531"/>
      <c r="C27531"/>
    </row>
    <row r="27532" spans="1:3">
      <c r="A27532"/>
      <c r="B27532"/>
      <c r="C27532"/>
    </row>
    <row r="27533" spans="1:3">
      <c r="A27533"/>
      <c r="B27533"/>
      <c r="C27533"/>
    </row>
    <row r="27534" spans="1:3">
      <c r="A27534"/>
      <c r="B27534"/>
      <c r="C27534"/>
    </row>
    <row r="27535" spans="1:3">
      <c r="A27535"/>
      <c r="B27535"/>
      <c r="C27535"/>
    </row>
    <row r="27536" spans="1:3">
      <c r="A27536"/>
      <c r="B27536"/>
      <c r="C27536"/>
    </row>
    <row r="27537" spans="1:3">
      <c r="A27537"/>
      <c r="B27537"/>
      <c r="C27537"/>
    </row>
    <row r="27538" spans="1:3">
      <c r="A27538"/>
      <c r="B27538"/>
      <c r="C27538"/>
    </row>
    <row r="27539" spans="1:3">
      <c r="A27539"/>
      <c r="B27539"/>
      <c r="C27539"/>
    </row>
    <row r="27540" spans="1:3">
      <c r="A27540"/>
      <c r="B27540"/>
      <c r="C27540"/>
    </row>
    <row r="27541" spans="1:3">
      <c r="A27541"/>
      <c r="B27541"/>
      <c r="C27541"/>
    </row>
    <row r="27542" spans="1:3">
      <c r="A27542"/>
      <c r="B27542"/>
      <c r="C27542"/>
    </row>
    <row r="27543" spans="1:3">
      <c r="A27543"/>
      <c r="B27543"/>
      <c r="C27543"/>
    </row>
    <row r="27544" spans="1:3">
      <c r="A27544"/>
      <c r="B27544"/>
      <c r="C27544"/>
    </row>
    <row r="27545" spans="1:3">
      <c r="A27545"/>
      <c r="B27545"/>
      <c r="C27545"/>
    </row>
    <row r="27546" spans="1:3">
      <c r="A27546"/>
      <c r="B27546"/>
      <c r="C27546"/>
    </row>
    <row r="27547" spans="1:3">
      <c r="A27547"/>
      <c r="B27547"/>
      <c r="C27547"/>
    </row>
    <row r="27548" spans="1:3">
      <c r="A27548"/>
      <c r="B27548"/>
      <c r="C27548"/>
    </row>
    <row r="27549" spans="1:3">
      <c r="A27549"/>
      <c r="B27549"/>
      <c r="C27549"/>
    </row>
    <row r="27550" spans="1:3">
      <c r="A27550"/>
      <c r="B27550"/>
      <c r="C27550"/>
    </row>
    <row r="27551" spans="1:3">
      <c r="A27551"/>
      <c r="B27551"/>
      <c r="C27551"/>
    </row>
    <row r="27552" spans="1:3">
      <c r="A27552"/>
      <c r="B27552"/>
      <c r="C27552"/>
    </row>
    <row r="27553" spans="1:3">
      <c r="A27553"/>
      <c r="B27553"/>
      <c r="C27553"/>
    </row>
    <row r="27554" spans="1:3">
      <c r="A27554"/>
      <c r="B27554"/>
      <c r="C27554"/>
    </row>
    <row r="27555" spans="1:3">
      <c r="A27555"/>
      <c r="B27555"/>
      <c r="C27555"/>
    </row>
    <row r="27556" spans="1:3">
      <c r="A27556"/>
      <c r="B27556"/>
      <c r="C27556"/>
    </row>
    <row r="27557" spans="1:3">
      <c r="A27557"/>
      <c r="B27557"/>
      <c r="C27557"/>
    </row>
    <row r="27558" spans="1:3">
      <c r="A27558"/>
      <c r="B27558"/>
      <c r="C27558"/>
    </row>
    <row r="27559" spans="1:3">
      <c r="A27559"/>
      <c r="B27559"/>
      <c r="C27559"/>
    </row>
    <row r="27560" spans="1:3">
      <c r="A27560"/>
      <c r="B27560"/>
      <c r="C27560"/>
    </row>
    <row r="27561" spans="1:3">
      <c r="A27561"/>
      <c r="B27561"/>
      <c r="C27561"/>
    </row>
    <row r="27562" spans="1:3">
      <c r="A27562"/>
      <c r="B27562"/>
      <c r="C27562"/>
    </row>
    <row r="27563" spans="1:3">
      <c r="A27563"/>
      <c r="B27563"/>
      <c r="C27563"/>
    </row>
    <row r="27564" spans="1:3">
      <c r="A27564"/>
      <c r="B27564"/>
      <c r="C27564"/>
    </row>
    <row r="27565" spans="1:3">
      <c r="A27565"/>
      <c r="B27565"/>
      <c r="C27565"/>
    </row>
    <row r="27566" spans="1:3">
      <c r="A27566"/>
      <c r="B27566"/>
      <c r="C27566"/>
    </row>
    <row r="27567" spans="1:3">
      <c r="A27567"/>
      <c r="B27567"/>
      <c r="C27567"/>
    </row>
    <row r="27568" spans="1:3">
      <c r="A27568"/>
      <c r="B27568"/>
      <c r="C27568"/>
    </row>
    <row r="27569" spans="1:3">
      <c r="A27569"/>
      <c r="B27569"/>
      <c r="C27569"/>
    </row>
    <row r="27570" spans="1:3">
      <c r="A27570"/>
      <c r="B27570"/>
      <c r="C27570"/>
    </row>
    <row r="27571" spans="1:3">
      <c r="A27571"/>
      <c r="B27571"/>
      <c r="C27571"/>
    </row>
    <row r="27572" spans="1:3">
      <c r="A27572"/>
      <c r="B27572"/>
      <c r="C27572"/>
    </row>
    <row r="27573" spans="1:3">
      <c r="A27573"/>
      <c r="B27573"/>
      <c r="C27573"/>
    </row>
    <row r="27574" spans="1:3">
      <c r="A27574"/>
      <c r="B27574"/>
      <c r="C27574"/>
    </row>
    <row r="27575" spans="1:3">
      <c r="A27575"/>
      <c r="B27575"/>
      <c r="C27575"/>
    </row>
    <row r="27576" spans="1:3">
      <c r="A27576"/>
      <c r="B27576"/>
      <c r="C27576"/>
    </row>
    <row r="27577" spans="1:3">
      <c r="A27577"/>
      <c r="B27577"/>
      <c r="C27577"/>
    </row>
    <row r="27578" spans="1:3">
      <c r="A27578"/>
      <c r="B27578"/>
      <c r="C27578"/>
    </row>
    <row r="27579" spans="1:3">
      <c r="A27579"/>
      <c r="B27579"/>
      <c r="C27579"/>
    </row>
    <row r="27580" spans="1:3">
      <c r="A27580"/>
      <c r="B27580"/>
      <c r="C27580"/>
    </row>
    <row r="27581" spans="1:3">
      <c r="A27581"/>
      <c r="B27581"/>
      <c r="C27581"/>
    </row>
    <row r="27582" spans="1:3">
      <c r="A27582"/>
      <c r="B27582"/>
      <c r="C27582"/>
    </row>
    <row r="27583" spans="1:3">
      <c r="A27583"/>
      <c r="B27583"/>
      <c r="C27583"/>
    </row>
    <row r="27584" spans="1:3">
      <c r="A27584"/>
      <c r="B27584"/>
      <c r="C27584"/>
    </row>
    <row r="27585" spans="1:3">
      <c r="A27585"/>
      <c r="B27585"/>
      <c r="C27585"/>
    </row>
    <row r="27586" spans="1:3">
      <c r="A27586"/>
      <c r="B27586"/>
      <c r="C27586"/>
    </row>
    <row r="27587" spans="1:3">
      <c r="A27587"/>
      <c r="B27587"/>
      <c r="C27587"/>
    </row>
    <row r="27588" spans="1:3">
      <c r="A27588"/>
      <c r="B27588"/>
      <c r="C27588"/>
    </row>
    <row r="27589" spans="1:3">
      <c r="A27589"/>
      <c r="B27589"/>
      <c r="C27589"/>
    </row>
    <row r="27590" spans="1:3">
      <c r="A27590"/>
      <c r="B27590"/>
      <c r="C27590"/>
    </row>
    <row r="27591" spans="1:3">
      <c r="A27591"/>
      <c r="B27591"/>
      <c r="C27591"/>
    </row>
    <row r="27592" spans="1:3">
      <c r="A27592"/>
      <c r="B27592"/>
      <c r="C27592"/>
    </row>
    <row r="27593" spans="1:3">
      <c r="A27593"/>
      <c r="B27593"/>
      <c r="C27593"/>
    </row>
    <row r="27594" spans="1:3">
      <c r="A27594"/>
      <c r="B27594"/>
      <c r="C27594"/>
    </row>
    <row r="27595" spans="1:3">
      <c r="A27595"/>
      <c r="B27595"/>
      <c r="C27595"/>
    </row>
    <row r="27596" spans="1:3">
      <c r="A27596"/>
      <c r="B27596"/>
      <c r="C27596"/>
    </row>
    <row r="27597" spans="1:3">
      <c r="A27597"/>
      <c r="B27597"/>
      <c r="C27597"/>
    </row>
    <row r="27598" spans="1:3">
      <c r="A27598"/>
      <c r="B27598"/>
      <c r="C27598"/>
    </row>
    <row r="27599" spans="1:3">
      <c r="A27599"/>
      <c r="B27599"/>
      <c r="C27599"/>
    </row>
    <row r="27600" spans="1:3">
      <c r="A27600"/>
      <c r="B27600"/>
      <c r="C27600"/>
    </row>
    <row r="27601" spans="1:3">
      <c r="A27601"/>
      <c r="B27601"/>
      <c r="C27601"/>
    </row>
    <row r="27602" spans="1:3">
      <c r="A27602"/>
      <c r="B27602"/>
      <c r="C27602"/>
    </row>
    <row r="27603" spans="1:3">
      <c r="A27603"/>
      <c r="B27603"/>
      <c r="C27603"/>
    </row>
    <row r="27604" spans="1:3">
      <c r="A27604"/>
      <c r="B27604"/>
      <c r="C27604"/>
    </row>
    <row r="27605" spans="1:3">
      <c r="A27605"/>
      <c r="B27605"/>
      <c r="C27605"/>
    </row>
    <row r="27606" spans="1:3">
      <c r="A27606"/>
      <c r="B27606"/>
      <c r="C27606"/>
    </row>
    <row r="27607" spans="1:3">
      <c r="A27607"/>
      <c r="B27607"/>
      <c r="C27607"/>
    </row>
    <row r="27608" spans="1:3">
      <c r="A27608"/>
      <c r="B27608"/>
      <c r="C27608"/>
    </row>
    <row r="27609" spans="1:3">
      <c r="A27609"/>
      <c r="B27609"/>
      <c r="C27609"/>
    </row>
    <row r="27610" spans="1:3">
      <c r="A27610"/>
      <c r="B27610"/>
      <c r="C27610"/>
    </row>
    <row r="27611" spans="1:3">
      <c r="A27611"/>
      <c r="B27611"/>
      <c r="C27611"/>
    </row>
    <row r="27612" spans="1:3">
      <c r="A27612"/>
      <c r="B27612"/>
      <c r="C27612"/>
    </row>
    <row r="27613" spans="1:3">
      <c r="A27613"/>
      <c r="B27613"/>
      <c r="C27613"/>
    </row>
    <row r="27614" spans="1:3">
      <c r="A27614"/>
      <c r="B27614"/>
      <c r="C27614"/>
    </row>
    <row r="27615" spans="1:3">
      <c r="A27615"/>
      <c r="B27615"/>
      <c r="C27615"/>
    </row>
    <row r="27616" spans="1:3">
      <c r="A27616"/>
      <c r="B27616"/>
      <c r="C27616"/>
    </row>
    <row r="27617" spans="1:3">
      <c r="A27617"/>
      <c r="B27617"/>
      <c r="C27617"/>
    </row>
    <row r="27618" spans="1:3">
      <c r="A27618"/>
      <c r="B27618"/>
      <c r="C27618"/>
    </row>
    <row r="27619" spans="1:3">
      <c r="A27619"/>
      <c r="B27619"/>
      <c r="C27619"/>
    </row>
    <row r="27620" spans="1:3">
      <c r="A27620"/>
      <c r="B27620"/>
      <c r="C27620"/>
    </row>
    <row r="27621" spans="1:3">
      <c r="A27621"/>
      <c r="B27621"/>
      <c r="C27621"/>
    </row>
    <row r="27622" spans="1:3">
      <c r="A27622"/>
      <c r="B27622"/>
      <c r="C27622"/>
    </row>
    <row r="27623" spans="1:3">
      <c r="A27623"/>
      <c r="B27623"/>
      <c r="C27623"/>
    </row>
    <row r="27624" spans="1:3">
      <c r="A27624"/>
      <c r="B27624"/>
      <c r="C27624"/>
    </row>
    <row r="27625" spans="1:3">
      <c r="A27625"/>
      <c r="B27625"/>
      <c r="C27625"/>
    </row>
    <row r="27626" spans="1:3">
      <c r="A27626"/>
      <c r="B27626"/>
      <c r="C27626"/>
    </row>
    <row r="27627" spans="1:3">
      <c r="A27627"/>
      <c r="B27627"/>
      <c r="C27627"/>
    </row>
    <row r="27628" spans="1:3">
      <c r="A27628"/>
      <c r="B27628"/>
      <c r="C27628"/>
    </row>
    <row r="27629" spans="1:3">
      <c r="A27629"/>
      <c r="B27629"/>
      <c r="C27629"/>
    </row>
    <row r="27630" spans="1:3">
      <c r="A27630"/>
      <c r="B27630"/>
      <c r="C27630"/>
    </row>
    <row r="27631" spans="1:3">
      <c r="A27631"/>
      <c r="B27631"/>
      <c r="C27631"/>
    </row>
    <row r="27632" spans="1:3">
      <c r="A27632"/>
      <c r="B27632"/>
      <c r="C27632"/>
    </row>
    <row r="27633" spans="1:3">
      <c r="A27633"/>
      <c r="B27633"/>
      <c r="C27633"/>
    </row>
    <row r="27634" spans="1:3">
      <c r="A27634"/>
      <c r="B27634"/>
      <c r="C27634"/>
    </row>
    <row r="27635" spans="1:3">
      <c r="A27635"/>
      <c r="B27635"/>
      <c r="C27635"/>
    </row>
    <row r="27636" spans="1:3">
      <c r="A27636"/>
      <c r="B27636"/>
      <c r="C27636"/>
    </row>
    <row r="27637" spans="1:3">
      <c r="A27637"/>
      <c r="B27637"/>
      <c r="C27637"/>
    </row>
    <row r="27638" spans="1:3">
      <c r="A27638"/>
      <c r="B27638"/>
      <c r="C27638"/>
    </row>
    <row r="27639" spans="1:3">
      <c r="A27639"/>
      <c r="B27639"/>
      <c r="C27639"/>
    </row>
    <row r="27640" spans="1:3">
      <c r="A27640"/>
      <c r="B27640"/>
      <c r="C27640"/>
    </row>
    <row r="27641" spans="1:3">
      <c r="A27641"/>
      <c r="B27641"/>
      <c r="C27641"/>
    </row>
    <row r="27642" spans="1:3">
      <c r="A27642"/>
      <c r="B27642"/>
      <c r="C27642"/>
    </row>
    <row r="27643" spans="1:3">
      <c r="A27643"/>
      <c r="B27643"/>
      <c r="C27643"/>
    </row>
    <row r="27644" spans="1:3">
      <c r="A27644"/>
      <c r="B27644"/>
      <c r="C27644"/>
    </row>
    <row r="27645" spans="1:3">
      <c r="A27645"/>
      <c r="B27645"/>
      <c r="C27645"/>
    </row>
    <row r="27646" spans="1:3">
      <c r="A27646"/>
      <c r="B27646"/>
      <c r="C27646"/>
    </row>
    <row r="27647" spans="1:3">
      <c r="A27647"/>
      <c r="B27647"/>
      <c r="C27647"/>
    </row>
    <row r="27648" spans="1:3">
      <c r="A27648"/>
      <c r="B27648"/>
      <c r="C27648"/>
    </row>
    <row r="27649" spans="1:3">
      <c r="A27649"/>
      <c r="B27649"/>
      <c r="C27649"/>
    </row>
    <row r="27650" spans="1:3">
      <c r="A27650"/>
      <c r="B27650"/>
      <c r="C27650"/>
    </row>
    <row r="27651" spans="1:3">
      <c r="A27651"/>
      <c r="B27651"/>
      <c r="C27651"/>
    </row>
    <row r="27652" spans="1:3">
      <c r="A27652"/>
      <c r="B27652"/>
      <c r="C27652"/>
    </row>
    <row r="27653" spans="1:3">
      <c r="A27653"/>
      <c r="B27653"/>
      <c r="C27653"/>
    </row>
    <row r="27654" spans="1:3">
      <c r="A27654"/>
      <c r="B27654"/>
      <c r="C27654"/>
    </row>
    <row r="27655" spans="1:3">
      <c r="A27655"/>
      <c r="B27655"/>
      <c r="C27655"/>
    </row>
    <row r="27656" spans="1:3">
      <c r="A27656"/>
      <c r="B27656"/>
      <c r="C27656"/>
    </row>
    <row r="27657" spans="1:3">
      <c r="A27657"/>
      <c r="B27657"/>
      <c r="C27657"/>
    </row>
    <row r="27658" spans="1:3">
      <c r="A27658"/>
      <c r="B27658"/>
      <c r="C27658"/>
    </row>
    <row r="27659" spans="1:3">
      <c r="A27659"/>
      <c r="B27659"/>
      <c r="C27659"/>
    </row>
    <row r="27660" spans="1:3">
      <c r="A27660"/>
      <c r="B27660"/>
      <c r="C27660"/>
    </row>
    <row r="27661" spans="1:3">
      <c r="A27661"/>
      <c r="B27661"/>
      <c r="C27661"/>
    </row>
    <row r="27662" spans="1:3">
      <c r="A27662"/>
      <c r="B27662"/>
      <c r="C27662"/>
    </row>
    <row r="27663" spans="1:3">
      <c r="A27663"/>
      <c r="B27663"/>
      <c r="C27663"/>
    </row>
    <row r="27664" spans="1:3">
      <c r="A27664"/>
      <c r="B27664"/>
      <c r="C27664"/>
    </row>
    <row r="27665" spans="1:3">
      <c r="A27665"/>
      <c r="B27665"/>
      <c r="C27665"/>
    </row>
    <row r="27666" spans="1:3">
      <c r="A27666"/>
      <c r="B27666"/>
      <c r="C27666"/>
    </row>
    <row r="27667" spans="1:3">
      <c r="A27667"/>
      <c r="B27667"/>
      <c r="C27667"/>
    </row>
    <row r="27668" spans="1:3">
      <c r="A27668"/>
      <c r="B27668"/>
      <c r="C27668"/>
    </row>
    <row r="27669" spans="1:3">
      <c r="A27669"/>
      <c r="B27669"/>
      <c r="C27669"/>
    </row>
    <row r="27670" spans="1:3">
      <c r="A27670"/>
      <c r="B27670"/>
      <c r="C27670"/>
    </row>
    <row r="27671" spans="1:3">
      <c r="A27671"/>
      <c r="B27671"/>
      <c r="C27671"/>
    </row>
    <row r="27672" spans="1:3">
      <c r="A27672"/>
      <c r="B27672"/>
      <c r="C27672"/>
    </row>
    <row r="27673" spans="1:3">
      <c r="A27673"/>
      <c r="B27673"/>
      <c r="C27673"/>
    </row>
    <row r="27674" spans="1:3">
      <c r="A27674"/>
      <c r="B27674"/>
      <c r="C27674"/>
    </row>
    <row r="27675" spans="1:3">
      <c r="A27675"/>
      <c r="B27675"/>
      <c r="C27675"/>
    </row>
    <row r="27676" spans="1:3">
      <c r="A27676"/>
      <c r="B27676"/>
      <c r="C27676"/>
    </row>
    <row r="27677" spans="1:3">
      <c r="A27677"/>
      <c r="B27677"/>
      <c r="C27677"/>
    </row>
    <row r="27678" spans="1:3">
      <c r="A27678"/>
      <c r="B27678"/>
      <c r="C27678"/>
    </row>
    <row r="27679" spans="1:3">
      <c r="A27679"/>
      <c r="B27679"/>
      <c r="C27679"/>
    </row>
    <row r="27680" spans="1:3">
      <c r="A27680"/>
      <c r="B27680"/>
      <c r="C27680"/>
    </row>
    <row r="27681" spans="1:3">
      <c r="A27681"/>
      <c r="B27681"/>
      <c r="C27681"/>
    </row>
    <row r="27682" spans="1:3">
      <c r="A27682"/>
      <c r="B27682"/>
      <c r="C27682"/>
    </row>
    <row r="27683" spans="1:3">
      <c r="A27683"/>
      <c r="B27683"/>
      <c r="C27683"/>
    </row>
    <row r="27684" spans="1:3">
      <c r="A27684"/>
      <c r="B27684"/>
      <c r="C27684"/>
    </row>
    <row r="27685" spans="1:3">
      <c r="A27685"/>
      <c r="B27685"/>
      <c r="C27685"/>
    </row>
    <row r="27686" spans="1:3">
      <c r="A27686"/>
      <c r="B27686"/>
      <c r="C27686"/>
    </row>
    <row r="27687" spans="1:3">
      <c r="A27687"/>
      <c r="B27687"/>
      <c r="C27687"/>
    </row>
    <row r="27688" spans="1:3">
      <c r="A27688"/>
      <c r="B27688"/>
      <c r="C27688"/>
    </row>
    <row r="27689" spans="1:3">
      <c r="A27689"/>
      <c r="B27689"/>
      <c r="C27689"/>
    </row>
    <row r="27690" spans="1:3">
      <c r="A27690"/>
      <c r="B27690"/>
      <c r="C27690"/>
    </row>
    <row r="27691" spans="1:3">
      <c r="A27691"/>
      <c r="B27691"/>
      <c r="C27691"/>
    </row>
    <row r="27692" spans="1:3">
      <c r="A27692"/>
      <c r="B27692"/>
      <c r="C27692"/>
    </row>
    <row r="27693" spans="1:3">
      <c r="A27693"/>
      <c r="B27693"/>
      <c r="C27693"/>
    </row>
    <row r="27694" spans="1:3">
      <c r="A27694"/>
      <c r="B27694"/>
      <c r="C27694"/>
    </row>
    <row r="27695" spans="1:3">
      <c r="A27695"/>
      <c r="B27695"/>
      <c r="C27695"/>
    </row>
    <row r="27696" spans="1:3">
      <c r="A27696"/>
      <c r="B27696"/>
      <c r="C27696"/>
    </row>
    <row r="27697" spans="1:3">
      <c r="A27697"/>
      <c r="B27697"/>
      <c r="C27697"/>
    </row>
    <row r="27698" spans="1:3">
      <c r="A27698"/>
      <c r="B27698"/>
      <c r="C27698"/>
    </row>
    <row r="27699" spans="1:3">
      <c r="A27699"/>
      <c r="B27699"/>
      <c r="C27699"/>
    </row>
    <row r="27700" spans="1:3">
      <c r="A27700"/>
      <c r="B27700"/>
      <c r="C27700"/>
    </row>
    <row r="27701" spans="1:3">
      <c r="A27701"/>
      <c r="B27701"/>
      <c r="C27701"/>
    </row>
    <row r="27702" spans="1:3">
      <c r="A27702"/>
      <c r="B27702"/>
      <c r="C27702"/>
    </row>
    <row r="27703" spans="1:3">
      <c r="A27703"/>
      <c r="B27703"/>
      <c r="C27703"/>
    </row>
    <row r="27704" spans="1:3">
      <c r="A27704"/>
      <c r="B27704"/>
      <c r="C27704"/>
    </row>
    <row r="27705" spans="1:3">
      <c r="A27705"/>
      <c r="B27705"/>
      <c r="C27705"/>
    </row>
    <row r="27706" spans="1:3">
      <c r="A27706"/>
      <c r="B27706"/>
      <c r="C27706"/>
    </row>
    <row r="27707" spans="1:3">
      <c r="A27707"/>
      <c r="B27707"/>
      <c r="C27707"/>
    </row>
    <row r="27708" spans="1:3">
      <c r="A27708"/>
      <c r="B27708"/>
      <c r="C27708"/>
    </row>
    <row r="27709" spans="1:3">
      <c r="A27709"/>
      <c r="B27709"/>
      <c r="C27709"/>
    </row>
    <row r="27710" spans="1:3">
      <c r="A27710"/>
      <c r="B27710"/>
      <c r="C27710"/>
    </row>
    <row r="27711" spans="1:3">
      <c r="A27711"/>
      <c r="B27711"/>
      <c r="C27711"/>
    </row>
    <row r="27712" spans="1:3">
      <c r="A27712"/>
      <c r="B27712"/>
      <c r="C27712"/>
    </row>
    <row r="27713" spans="1:3">
      <c r="A27713"/>
      <c r="B27713"/>
      <c r="C27713"/>
    </row>
    <row r="27714" spans="1:3">
      <c r="A27714"/>
      <c r="B27714"/>
      <c r="C27714"/>
    </row>
    <row r="27715" spans="1:3">
      <c r="A27715"/>
      <c r="B27715"/>
      <c r="C27715"/>
    </row>
    <row r="27716" spans="1:3">
      <c r="A27716"/>
      <c r="B27716"/>
      <c r="C27716"/>
    </row>
    <row r="27717" spans="1:3">
      <c r="A27717"/>
      <c r="B27717"/>
      <c r="C27717"/>
    </row>
    <row r="27718" spans="1:3">
      <c r="A27718"/>
      <c r="B27718"/>
      <c r="C27718"/>
    </row>
    <row r="27719" spans="1:3">
      <c r="A27719"/>
      <c r="B27719"/>
      <c r="C27719"/>
    </row>
    <row r="27720" spans="1:3">
      <c r="A27720"/>
      <c r="B27720"/>
      <c r="C27720"/>
    </row>
    <row r="27721" spans="1:3">
      <c r="A27721"/>
      <c r="B27721"/>
      <c r="C27721"/>
    </row>
    <row r="27722" spans="1:3">
      <c r="A27722"/>
      <c r="B27722"/>
      <c r="C27722"/>
    </row>
    <row r="27723" spans="1:3">
      <c r="A27723"/>
      <c r="B27723"/>
      <c r="C27723"/>
    </row>
    <row r="27724" spans="1:3">
      <c r="A27724"/>
      <c r="B27724"/>
      <c r="C27724"/>
    </row>
    <row r="27725" spans="1:3">
      <c r="A27725"/>
      <c r="B27725"/>
      <c r="C27725"/>
    </row>
    <row r="27726" spans="1:3">
      <c r="A27726"/>
      <c r="B27726"/>
      <c r="C27726"/>
    </row>
    <row r="27727" spans="1:3">
      <c r="A27727"/>
      <c r="B27727"/>
      <c r="C27727"/>
    </row>
    <row r="27728" spans="1:3">
      <c r="A27728"/>
      <c r="B27728"/>
      <c r="C27728"/>
    </row>
    <row r="27729" spans="1:3">
      <c r="A27729"/>
      <c r="B27729"/>
      <c r="C27729"/>
    </row>
    <row r="27730" spans="1:3">
      <c r="A27730"/>
      <c r="B27730"/>
      <c r="C27730"/>
    </row>
    <row r="27731" spans="1:3">
      <c r="A27731"/>
      <c r="B27731"/>
      <c r="C27731"/>
    </row>
    <row r="27732" spans="1:3">
      <c r="A27732"/>
      <c r="B27732"/>
      <c r="C27732"/>
    </row>
    <row r="27733" spans="1:3">
      <c r="A27733"/>
      <c r="B27733"/>
      <c r="C27733"/>
    </row>
    <row r="27734" spans="1:3">
      <c r="A27734"/>
      <c r="B27734"/>
      <c r="C27734"/>
    </row>
    <row r="27735" spans="1:3">
      <c r="A27735"/>
      <c r="B27735"/>
      <c r="C27735"/>
    </row>
    <row r="27736" spans="1:3">
      <c r="A27736"/>
      <c r="B27736"/>
      <c r="C27736"/>
    </row>
    <row r="27737" spans="1:3">
      <c r="A27737"/>
      <c r="B27737"/>
      <c r="C27737"/>
    </row>
    <row r="27738" spans="1:3">
      <c r="A27738"/>
      <c r="B27738"/>
      <c r="C27738"/>
    </row>
    <row r="27739" spans="1:3">
      <c r="A27739"/>
      <c r="B27739"/>
      <c r="C27739"/>
    </row>
    <row r="27740" spans="1:3">
      <c r="A27740"/>
      <c r="B27740"/>
      <c r="C27740"/>
    </row>
    <row r="27741" spans="1:3">
      <c r="A27741"/>
      <c r="B27741"/>
      <c r="C27741"/>
    </row>
    <row r="27742" spans="1:3">
      <c r="A27742"/>
      <c r="B27742"/>
      <c r="C27742"/>
    </row>
    <row r="27743" spans="1:3">
      <c r="A27743"/>
      <c r="B27743"/>
      <c r="C27743"/>
    </row>
    <row r="27744" spans="1:3">
      <c r="A27744"/>
      <c r="B27744"/>
      <c r="C27744"/>
    </row>
    <row r="27745" spans="1:3">
      <c r="A27745"/>
      <c r="B27745"/>
      <c r="C27745"/>
    </row>
    <row r="27746" spans="1:3">
      <c r="A27746"/>
      <c r="B27746"/>
      <c r="C27746"/>
    </row>
    <row r="27747" spans="1:3">
      <c r="A27747"/>
      <c r="B27747"/>
      <c r="C27747"/>
    </row>
    <row r="27748" spans="1:3">
      <c r="A27748"/>
      <c r="B27748"/>
      <c r="C27748"/>
    </row>
    <row r="27749" spans="1:3">
      <c r="A27749"/>
      <c r="B27749"/>
      <c r="C27749"/>
    </row>
    <row r="27750" spans="1:3">
      <c r="A27750"/>
      <c r="B27750"/>
      <c r="C27750"/>
    </row>
    <row r="27751" spans="1:3">
      <c r="A27751"/>
      <c r="B27751"/>
      <c r="C27751"/>
    </row>
    <row r="27752" spans="1:3">
      <c r="A27752"/>
      <c r="B27752"/>
      <c r="C27752"/>
    </row>
    <row r="27753" spans="1:3">
      <c r="A27753"/>
      <c r="B27753"/>
      <c r="C27753"/>
    </row>
    <row r="27754" spans="1:3">
      <c r="A27754"/>
      <c r="B27754"/>
      <c r="C27754"/>
    </row>
    <row r="27755" spans="1:3">
      <c r="A27755"/>
      <c r="B27755"/>
      <c r="C27755"/>
    </row>
    <row r="27756" spans="1:3">
      <c r="A27756"/>
      <c r="B27756"/>
      <c r="C27756"/>
    </row>
    <row r="27757" spans="1:3">
      <c r="A27757"/>
      <c r="B27757"/>
      <c r="C27757"/>
    </row>
    <row r="27758" spans="1:3">
      <c r="A27758"/>
      <c r="B27758"/>
      <c r="C27758"/>
    </row>
    <row r="27759" spans="1:3">
      <c r="A27759"/>
      <c r="B27759"/>
      <c r="C27759"/>
    </row>
    <row r="27760" spans="1:3">
      <c r="A27760"/>
      <c r="B27760"/>
      <c r="C27760"/>
    </row>
    <row r="27761" spans="1:3">
      <c r="A27761"/>
      <c r="B27761"/>
      <c r="C27761"/>
    </row>
    <row r="27762" spans="1:3">
      <c r="A27762"/>
      <c r="B27762"/>
      <c r="C27762"/>
    </row>
    <row r="27763" spans="1:3">
      <c r="A27763"/>
      <c r="B27763"/>
      <c r="C27763"/>
    </row>
    <row r="27764" spans="1:3">
      <c r="A27764"/>
      <c r="B27764"/>
      <c r="C27764"/>
    </row>
    <row r="27765" spans="1:3">
      <c r="A27765"/>
      <c r="B27765"/>
      <c r="C27765"/>
    </row>
    <row r="27766" spans="1:3">
      <c r="A27766"/>
      <c r="B27766"/>
      <c r="C27766"/>
    </row>
    <row r="27767" spans="1:3">
      <c r="A27767"/>
      <c r="B27767"/>
      <c r="C27767"/>
    </row>
    <row r="27768" spans="1:3">
      <c r="A27768"/>
      <c r="B27768"/>
      <c r="C27768"/>
    </row>
    <row r="27769" spans="1:3">
      <c r="A27769"/>
      <c r="B27769"/>
      <c r="C27769"/>
    </row>
    <row r="27770" spans="1:3">
      <c r="A27770"/>
      <c r="B27770"/>
      <c r="C27770"/>
    </row>
    <row r="27771" spans="1:3">
      <c r="A27771"/>
      <c r="B27771"/>
      <c r="C27771"/>
    </row>
    <row r="27772" spans="1:3">
      <c r="A27772"/>
      <c r="B27772"/>
      <c r="C27772"/>
    </row>
    <row r="27773" spans="1:3">
      <c r="A27773"/>
      <c r="B27773"/>
      <c r="C27773"/>
    </row>
    <row r="27774" spans="1:3">
      <c r="A27774"/>
      <c r="B27774"/>
      <c r="C27774"/>
    </row>
    <row r="27775" spans="1:3">
      <c r="A27775"/>
      <c r="B27775"/>
      <c r="C27775"/>
    </row>
    <row r="27776" spans="1:3">
      <c r="A27776"/>
      <c r="B27776"/>
      <c r="C27776"/>
    </row>
    <row r="27777" spans="1:3">
      <c r="A27777"/>
      <c r="B27777"/>
      <c r="C27777"/>
    </row>
    <row r="27778" spans="1:3">
      <c r="A27778"/>
      <c r="B27778"/>
      <c r="C27778"/>
    </row>
    <row r="27779" spans="1:3">
      <c r="A27779"/>
      <c r="B27779"/>
      <c r="C27779"/>
    </row>
    <row r="27780" spans="1:3">
      <c r="A27780"/>
      <c r="B27780"/>
      <c r="C27780"/>
    </row>
    <row r="27781" spans="1:3">
      <c r="A27781"/>
      <c r="B27781"/>
      <c r="C27781"/>
    </row>
    <row r="27782" spans="1:3">
      <c r="A27782"/>
      <c r="B27782"/>
      <c r="C27782"/>
    </row>
    <row r="27783" spans="1:3">
      <c r="A27783"/>
      <c r="B27783"/>
      <c r="C27783"/>
    </row>
    <row r="27784" spans="1:3">
      <c r="A27784"/>
      <c r="B27784"/>
      <c r="C27784"/>
    </row>
    <row r="27785" spans="1:3">
      <c r="A27785"/>
      <c r="B27785"/>
      <c r="C27785"/>
    </row>
    <row r="27786" spans="1:3">
      <c r="A27786"/>
      <c r="B27786"/>
      <c r="C27786"/>
    </row>
    <row r="27787" spans="1:3">
      <c r="A27787"/>
      <c r="B27787"/>
      <c r="C27787"/>
    </row>
    <row r="27788" spans="1:3">
      <c r="A27788"/>
      <c r="B27788"/>
      <c r="C27788"/>
    </row>
    <row r="27789" spans="1:3">
      <c r="A27789"/>
      <c r="B27789"/>
      <c r="C27789"/>
    </row>
    <row r="27790" spans="1:3">
      <c r="A27790"/>
      <c r="B27790"/>
      <c r="C27790"/>
    </row>
    <row r="27791" spans="1:3">
      <c r="A27791"/>
      <c r="B27791"/>
      <c r="C27791"/>
    </row>
    <row r="27792" spans="1:3">
      <c r="A27792"/>
      <c r="B27792"/>
      <c r="C27792"/>
    </row>
    <row r="27793" spans="1:3">
      <c r="A27793"/>
      <c r="B27793"/>
      <c r="C27793"/>
    </row>
    <row r="27794" spans="1:3">
      <c r="A27794"/>
      <c r="B27794"/>
      <c r="C27794"/>
    </row>
    <row r="27795" spans="1:3">
      <c r="A27795"/>
      <c r="B27795"/>
      <c r="C27795"/>
    </row>
    <row r="27796" spans="1:3">
      <c r="A27796"/>
      <c r="B27796"/>
      <c r="C27796"/>
    </row>
    <row r="27797" spans="1:3">
      <c r="A27797"/>
      <c r="B27797"/>
      <c r="C27797"/>
    </row>
    <row r="27798" spans="1:3">
      <c r="A27798"/>
      <c r="B27798"/>
      <c r="C27798"/>
    </row>
    <row r="27799" spans="1:3">
      <c r="A27799"/>
      <c r="B27799"/>
      <c r="C27799"/>
    </row>
    <row r="27800" spans="1:3">
      <c r="A27800"/>
      <c r="B27800"/>
      <c r="C27800"/>
    </row>
    <row r="27801" spans="1:3">
      <c r="A27801"/>
      <c r="B27801"/>
      <c r="C27801"/>
    </row>
    <row r="27802" spans="1:3">
      <c r="A27802"/>
      <c r="B27802"/>
      <c r="C27802"/>
    </row>
    <row r="27803" spans="1:3">
      <c r="A27803"/>
      <c r="B27803"/>
      <c r="C27803"/>
    </row>
    <row r="27804" spans="1:3">
      <c r="A27804"/>
      <c r="B27804"/>
      <c r="C27804"/>
    </row>
    <row r="27805" spans="1:3">
      <c r="A27805"/>
      <c r="B27805"/>
      <c r="C27805"/>
    </row>
    <row r="27806" spans="1:3">
      <c r="A27806"/>
      <c r="B27806"/>
      <c r="C27806"/>
    </row>
    <row r="27807" spans="1:3">
      <c r="A27807"/>
      <c r="B27807"/>
      <c r="C27807"/>
    </row>
    <row r="27808" spans="1:3">
      <c r="A27808"/>
      <c r="B27808"/>
      <c r="C27808"/>
    </row>
    <row r="27809" spans="1:3">
      <c r="A27809"/>
      <c r="B27809"/>
      <c r="C27809"/>
    </row>
    <row r="27810" spans="1:3">
      <c r="A27810"/>
      <c r="B27810"/>
      <c r="C27810"/>
    </row>
    <row r="27811" spans="1:3">
      <c r="A27811"/>
      <c r="B27811"/>
      <c r="C27811"/>
    </row>
    <row r="27812" spans="1:3">
      <c r="A27812"/>
      <c r="B27812"/>
      <c r="C27812"/>
    </row>
    <row r="27813" spans="1:3">
      <c r="A27813"/>
      <c r="B27813"/>
      <c r="C27813"/>
    </row>
    <row r="27814" spans="1:3">
      <c r="A27814"/>
      <c r="B27814"/>
      <c r="C27814"/>
    </row>
    <row r="27815" spans="1:3">
      <c r="A27815"/>
      <c r="B27815"/>
      <c r="C27815"/>
    </row>
    <row r="27816" spans="1:3">
      <c r="A27816"/>
      <c r="B27816"/>
      <c r="C27816"/>
    </row>
    <row r="27817" spans="1:3">
      <c r="A27817"/>
      <c r="B27817"/>
      <c r="C27817"/>
    </row>
    <row r="27818" spans="1:3">
      <c r="A27818"/>
      <c r="B27818"/>
      <c r="C27818"/>
    </row>
    <row r="27819" spans="1:3">
      <c r="A27819"/>
      <c r="B27819"/>
      <c r="C27819"/>
    </row>
    <row r="27820" spans="1:3">
      <c r="A27820"/>
      <c r="B27820"/>
      <c r="C27820"/>
    </row>
    <row r="27821" spans="1:3">
      <c r="A27821"/>
      <c r="B27821"/>
      <c r="C27821"/>
    </row>
    <row r="27822" spans="1:3">
      <c r="A27822"/>
      <c r="B27822"/>
      <c r="C27822"/>
    </row>
    <row r="27823" spans="1:3">
      <c r="A27823"/>
      <c r="B27823"/>
      <c r="C27823"/>
    </row>
    <row r="27824" spans="1:3">
      <c r="A27824"/>
      <c r="B27824"/>
      <c r="C27824"/>
    </row>
    <row r="27825" spans="1:3">
      <c r="A27825"/>
      <c r="B27825"/>
      <c r="C27825"/>
    </row>
    <row r="27826" spans="1:3">
      <c r="A27826"/>
      <c r="B27826"/>
      <c r="C27826"/>
    </row>
    <row r="27827" spans="1:3">
      <c r="A27827"/>
      <c r="B27827"/>
      <c r="C27827"/>
    </row>
    <row r="27828" spans="1:3">
      <c r="A27828"/>
      <c r="B27828"/>
      <c r="C27828"/>
    </row>
    <row r="27829" spans="1:3">
      <c r="A27829"/>
      <c r="B27829"/>
      <c r="C27829"/>
    </row>
    <row r="27830" spans="1:3">
      <c r="A27830"/>
      <c r="B27830"/>
      <c r="C27830"/>
    </row>
    <row r="27831" spans="1:3">
      <c r="A27831"/>
      <c r="B27831"/>
      <c r="C27831"/>
    </row>
    <row r="27832" spans="1:3">
      <c r="A27832"/>
      <c r="B27832"/>
      <c r="C27832"/>
    </row>
    <row r="27833" spans="1:3">
      <c r="A27833"/>
      <c r="B27833"/>
      <c r="C27833"/>
    </row>
    <row r="27834" spans="1:3">
      <c r="A27834"/>
      <c r="B27834"/>
      <c r="C27834"/>
    </row>
    <row r="27835" spans="1:3">
      <c r="A27835"/>
      <c r="B27835"/>
      <c r="C27835"/>
    </row>
    <row r="27836" spans="1:3">
      <c r="A27836"/>
      <c r="B27836"/>
      <c r="C27836"/>
    </row>
    <row r="27837" spans="1:3">
      <c r="A27837"/>
      <c r="B27837"/>
      <c r="C27837"/>
    </row>
    <row r="27838" spans="1:3">
      <c r="A27838"/>
      <c r="B27838"/>
      <c r="C27838"/>
    </row>
    <row r="27839" spans="1:3">
      <c r="A27839"/>
      <c r="B27839"/>
      <c r="C27839"/>
    </row>
    <row r="27840" spans="1:3">
      <c r="A27840"/>
      <c r="B27840"/>
      <c r="C27840"/>
    </row>
    <row r="27841" spans="1:3">
      <c r="A27841"/>
      <c r="B27841"/>
      <c r="C27841"/>
    </row>
    <row r="27842" spans="1:3">
      <c r="A27842"/>
      <c r="B27842"/>
      <c r="C27842"/>
    </row>
    <row r="27843" spans="1:3">
      <c r="A27843"/>
      <c r="B27843"/>
      <c r="C27843"/>
    </row>
    <row r="27844" spans="1:3">
      <c r="A27844"/>
      <c r="B27844"/>
      <c r="C27844"/>
    </row>
    <row r="27845" spans="1:3">
      <c r="A27845"/>
      <c r="B27845"/>
      <c r="C27845"/>
    </row>
    <row r="27846" spans="1:3">
      <c r="A27846"/>
      <c r="B27846"/>
      <c r="C27846"/>
    </row>
    <row r="27847" spans="1:3">
      <c r="A27847"/>
      <c r="B27847"/>
      <c r="C27847"/>
    </row>
    <row r="27848" spans="1:3">
      <c r="A27848"/>
      <c r="B27848"/>
      <c r="C27848"/>
    </row>
    <row r="27849" spans="1:3">
      <c r="A27849"/>
      <c r="B27849"/>
      <c r="C27849"/>
    </row>
    <row r="27850" spans="1:3">
      <c r="A27850"/>
      <c r="B27850"/>
      <c r="C27850"/>
    </row>
    <row r="27851" spans="1:3">
      <c r="A27851"/>
      <c r="B27851"/>
      <c r="C27851"/>
    </row>
    <row r="27852" spans="1:3">
      <c r="A27852"/>
      <c r="B27852"/>
      <c r="C27852"/>
    </row>
    <row r="27853" spans="1:3">
      <c r="A27853"/>
      <c r="B27853"/>
      <c r="C27853"/>
    </row>
    <row r="27854" spans="1:3">
      <c r="A27854"/>
      <c r="B27854"/>
      <c r="C27854"/>
    </row>
    <row r="27855" spans="1:3">
      <c r="A27855"/>
      <c r="B27855"/>
      <c r="C27855"/>
    </row>
    <row r="27856" spans="1:3">
      <c r="A27856"/>
      <c r="B27856"/>
      <c r="C27856"/>
    </row>
    <row r="27857" spans="1:3">
      <c r="A27857"/>
      <c r="B27857"/>
      <c r="C27857"/>
    </row>
    <row r="27858" spans="1:3">
      <c r="A27858"/>
      <c r="B27858"/>
      <c r="C27858"/>
    </row>
    <row r="27859" spans="1:3">
      <c r="A27859"/>
      <c r="B27859"/>
      <c r="C27859"/>
    </row>
    <row r="27860" spans="1:3">
      <c r="A27860"/>
      <c r="B27860"/>
      <c r="C27860"/>
    </row>
    <row r="27861" spans="1:3">
      <c r="A27861"/>
      <c r="B27861"/>
      <c r="C27861"/>
    </row>
    <row r="27862" spans="1:3">
      <c r="A27862"/>
      <c r="B27862"/>
      <c r="C27862"/>
    </row>
    <row r="27863" spans="1:3">
      <c r="A27863"/>
      <c r="B27863"/>
      <c r="C27863"/>
    </row>
    <row r="27864" spans="1:3">
      <c r="A27864"/>
      <c r="B27864"/>
      <c r="C27864"/>
    </row>
    <row r="27865" spans="1:3">
      <c r="A27865"/>
      <c r="B27865"/>
      <c r="C27865"/>
    </row>
    <row r="27866" spans="1:3">
      <c r="A27866"/>
      <c r="B27866"/>
      <c r="C27866"/>
    </row>
    <row r="27867" spans="1:3">
      <c r="A27867"/>
      <c r="B27867"/>
      <c r="C27867"/>
    </row>
    <row r="27868" spans="1:3">
      <c r="A27868"/>
      <c r="B27868"/>
      <c r="C27868"/>
    </row>
    <row r="27869" spans="1:3">
      <c r="A27869"/>
      <c r="B27869"/>
      <c r="C27869"/>
    </row>
    <row r="27870" spans="1:3">
      <c r="A27870"/>
      <c r="B27870"/>
      <c r="C27870"/>
    </row>
    <row r="27871" spans="1:3">
      <c r="A27871"/>
      <c r="B27871"/>
      <c r="C27871"/>
    </row>
    <row r="27872" spans="1:3">
      <c r="A27872"/>
      <c r="B27872"/>
      <c r="C27872"/>
    </row>
    <row r="27873" spans="1:3">
      <c r="A27873"/>
      <c r="B27873"/>
      <c r="C27873"/>
    </row>
    <row r="27874" spans="1:3">
      <c r="A27874"/>
      <c r="B27874"/>
      <c r="C27874"/>
    </row>
    <row r="27875" spans="1:3">
      <c r="A27875"/>
      <c r="B27875"/>
      <c r="C27875"/>
    </row>
    <row r="27876" spans="1:3">
      <c r="A27876"/>
      <c r="B27876"/>
      <c r="C27876"/>
    </row>
    <row r="27877" spans="1:3">
      <c r="A27877"/>
      <c r="B27877"/>
      <c r="C27877"/>
    </row>
    <row r="27878" spans="1:3">
      <c r="A27878"/>
      <c r="B27878"/>
      <c r="C27878"/>
    </row>
    <row r="27879" spans="1:3">
      <c r="A27879"/>
      <c r="B27879"/>
      <c r="C27879"/>
    </row>
    <row r="27880" spans="1:3">
      <c r="A27880"/>
      <c r="B27880"/>
      <c r="C27880"/>
    </row>
    <row r="27881" spans="1:3">
      <c r="A27881"/>
      <c r="B27881"/>
      <c r="C27881"/>
    </row>
    <row r="27882" spans="1:3">
      <c r="A27882"/>
      <c r="B27882"/>
      <c r="C27882"/>
    </row>
    <row r="27883" spans="1:3">
      <c r="A27883"/>
      <c r="B27883"/>
      <c r="C27883"/>
    </row>
    <row r="27884" spans="1:3">
      <c r="A27884"/>
      <c r="B27884"/>
      <c r="C27884"/>
    </row>
    <row r="27885" spans="1:3">
      <c r="A27885"/>
      <c r="B27885"/>
      <c r="C27885"/>
    </row>
    <row r="27886" spans="1:3">
      <c r="A27886"/>
      <c r="B27886"/>
      <c r="C27886"/>
    </row>
    <row r="27887" spans="1:3">
      <c r="A27887"/>
      <c r="B27887"/>
      <c r="C27887"/>
    </row>
    <row r="27888" spans="1:3">
      <c r="A27888"/>
      <c r="B27888"/>
      <c r="C27888"/>
    </row>
    <row r="27889" spans="1:3">
      <c r="A27889"/>
      <c r="B27889"/>
      <c r="C27889"/>
    </row>
    <row r="27890" spans="1:3">
      <c r="A27890"/>
      <c r="B27890"/>
      <c r="C27890"/>
    </row>
    <row r="27891" spans="1:3">
      <c r="A27891"/>
      <c r="B27891"/>
      <c r="C27891"/>
    </row>
    <row r="27892" spans="1:3">
      <c r="A27892"/>
      <c r="B27892"/>
      <c r="C27892"/>
    </row>
    <row r="27893" spans="1:3">
      <c r="A27893"/>
      <c r="B27893"/>
      <c r="C27893"/>
    </row>
    <row r="27894" spans="1:3">
      <c r="A27894"/>
      <c r="B27894"/>
      <c r="C27894"/>
    </row>
    <row r="27895" spans="1:3">
      <c r="A27895"/>
      <c r="B27895"/>
      <c r="C27895"/>
    </row>
    <row r="27896" spans="1:3">
      <c r="A27896"/>
      <c r="B27896"/>
      <c r="C27896"/>
    </row>
    <row r="27897" spans="1:3">
      <c r="A27897"/>
      <c r="B27897"/>
      <c r="C27897"/>
    </row>
    <row r="27898" spans="1:3">
      <c r="A27898"/>
      <c r="B27898"/>
      <c r="C27898"/>
    </row>
    <row r="27899" spans="1:3">
      <c r="A27899"/>
      <c r="B27899"/>
      <c r="C27899"/>
    </row>
    <row r="27900" spans="1:3">
      <c r="A27900"/>
      <c r="B27900"/>
      <c r="C27900"/>
    </row>
    <row r="27901" spans="1:3">
      <c r="A27901"/>
      <c r="B27901"/>
      <c r="C27901"/>
    </row>
    <row r="27902" spans="1:3">
      <c r="A27902"/>
      <c r="B27902"/>
      <c r="C27902"/>
    </row>
    <row r="27903" spans="1:3">
      <c r="A27903"/>
      <c r="B27903"/>
      <c r="C27903"/>
    </row>
    <row r="27904" spans="1:3">
      <c r="A27904"/>
      <c r="B27904"/>
      <c r="C27904"/>
    </row>
    <row r="27905" spans="1:3">
      <c r="A27905"/>
      <c r="B27905"/>
      <c r="C27905"/>
    </row>
    <row r="27906" spans="1:3">
      <c r="A27906"/>
      <c r="B27906"/>
      <c r="C27906"/>
    </row>
    <row r="27907" spans="1:3">
      <c r="A27907"/>
      <c r="B27907"/>
      <c r="C27907"/>
    </row>
    <row r="27908" spans="1:3">
      <c r="A27908"/>
      <c r="B27908"/>
      <c r="C27908"/>
    </row>
    <row r="27909" spans="1:3">
      <c r="A27909"/>
      <c r="B27909"/>
      <c r="C27909"/>
    </row>
    <row r="27910" spans="1:3">
      <c r="A27910"/>
      <c r="B27910"/>
      <c r="C27910"/>
    </row>
    <row r="27911" spans="1:3">
      <c r="A27911"/>
      <c r="B27911"/>
      <c r="C27911"/>
    </row>
    <row r="27912" spans="1:3">
      <c r="A27912"/>
      <c r="B27912"/>
      <c r="C27912"/>
    </row>
    <row r="27913" spans="1:3">
      <c r="A27913"/>
      <c r="B27913"/>
      <c r="C27913"/>
    </row>
    <row r="27914" spans="1:3">
      <c r="A27914"/>
      <c r="B27914"/>
      <c r="C27914"/>
    </row>
    <row r="27915" spans="1:3">
      <c r="A27915"/>
      <c r="B27915"/>
      <c r="C27915"/>
    </row>
    <row r="27916" spans="1:3">
      <c r="A27916"/>
      <c r="B27916"/>
      <c r="C27916"/>
    </row>
    <row r="27917" spans="1:3">
      <c r="A27917"/>
      <c r="B27917"/>
      <c r="C27917"/>
    </row>
    <row r="27918" spans="1:3">
      <c r="A27918"/>
      <c r="B27918"/>
      <c r="C27918"/>
    </row>
    <row r="27919" spans="1:3">
      <c r="A27919"/>
      <c r="B27919"/>
      <c r="C27919"/>
    </row>
    <row r="27920" spans="1:3">
      <c r="A27920"/>
      <c r="B27920"/>
      <c r="C27920"/>
    </row>
    <row r="27921" spans="1:3">
      <c r="A27921"/>
      <c r="B27921"/>
      <c r="C27921"/>
    </row>
    <row r="27922" spans="1:3">
      <c r="A27922"/>
      <c r="B27922"/>
      <c r="C27922"/>
    </row>
    <row r="27923" spans="1:3">
      <c r="A27923"/>
      <c r="B27923"/>
      <c r="C27923"/>
    </row>
    <row r="27924" spans="1:3">
      <c r="A27924"/>
      <c r="B27924"/>
      <c r="C27924"/>
    </row>
    <row r="27925" spans="1:3">
      <c r="A27925"/>
      <c r="B27925"/>
      <c r="C27925"/>
    </row>
    <row r="27926" spans="1:3">
      <c r="A27926"/>
      <c r="B27926"/>
      <c r="C27926"/>
    </row>
    <row r="27927" spans="1:3">
      <c r="A27927"/>
      <c r="B27927"/>
      <c r="C27927"/>
    </row>
    <row r="27928" spans="1:3">
      <c r="A27928"/>
      <c r="B27928"/>
      <c r="C27928"/>
    </row>
    <row r="27929" spans="1:3">
      <c r="A27929"/>
      <c r="B27929"/>
      <c r="C27929"/>
    </row>
    <row r="27930" spans="1:3">
      <c r="A27930"/>
      <c r="B27930"/>
      <c r="C27930"/>
    </row>
    <row r="27931" spans="1:3">
      <c r="A27931"/>
      <c r="B27931"/>
      <c r="C27931"/>
    </row>
    <row r="27932" spans="1:3">
      <c r="A27932"/>
      <c r="B27932"/>
      <c r="C27932"/>
    </row>
    <row r="27933" spans="1:3">
      <c r="A27933"/>
      <c r="B27933"/>
      <c r="C27933"/>
    </row>
    <row r="27934" spans="1:3">
      <c r="A27934"/>
      <c r="B27934"/>
      <c r="C27934"/>
    </row>
    <row r="27935" spans="1:3">
      <c r="A27935"/>
      <c r="B27935"/>
      <c r="C27935"/>
    </row>
    <row r="27936" spans="1:3">
      <c r="A27936"/>
      <c r="B27936"/>
      <c r="C27936"/>
    </row>
    <row r="27937" spans="1:3">
      <c r="A27937"/>
      <c r="B27937"/>
      <c r="C27937"/>
    </row>
    <row r="27938" spans="1:3">
      <c r="A27938"/>
      <c r="B27938"/>
      <c r="C27938"/>
    </row>
    <row r="27939" spans="1:3">
      <c r="A27939"/>
      <c r="B27939"/>
      <c r="C27939"/>
    </row>
    <row r="27940" spans="1:3">
      <c r="A27940"/>
      <c r="B27940"/>
      <c r="C27940"/>
    </row>
    <row r="27941" spans="1:3">
      <c r="A27941"/>
      <c r="B27941"/>
      <c r="C27941"/>
    </row>
    <row r="27942" spans="1:3">
      <c r="A27942"/>
      <c r="B27942"/>
      <c r="C27942"/>
    </row>
    <row r="27943" spans="1:3">
      <c r="A27943"/>
      <c r="B27943"/>
      <c r="C27943"/>
    </row>
    <row r="27944" spans="1:3">
      <c r="A27944"/>
      <c r="B27944"/>
      <c r="C27944"/>
    </row>
    <row r="27945" spans="1:3">
      <c r="A27945"/>
      <c r="B27945"/>
      <c r="C27945"/>
    </row>
    <row r="27946" spans="1:3">
      <c r="A27946"/>
      <c r="B27946"/>
      <c r="C27946"/>
    </row>
    <row r="27947" spans="1:3">
      <c r="A27947"/>
      <c r="B27947"/>
      <c r="C27947"/>
    </row>
    <row r="27948" spans="1:3">
      <c r="A27948"/>
      <c r="B27948"/>
      <c r="C27948"/>
    </row>
    <row r="27949" spans="1:3">
      <c r="A27949"/>
      <c r="B27949"/>
      <c r="C27949"/>
    </row>
    <row r="27950" spans="1:3">
      <c r="A27950"/>
      <c r="B27950"/>
      <c r="C27950"/>
    </row>
    <row r="27951" spans="1:3">
      <c r="A27951"/>
      <c r="B27951"/>
      <c r="C27951"/>
    </row>
    <row r="27952" spans="1:3">
      <c r="A27952"/>
      <c r="B27952"/>
      <c r="C27952"/>
    </row>
    <row r="27953" spans="1:3">
      <c r="A27953"/>
      <c r="B27953"/>
      <c r="C27953"/>
    </row>
    <row r="27954" spans="1:3">
      <c r="A27954"/>
      <c r="B27954"/>
      <c r="C27954"/>
    </row>
    <row r="27955" spans="1:3">
      <c r="A27955"/>
      <c r="B27955"/>
      <c r="C27955"/>
    </row>
    <row r="27956" spans="1:3">
      <c r="A27956"/>
      <c r="B27956"/>
      <c r="C27956"/>
    </row>
    <row r="27957" spans="1:3">
      <c r="A27957"/>
      <c r="B27957"/>
      <c r="C27957"/>
    </row>
    <row r="27958" spans="1:3">
      <c r="A27958"/>
      <c r="B27958"/>
      <c r="C27958"/>
    </row>
    <row r="27959" spans="1:3">
      <c r="A27959"/>
      <c r="B27959"/>
      <c r="C27959"/>
    </row>
    <row r="27960" spans="1:3">
      <c r="A27960"/>
      <c r="B27960"/>
      <c r="C27960"/>
    </row>
    <row r="27961" spans="1:3">
      <c r="A27961"/>
      <c r="B27961"/>
      <c r="C27961"/>
    </row>
    <row r="27962" spans="1:3">
      <c r="A27962"/>
      <c r="B27962"/>
      <c r="C27962"/>
    </row>
    <row r="27963" spans="1:3">
      <c r="A27963"/>
      <c r="B27963"/>
      <c r="C27963"/>
    </row>
    <row r="27964" spans="1:3">
      <c r="A27964"/>
      <c r="B27964"/>
      <c r="C27964"/>
    </row>
    <row r="27965" spans="1:3">
      <c r="A27965"/>
      <c r="B27965"/>
      <c r="C27965"/>
    </row>
    <row r="27966" spans="1:3">
      <c r="A27966"/>
      <c r="B27966"/>
      <c r="C27966"/>
    </row>
    <row r="27967" spans="1:3">
      <c r="A27967"/>
      <c r="B27967"/>
      <c r="C27967"/>
    </row>
    <row r="27968" spans="1:3">
      <c r="A27968"/>
      <c r="B27968"/>
      <c r="C27968"/>
    </row>
    <row r="27969" spans="1:3">
      <c r="A27969"/>
      <c r="B27969"/>
      <c r="C27969"/>
    </row>
    <row r="27970" spans="1:3">
      <c r="A27970"/>
      <c r="B27970"/>
      <c r="C27970"/>
    </row>
    <row r="27971" spans="1:3">
      <c r="A27971"/>
      <c r="B27971"/>
      <c r="C27971"/>
    </row>
    <row r="27972" spans="1:3">
      <c r="A27972"/>
      <c r="B27972"/>
      <c r="C27972"/>
    </row>
    <row r="27973" spans="1:3">
      <c r="A27973"/>
      <c r="B27973"/>
      <c r="C27973"/>
    </row>
    <row r="27974" spans="1:3">
      <c r="A27974"/>
      <c r="B27974"/>
      <c r="C27974"/>
    </row>
    <row r="27975" spans="1:3">
      <c r="A27975"/>
      <c r="B27975"/>
      <c r="C27975"/>
    </row>
    <row r="27976" spans="1:3">
      <c r="A27976"/>
      <c r="B27976"/>
      <c r="C27976"/>
    </row>
    <row r="27977" spans="1:3">
      <c r="A27977"/>
      <c r="B27977"/>
      <c r="C27977"/>
    </row>
    <row r="27978" spans="1:3">
      <c r="A27978"/>
      <c r="B27978"/>
      <c r="C27978"/>
    </row>
    <row r="27979" spans="1:3">
      <c r="A27979"/>
      <c r="B27979"/>
      <c r="C27979"/>
    </row>
    <row r="27980" spans="1:3">
      <c r="A27980"/>
      <c r="B27980"/>
      <c r="C27980"/>
    </row>
    <row r="27981" spans="1:3">
      <c r="A27981"/>
      <c r="B27981"/>
      <c r="C27981"/>
    </row>
    <row r="27982" spans="1:3">
      <c r="A27982"/>
      <c r="B27982"/>
      <c r="C27982"/>
    </row>
    <row r="27983" spans="1:3">
      <c r="A27983"/>
      <c r="B27983"/>
      <c r="C27983"/>
    </row>
    <row r="27984" spans="1:3">
      <c r="A27984"/>
      <c r="B27984"/>
      <c r="C27984"/>
    </row>
    <row r="27985" spans="1:3">
      <c r="A27985"/>
      <c r="B27985"/>
      <c r="C27985"/>
    </row>
    <row r="27986" spans="1:3">
      <c r="A27986"/>
      <c r="B27986"/>
      <c r="C27986"/>
    </row>
    <row r="27987" spans="1:3">
      <c r="A27987"/>
      <c r="B27987"/>
      <c r="C27987"/>
    </row>
    <row r="27988" spans="1:3">
      <c r="A27988"/>
      <c r="B27988"/>
      <c r="C27988"/>
    </row>
    <row r="27989" spans="1:3">
      <c r="A27989"/>
      <c r="B27989"/>
      <c r="C27989"/>
    </row>
    <row r="27990" spans="1:3">
      <c r="A27990"/>
      <c r="B27990"/>
      <c r="C27990"/>
    </row>
    <row r="27991" spans="1:3">
      <c r="A27991"/>
      <c r="B27991"/>
      <c r="C27991"/>
    </row>
    <row r="27992" spans="1:3">
      <c r="A27992"/>
      <c r="B27992"/>
      <c r="C27992"/>
    </row>
    <row r="27993" spans="1:3">
      <c r="A27993"/>
      <c r="B27993"/>
      <c r="C27993"/>
    </row>
    <row r="27994" spans="1:3">
      <c r="A27994"/>
      <c r="B27994"/>
      <c r="C27994"/>
    </row>
    <row r="27995" spans="1:3">
      <c r="A27995"/>
      <c r="B27995"/>
      <c r="C27995"/>
    </row>
    <row r="27996" spans="1:3">
      <c r="A27996"/>
      <c r="B27996"/>
      <c r="C27996"/>
    </row>
    <row r="27997" spans="1:3">
      <c r="A27997"/>
      <c r="B27997"/>
      <c r="C27997"/>
    </row>
    <row r="27998" spans="1:3">
      <c r="A27998"/>
      <c r="B27998"/>
      <c r="C27998"/>
    </row>
    <row r="27999" spans="1:3">
      <c r="A27999"/>
      <c r="B27999"/>
      <c r="C27999"/>
    </row>
    <row r="28000" spans="1:3">
      <c r="A28000"/>
      <c r="B28000"/>
      <c r="C28000"/>
    </row>
    <row r="28001" spans="1:3">
      <c r="A28001"/>
      <c r="B28001"/>
      <c r="C28001"/>
    </row>
    <row r="28002" spans="1:3">
      <c r="A28002"/>
      <c r="B28002"/>
      <c r="C28002"/>
    </row>
    <row r="28003" spans="1:3">
      <c r="A28003"/>
      <c r="B28003"/>
      <c r="C28003"/>
    </row>
    <row r="28004" spans="1:3">
      <c r="A28004"/>
      <c r="B28004"/>
      <c r="C28004"/>
    </row>
    <row r="28005" spans="1:3">
      <c r="A28005"/>
      <c r="B28005"/>
      <c r="C28005"/>
    </row>
    <row r="28006" spans="1:3">
      <c r="A28006"/>
      <c r="B28006"/>
      <c r="C28006"/>
    </row>
    <row r="28007" spans="1:3">
      <c r="A28007"/>
      <c r="B28007"/>
      <c r="C28007"/>
    </row>
    <row r="28008" spans="1:3">
      <c r="A28008"/>
      <c r="B28008"/>
      <c r="C28008"/>
    </row>
    <row r="28009" spans="1:3">
      <c r="A28009"/>
      <c r="B28009"/>
      <c r="C28009"/>
    </row>
    <row r="28010" spans="1:3">
      <c r="A28010"/>
      <c r="B28010"/>
      <c r="C28010"/>
    </row>
    <row r="28011" spans="1:3">
      <c r="A28011"/>
      <c r="B28011"/>
      <c r="C28011"/>
    </row>
    <row r="28012" spans="1:3">
      <c r="A28012"/>
      <c r="B28012"/>
      <c r="C28012"/>
    </row>
    <row r="28013" spans="1:3">
      <c r="A28013"/>
      <c r="B28013"/>
      <c r="C28013"/>
    </row>
    <row r="28014" spans="1:3">
      <c r="A28014"/>
      <c r="B28014"/>
      <c r="C28014"/>
    </row>
    <row r="28015" spans="1:3">
      <c r="A28015"/>
      <c r="B28015"/>
      <c r="C28015"/>
    </row>
    <row r="28016" spans="1:3">
      <c r="A28016"/>
      <c r="B28016"/>
      <c r="C28016"/>
    </row>
    <row r="28017" spans="1:3">
      <c r="A28017"/>
      <c r="B28017"/>
      <c r="C28017"/>
    </row>
    <row r="28018" spans="1:3">
      <c r="A28018"/>
      <c r="B28018"/>
      <c r="C28018"/>
    </row>
    <row r="28019" spans="1:3">
      <c r="A28019"/>
      <c r="B28019"/>
      <c r="C28019"/>
    </row>
    <row r="28020" spans="1:3">
      <c r="A28020"/>
      <c r="B28020"/>
      <c r="C28020"/>
    </row>
    <row r="28021" spans="1:3">
      <c r="A28021"/>
      <c r="B28021"/>
      <c r="C28021"/>
    </row>
    <row r="28022" spans="1:3">
      <c r="A28022"/>
      <c r="B28022"/>
      <c r="C28022"/>
    </row>
    <row r="28023" spans="1:3">
      <c r="A28023"/>
      <c r="B28023"/>
      <c r="C28023"/>
    </row>
    <row r="28024" spans="1:3">
      <c r="A28024"/>
      <c r="B28024"/>
      <c r="C28024"/>
    </row>
    <row r="28025" spans="1:3">
      <c r="A28025"/>
      <c r="B28025"/>
      <c r="C28025"/>
    </row>
    <row r="28026" spans="1:3">
      <c r="A28026"/>
      <c r="B28026"/>
      <c r="C28026"/>
    </row>
    <row r="28027" spans="1:3">
      <c r="A28027"/>
      <c r="B28027"/>
      <c r="C28027"/>
    </row>
    <row r="28028" spans="1:3">
      <c r="A28028"/>
      <c r="B28028"/>
      <c r="C28028"/>
    </row>
    <row r="28029" spans="1:3">
      <c r="A28029"/>
      <c r="B28029"/>
      <c r="C28029"/>
    </row>
    <row r="28030" spans="1:3">
      <c r="A28030"/>
      <c r="B28030"/>
      <c r="C28030"/>
    </row>
    <row r="28031" spans="1:3">
      <c r="A28031"/>
      <c r="B28031"/>
      <c r="C28031"/>
    </row>
    <row r="28032" spans="1:3">
      <c r="A28032"/>
      <c r="B28032"/>
      <c r="C28032"/>
    </row>
    <row r="28033" spans="1:3">
      <c r="A28033"/>
      <c r="B28033"/>
      <c r="C28033"/>
    </row>
    <row r="28034" spans="1:3">
      <c r="A28034"/>
      <c r="B28034"/>
      <c r="C28034"/>
    </row>
    <row r="28035" spans="1:3">
      <c r="A28035"/>
      <c r="B28035"/>
      <c r="C28035"/>
    </row>
    <row r="28036" spans="1:3">
      <c r="A28036"/>
      <c r="B28036"/>
      <c r="C28036"/>
    </row>
    <row r="28037" spans="1:3">
      <c r="A28037"/>
      <c r="B28037"/>
      <c r="C28037"/>
    </row>
    <row r="28038" spans="1:3">
      <c r="A28038"/>
      <c r="B28038"/>
      <c r="C28038"/>
    </row>
    <row r="28039" spans="1:3">
      <c r="A28039"/>
      <c r="B28039"/>
      <c r="C28039"/>
    </row>
    <row r="28040" spans="1:3">
      <c r="A28040"/>
      <c r="B28040"/>
      <c r="C28040"/>
    </row>
    <row r="28041" spans="1:3">
      <c r="A28041"/>
      <c r="B28041"/>
      <c r="C28041"/>
    </row>
    <row r="28042" spans="1:3">
      <c r="A28042"/>
      <c r="B28042"/>
      <c r="C28042"/>
    </row>
    <row r="28043" spans="1:3">
      <c r="A28043"/>
      <c r="B28043"/>
      <c r="C28043"/>
    </row>
    <row r="28044" spans="1:3">
      <c r="A28044"/>
      <c r="B28044"/>
      <c r="C28044"/>
    </row>
    <row r="28045" spans="1:3">
      <c r="A28045"/>
      <c r="B28045"/>
      <c r="C28045"/>
    </row>
    <row r="28046" spans="1:3">
      <c r="A28046"/>
      <c r="B28046"/>
      <c r="C28046"/>
    </row>
    <row r="28047" spans="1:3">
      <c r="A28047"/>
      <c r="B28047"/>
      <c r="C28047"/>
    </row>
    <row r="28048" spans="1:3">
      <c r="A28048"/>
      <c r="B28048"/>
      <c r="C28048"/>
    </row>
    <row r="28049" spans="1:3">
      <c r="A28049"/>
      <c r="B28049"/>
      <c r="C28049"/>
    </row>
    <row r="28050" spans="1:3">
      <c r="A28050"/>
      <c r="B28050"/>
      <c r="C28050"/>
    </row>
    <row r="28051" spans="1:3">
      <c r="A28051"/>
      <c r="B28051"/>
      <c r="C28051"/>
    </row>
    <row r="28052" spans="1:3">
      <c r="A28052"/>
      <c r="B28052"/>
      <c r="C28052"/>
    </row>
    <row r="28053" spans="1:3">
      <c r="A28053"/>
      <c r="B28053"/>
      <c r="C28053"/>
    </row>
    <row r="28054" spans="1:3">
      <c r="A28054"/>
      <c r="B28054"/>
      <c r="C28054"/>
    </row>
    <row r="28055" spans="1:3">
      <c r="A28055"/>
      <c r="B28055"/>
      <c r="C28055"/>
    </row>
    <row r="28056" spans="1:3">
      <c r="A28056"/>
      <c r="B28056"/>
      <c r="C28056"/>
    </row>
    <row r="28057" spans="1:3">
      <c r="A28057"/>
      <c r="B28057"/>
      <c r="C28057"/>
    </row>
    <row r="28058" spans="1:3">
      <c r="A28058"/>
      <c r="B28058"/>
      <c r="C28058"/>
    </row>
    <row r="28059" spans="1:3">
      <c r="A28059"/>
      <c r="B28059"/>
      <c r="C28059"/>
    </row>
    <row r="28060" spans="1:3">
      <c r="A28060"/>
      <c r="B28060"/>
      <c r="C28060"/>
    </row>
    <row r="28061" spans="1:3">
      <c r="A28061"/>
      <c r="B28061"/>
      <c r="C28061"/>
    </row>
    <row r="28062" spans="1:3">
      <c r="A28062"/>
      <c r="B28062"/>
      <c r="C28062"/>
    </row>
    <row r="28063" spans="1:3">
      <c r="A28063"/>
      <c r="B28063"/>
      <c r="C28063"/>
    </row>
    <row r="28064" spans="1:3">
      <c r="A28064"/>
      <c r="B28064"/>
      <c r="C28064"/>
    </row>
    <row r="28065" spans="1:3">
      <c r="A28065"/>
      <c r="B28065"/>
      <c r="C28065"/>
    </row>
    <row r="28066" spans="1:3">
      <c r="A28066"/>
      <c r="B28066"/>
      <c r="C28066"/>
    </row>
    <row r="28067" spans="1:3">
      <c r="A28067"/>
      <c r="B28067"/>
      <c r="C28067"/>
    </row>
    <row r="28068" spans="1:3">
      <c r="A28068"/>
      <c r="B28068"/>
      <c r="C28068"/>
    </row>
    <row r="28069" spans="1:3">
      <c r="A28069"/>
      <c r="B28069"/>
      <c r="C28069"/>
    </row>
    <row r="28070" spans="1:3">
      <c r="A28070"/>
      <c r="B28070"/>
      <c r="C28070"/>
    </row>
    <row r="28071" spans="1:3">
      <c r="A28071"/>
      <c r="B28071"/>
      <c r="C28071"/>
    </row>
    <row r="28072" spans="1:3">
      <c r="A28072"/>
      <c r="B28072"/>
      <c r="C28072"/>
    </row>
    <row r="28073" spans="1:3">
      <c r="A28073"/>
      <c r="B28073"/>
      <c r="C28073"/>
    </row>
    <row r="28074" spans="1:3">
      <c r="A28074"/>
      <c r="B28074"/>
      <c r="C28074"/>
    </row>
    <row r="28075" spans="1:3">
      <c r="A28075"/>
      <c r="B28075"/>
      <c r="C28075"/>
    </row>
    <row r="28076" spans="1:3">
      <c r="A28076"/>
      <c r="B28076"/>
      <c r="C28076"/>
    </row>
    <row r="28077" spans="1:3">
      <c r="A28077"/>
      <c r="B28077"/>
      <c r="C28077"/>
    </row>
    <row r="28078" spans="1:3">
      <c r="A28078"/>
      <c r="B28078"/>
      <c r="C28078"/>
    </row>
    <row r="28079" spans="1:3">
      <c r="A28079"/>
      <c r="B28079"/>
      <c r="C28079"/>
    </row>
    <row r="28080" spans="1:3">
      <c r="A28080"/>
      <c r="B28080"/>
      <c r="C28080"/>
    </row>
    <row r="28081" spans="1:3">
      <c r="A28081"/>
      <c r="B28081"/>
      <c r="C28081"/>
    </row>
    <row r="28082" spans="1:3">
      <c r="A28082"/>
      <c r="B28082"/>
      <c r="C28082"/>
    </row>
    <row r="28083" spans="1:3">
      <c r="A28083"/>
      <c r="B28083"/>
      <c r="C28083"/>
    </row>
    <row r="28084" spans="1:3">
      <c r="A28084"/>
      <c r="B28084"/>
      <c r="C28084"/>
    </row>
    <row r="28085" spans="1:3">
      <c r="A28085"/>
      <c r="B28085"/>
      <c r="C28085"/>
    </row>
    <row r="28086" spans="1:3">
      <c r="A28086"/>
      <c r="B28086"/>
      <c r="C28086"/>
    </row>
    <row r="28087" spans="1:3">
      <c r="A28087"/>
      <c r="B28087"/>
      <c r="C28087"/>
    </row>
    <row r="28088" spans="1:3">
      <c r="A28088"/>
      <c r="B28088"/>
      <c r="C28088"/>
    </row>
    <row r="28089" spans="1:3">
      <c r="A28089"/>
      <c r="B28089"/>
      <c r="C28089"/>
    </row>
    <row r="28090" spans="1:3">
      <c r="A28090"/>
      <c r="B28090"/>
      <c r="C28090"/>
    </row>
    <row r="28091" spans="1:3">
      <c r="A28091"/>
      <c r="B28091"/>
      <c r="C28091"/>
    </row>
    <row r="28092" spans="1:3">
      <c r="A28092"/>
      <c r="B28092"/>
      <c r="C28092"/>
    </row>
    <row r="28093" spans="1:3">
      <c r="A28093"/>
      <c r="B28093"/>
      <c r="C28093"/>
    </row>
    <row r="28094" spans="1:3">
      <c r="A28094"/>
      <c r="B28094"/>
      <c r="C28094"/>
    </row>
    <row r="28095" spans="1:3">
      <c r="A28095"/>
      <c r="B28095"/>
      <c r="C28095"/>
    </row>
    <row r="28096" spans="1:3">
      <c r="A28096"/>
      <c r="B28096"/>
      <c r="C28096"/>
    </row>
    <row r="28097" spans="1:3">
      <c r="A28097"/>
      <c r="B28097"/>
      <c r="C28097"/>
    </row>
    <row r="28098" spans="1:3">
      <c r="A28098"/>
      <c r="B28098"/>
      <c r="C28098"/>
    </row>
    <row r="28099" spans="1:3">
      <c r="A28099"/>
      <c r="B28099"/>
      <c r="C28099"/>
    </row>
    <row r="28100" spans="1:3">
      <c r="A28100"/>
      <c r="B28100"/>
      <c r="C28100"/>
    </row>
    <row r="28101" spans="1:3">
      <c r="A28101"/>
      <c r="B28101"/>
      <c r="C28101"/>
    </row>
    <row r="28102" spans="1:3">
      <c r="A28102"/>
      <c r="B28102"/>
      <c r="C28102"/>
    </row>
    <row r="28103" spans="1:3">
      <c r="A28103"/>
      <c r="B28103"/>
      <c r="C28103"/>
    </row>
    <row r="28104" spans="1:3">
      <c r="A28104"/>
      <c r="B28104"/>
      <c r="C28104"/>
    </row>
    <row r="28105" spans="1:3">
      <c r="A28105"/>
      <c r="B28105"/>
      <c r="C28105"/>
    </row>
    <row r="28106" spans="1:3">
      <c r="A28106"/>
      <c r="B28106"/>
      <c r="C28106"/>
    </row>
    <row r="28107" spans="1:3">
      <c r="A28107"/>
      <c r="B28107"/>
      <c r="C28107"/>
    </row>
    <row r="28108" spans="1:3">
      <c r="A28108"/>
      <c r="B28108"/>
      <c r="C28108"/>
    </row>
    <row r="28109" spans="1:3">
      <c r="A28109"/>
      <c r="B28109"/>
      <c r="C28109"/>
    </row>
    <row r="28110" spans="1:3">
      <c r="A28110"/>
      <c r="B28110"/>
      <c r="C28110"/>
    </row>
    <row r="28111" spans="1:3">
      <c r="A28111"/>
      <c r="B28111"/>
      <c r="C28111"/>
    </row>
    <row r="28112" spans="1:3">
      <c r="A28112"/>
      <c r="B28112"/>
      <c r="C28112"/>
    </row>
    <row r="28113" spans="1:3">
      <c r="A28113"/>
      <c r="B28113"/>
      <c r="C28113"/>
    </row>
    <row r="28114" spans="1:3">
      <c r="A28114"/>
      <c r="B28114"/>
      <c r="C28114"/>
    </row>
    <row r="28115" spans="1:3">
      <c r="A28115"/>
      <c r="B28115"/>
      <c r="C28115"/>
    </row>
    <row r="28116" spans="1:3">
      <c r="A28116"/>
      <c r="B28116"/>
      <c r="C28116"/>
    </row>
    <row r="28117" spans="1:3">
      <c r="A28117"/>
      <c r="B28117"/>
      <c r="C28117"/>
    </row>
    <row r="28118" spans="1:3">
      <c r="A28118"/>
      <c r="B28118"/>
      <c r="C28118"/>
    </row>
    <row r="28119" spans="1:3">
      <c r="A28119"/>
      <c r="B28119"/>
      <c r="C28119"/>
    </row>
    <row r="28120" spans="1:3">
      <c r="A28120"/>
      <c r="B28120"/>
      <c r="C28120"/>
    </row>
    <row r="28121" spans="1:3">
      <c r="A28121"/>
      <c r="B28121"/>
      <c r="C28121"/>
    </row>
    <row r="28122" spans="1:3">
      <c r="A28122"/>
      <c r="B28122"/>
      <c r="C28122"/>
    </row>
    <row r="28123" spans="1:3">
      <c r="A28123"/>
      <c r="B28123"/>
      <c r="C28123"/>
    </row>
    <row r="28124" spans="1:3">
      <c r="A28124"/>
      <c r="B28124"/>
      <c r="C28124"/>
    </row>
    <row r="28125" spans="1:3">
      <c r="A28125"/>
      <c r="B28125"/>
      <c r="C28125"/>
    </row>
    <row r="28126" spans="1:3">
      <c r="A28126"/>
      <c r="B28126"/>
      <c r="C28126"/>
    </row>
    <row r="28127" spans="1:3">
      <c r="A28127"/>
      <c r="B28127"/>
      <c r="C28127"/>
    </row>
    <row r="28128" spans="1:3">
      <c r="A28128"/>
      <c r="B28128"/>
      <c r="C28128"/>
    </row>
    <row r="28129" spans="1:3">
      <c r="A28129"/>
      <c r="B28129"/>
      <c r="C28129"/>
    </row>
    <row r="28130" spans="1:3">
      <c r="A28130"/>
      <c r="B28130"/>
      <c r="C28130"/>
    </row>
    <row r="28131" spans="1:3">
      <c r="A28131"/>
      <c r="B28131"/>
      <c r="C28131"/>
    </row>
    <row r="28132" spans="1:3">
      <c r="A28132"/>
      <c r="B28132"/>
      <c r="C28132"/>
    </row>
    <row r="28133" spans="1:3">
      <c r="A28133"/>
      <c r="B28133"/>
      <c r="C28133"/>
    </row>
    <row r="28134" spans="1:3">
      <c r="A28134"/>
      <c r="B28134"/>
      <c r="C28134"/>
    </row>
    <row r="28135" spans="1:3">
      <c r="A28135"/>
      <c r="B28135"/>
      <c r="C28135"/>
    </row>
    <row r="28136" spans="1:3">
      <c r="A28136"/>
      <c r="B28136"/>
      <c r="C28136"/>
    </row>
    <row r="28137" spans="1:3">
      <c r="A28137"/>
      <c r="B28137"/>
      <c r="C28137"/>
    </row>
    <row r="28138" spans="1:3">
      <c r="A28138"/>
      <c r="B28138"/>
      <c r="C28138"/>
    </row>
    <row r="28139" spans="1:3">
      <c r="A28139"/>
      <c r="B28139"/>
      <c r="C28139"/>
    </row>
    <row r="28140" spans="1:3">
      <c r="A28140"/>
      <c r="B28140"/>
      <c r="C28140"/>
    </row>
    <row r="28141" spans="1:3">
      <c r="A28141"/>
      <c r="B28141"/>
      <c r="C28141"/>
    </row>
    <row r="28142" spans="1:3">
      <c r="A28142"/>
      <c r="B28142"/>
      <c r="C28142"/>
    </row>
    <row r="28143" spans="1:3">
      <c r="A28143"/>
      <c r="B28143"/>
      <c r="C28143"/>
    </row>
    <row r="28144" spans="1:3">
      <c r="A28144"/>
      <c r="B28144"/>
      <c r="C28144"/>
    </row>
    <row r="28145" spans="1:3">
      <c r="A28145"/>
      <c r="B28145"/>
      <c r="C28145"/>
    </row>
    <row r="28146" spans="1:3">
      <c r="A28146"/>
      <c r="B28146"/>
      <c r="C28146"/>
    </row>
    <row r="28147" spans="1:3">
      <c r="A28147"/>
      <c r="B28147"/>
      <c r="C28147"/>
    </row>
    <row r="28148" spans="1:3">
      <c r="A28148"/>
      <c r="B28148"/>
      <c r="C28148"/>
    </row>
    <row r="28149" spans="1:3">
      <c r="A28149"/>
      <c r="B28149"/>
      <c r="C28149"/>
    </row>
    <row r="28150" spans="1:3">
      <c r="A28150"/>
      <c r="B28150"/>
      <c r="C28150"/>
    </row>
    <row r="28151" spans="1:3">
      <c r="A28151"/>
      <c r="B28151"/>
      <c r="C28151"/>
    </row>
    <row r="28152" spans="1:3">
      <c r="A28152"/>
      <c r="B28152"/>
      <c r="C28152"/>
    </row>
    <row r="28153" spans="1:3">
      <c r="A28153"/>
      <c r="B28153"/>
      <c r="C28153"/>
    </row>
    <row r="28154" spans="1:3">
      <c r="A28154"/>
      <c r="B28154"/>
      <c r="C28154"/>
    </row>
    <row r="28155" spans="1:3">
      <c r="A28155"/>
      <c r="B28155"/>
      <c r="C28155"/>
    </row>
    <row r="28156" spans="1:3">
      <c r="A28156"/>
      <c r="B28156"/>
      <c r="C28156"/>
    </row>
    <row r="28157" spans="1:3">
      <c r="A28157"/>
      <c r="B28157"/>
      <c r="C28157"/>
    </row>
    <row r="28158" spans="1:3">
      <c r="A28158"/>
      <c r="B28158"/>
      <c r="C28158"/>
    </row>
    <row r="28159" spans="1:3">
      <c r="A28159"/>
      <c r="B28159"/>
      <c r="C28159"/>
    </row>
    <row r="28160" spans="1:3">
      <c r="A28160"/>
      <c r="B28160"/>
      <c r="C28160"/>
    </row>
    <row r="28161" spans="1:3">
      <c r="A28161"/>
      <c r="B28161"/>
      <c r="C28161"/>
    </row>
    <row r="28162" spans="1:3">
      <c r="A28162"/>
      <c r="B28162"/>
      <c r="C28162"/>
    </row>
    <row r="28163" spans="1:3">
      <c r="A28163"/>
      <c r="B28163"/>
      <c r="C28163"/>
    </row>
    <row r="28164" spans="1:3">
      <c r="A28164"/>
      <c r="B28164"/>
      <c r="C28164"/>
    </row>
    <row r="28165" spans="1:3">
      <c r="A28165"/>
      <c r="B28165"/>
      <c r="C28165"/>
    </row>
    <row r="28166" spans="1:3">
      <c r="A28166"/>
      <c r="B28166"/>
      <c r="C28166"/>
    </row>
    <row r="28167" spans="1:3">
      <c r="A28167"/>
      <c r="B28167"/>
      <c r="C28167"/>
    </row>
    <row r="28168" spans="1:3">
      <c r="A28168"/>
      <c r="B28168"/>
      <c r="C28168"/>
    </row>
    <row r="28169" spans="1:3">
      <c r="A28169"/>
      <c r="B28169"/>
      <c r="C28169"/>
    </row>
    <row r="28170" spans="1:3">
      <c r="A28170"/>
      <c r="B28170"/>
      <c r="C28170"/>
    </row>
    <row r="28171" spans="1:3">
      <c r="A28171"/>
      <c r="B28171"/>
      <c r="C28171"/>
    </row>
    <row r="28172" spans="1:3">
      <c r="A28172"/>
      <c r="B28172"/>
      <c r="C28172"/>
    </row>
    <row r="28173" spans="1:3">
      <c r="A28173"/>
      <c r="B28173"/>
      <c r="C28173"/>
    </row>
    <row r="28174" spans="1:3">
      <c r="A28174"/>
      <c r="B28174"/>
      <c r="C28174"/>
    </row>
    <row r="28175" spans="1:3">
      <c r="A28175"/>
      <c r="B28175"/>
      <c r="C28175"/>
    </row>
    <row r="28176" spans="1:3">
      <c r="A28176"/>
      <c r="B28176"/>
      <c r="C28176"/>
    </row>
    <row r="28177" spans="1:3">
      <c r="A28177"/>
      <c r="B28177"/>
      <c r="C28177"/>
    </row>
    <row r="28178" spans="1:3">
      <c r="A28178"/>
      <c r="B28178"/>
      <c r="C28178"/>
    </row>
    <row r="28179" spans="1:3">
      <c r="A28179"/>
      <c r="B28179"/>
      <c r="C28179"/>
    </row>
    <row r="28180" spans="1:3">
      <c r="A28180"/>
      <c r="B28180"/>
      <c r="C28180"/>
    </row>
    <row r="28181" spans="1:3">
      <c r="A28181"/>
      <c r="B28181"/>
      <c r="C28181"/>
    </row>
    <row r="28182" spans="1:3">
      <c r="A28182"/>
      <c r="B28182"/>
      <c r="C28182"/>
    </row>
    <row r="28183" spans="1:3">
      <c r="A28183"/>
      <c r="B28183"/>
      <c r="C28183"/>
    </row>
    <row r="28184" spans="1:3">
      <c r="A28184"/>
      <c r="B28184"/>
      <c r="C28184"/>
    </row>
    <row r="28185" spans="1:3">
      <c r="A28185"/>
      <c r="B28185"/>
      <c r="C28185"/>
    </row>
    <row r="28186" spans="1:3">
      <c r="A28186"/>
      <c r="B28186"/>
      <c r="C28186"/>
    </row>
    <row r="28187" spans="1:3">
      <c r="A28187"/>
      <c r="B28187"/>
      <c r="C28187"/>
    </row>
    <row r="28188" spans="1:3">
      <c r="A28188"/>
      <c r="B28188"/>
      <c r="C28188"/>
    </row>
    <row r="28189" spans="1:3">
      <c r="A28189"/>
      <c r="B28189"/>
      <c r="C28189"/>
    </row>
    <row r="28190" spans="1:3">
      <c r="A28190"/>
      <c r="B28190"/>
      <c r="C28190"/>
    </row>
    <row r="28191" spans="1:3">
      <c r="A28191"/>
      <c r="B28191"/>
      <c r="C28191"/>
    </row>
    <row r="28192" spans="1:3">
      <c r="A28192"/>
      <c r="B28192"/>
      <c r="C28192"/>
    </row>
    <row r="28193" spans="1:3">
      <c r="A28193"/>
      <c r="B28193"/>
      <c r="C28193"/>
    </row>
    <row r="28194" spans="1:3">
      <c r="A28194"/>
      <c r="B28194"/>
      <c r="C28194"/>
    </row>
    <row r="28195" spans="1:3">
      <c r="A28195"/>
      <c r="B28195"/>
      <c r="C28195"/>
    </row>
    <row r="28196" spans="1:3">
      <c r="A28196"/>
      <c r="B28196"/>
      <c r="C28196"/>
    </row>
    <row r="28197" spans="1:3">
      <c r="A28197"/>
      <c r="B28197"/>
      <c r="C28197"/>
    </row>
    <row r="28198" spans="1:3">
      <c r="A28198"/>
      <c r="B28198"/>
      <c r="C28198"/>
    </row>
    <row r="28199" spans="1:3">
      <c r="A28199"/>
      <c r="B28199"/>
      <c r="C28199"/>
    </row>
    <row r="28200" spans="1:3">
      <c r="A28200"/>
      <c r="B28200"/>
      <c r="C28200"/>
    </row>
    <row r="28201" spans="1:3">
      <c r="A28201"/>
      <c r="B28201"/>
      <c r="C28201"/>
    </row>
    <row r="28202" spans="1:3">
      <c r="A28202"/>
      <c r="B28202"/>
      <c r="C28202"/>
    </row>
    <row r="28203" spans="1:3">
      <c r="A28203"/>
      <c r="B28203"/>
      <c r="C28203"/>
    </row>
    <row r="28204" spans="1:3">
      <c r="A28204"/>
      <c r="B28204"/>
      <c r="C28204"/>
    </row>
    <row r="28205" spans="1:3">
      <c r="A28205"/>
      <c r="B28205"/>
      <c r="C28205"/>
    </row>
    <row r="28206" spans="1:3">
      <c r="A28206"/>
      <c r="B28206"/>
      <c r="C28206"/>
    </row>
    <row r="28207" spans="1:3">
      <c r="A28207"/>
      <c r="B28207"/>
      <c r="C28207"/>
    </row>
    <row r="28208" spans="1:3">
      <c r="A28208"/>
      <c r="B28208"/>
      <c r="C28208"/>
    </row>
    <row r="28209" spans="1:3">
      <c r="A28209"/>
      <c r="B28209"/>
      <c r="C28209"/>
    </row>
    <row r="28210" spans="1:3">
      <c r="A28210"/>
      <c r="B28210"/>
      <c r="C28210"/>
    </row>
    <row r="28211" spans="1:3">
      <c r="A28211"/>
      <c r="B28211"/>
      <c r="C28211"/>
    </row>
    <row r="28212" spans="1:3">
      <c r="A28212"/>
      <c r="B28212"/>
      <c r="C28212"/>
    </row>
    <row r="28213" spans="1:3">
      <c r="A28213"/>
      <c r="B28213"/>
      <c r="C28213"/>
    </row>
    <row r="28214" spans="1:3">
      <c r="A28214"/>
      <c r="B28214"/>
      <c r="C28214"/>
    </row>
    <row r="28215" spans="1:3">
      <c r="A28215"/>
      <c r="B28215"/>
      <c r="C28215"/>
    </row>
    <row r="28216" spans="1:3">
      <c r="A28216"/>
      <c r="B28216"/>
      <c r="C28216"/>
    </row>
    <row r="28217" spans="1:3">
      <c r="A28217"/>
      <c r="B28217"/>
      <c r="C28217"/>
    </row>
    <row r="28218" spans="1:3">
      <c r="A28218"/>
      <c r="B28218"/>
      <c r="C28218"/>
    </row>
    <row r="28219" spans="1:3">
      <c r="A28219"/>
      <c r="B28219"/>
      <c r="C28219"/>
    </row>
    <row r="28220" spans="1:3">
      <c r="A28220"/>
      <c r="B28220"/>
      <c r="C28220"/>
    </row>
    <row r="28221" spans="1:3">
      <c r="A28221"/>
      <c r="B28221"/>
      <c r="C28221"/>
    </row>
    <row r="28222" spans="1:3">
      <c r="A28222"/>
      <c r="B28222"/>
      <c r="C28222"/>
    </row>
    <row r="28223" spans="1:3">
      <c r="A28223"/>
      <c r="B28223"/>
      <c r="C28223"/>
    </row>
    <row r="28224" spans="1:3">
      <c r="A28224"/>
      <c r="B28224"/>
      <c r="C28224"/>
    </row>
    <row r="28225" spans="1:3">
      <c r="A28225"/>
      <c r="B28225"/>
      <c r="C28225"/>
    </row>
    <row r="28226" spans="1:3">
      <c r="A28226"/>
      <c r="B28226"/>
      <c r="C28226"/>
    </row>
    <row r="28227" spans="1:3">
      <c r="A28227"/>
      <c r="B28227"/>
      <c r="C28227"/>
    </row>
    <row r="28228" spans="1:3">
      <c r="A28228"/>
      <c r="B28228"/>
      <c r="C28228"/>
    </row>
    <row r="28229" spans="1:3">
      <c r="A28229"/>
      <c r="B28229"/>
      <c r="C28229"/>
    </row>
    <row r="28230" spans="1:3">
      <c r="A28230"/>
      <c r="B28230"/>
      <c r="C28230"/>
    </row>
    <row r="28231" spans="1:3">
      <c r="A28231"/>
      <c r="B28231"/>
      <c r="C28231"/>
    </row>
    <row r="28232" spans="1:3">
      <c r="A28232"/>
      <c r="B28232"/>
      <c r="C28232"/>
    </row>
    <row r="28233" spans="1:3">
      <c r="A28233"/>
      <c r="B28233"/>
      <c r="C28233"/>
    </row>
    <row r="28234" spans="1:3">
      <c r="A28234"/>
      <c r="B28234"/>
      <c r="C28234"/>
    </row>
    <row r="28235" spans="1:3">
      <c r="A28235"/>
      <c r="B28235"/>
      <c r="C28235"/>
    </row>
    <row r="28236" spans="1:3">
      <c r="A28236"/>
      <c r="B28236"/>
      <c r="C28236"/>
    </row>
    <row r="28237" spans="1:3">
      <c r="A28237"/>
      <c r="B28237"/>
      <c r="C28237"/>
    </row>
    <row r="28238" spans="1:3">
      <c r="A28238"/>
      <c r="B28238"/>
      <c r="C28238"/>
    </row>
    <row r="28239" spans="1:3">
      <c r="A28239"/>
      <c r="B28239"/>
      <c r="C28239"/>
    </row>
    <row r="28240" spans="1:3">
      <c r="A28240"/>
      <c r="B28240"/>
      <c r="C28240"/>
    </row>
    <row r="28241" spans="1:3">
      <c r="A28241"/>
      <c r="B28241"/>
      <c r="C28241"/>
    </row>
    <row r="28242" spans="1:3">
      <c r="A28242"/>
      <c r="B28242"/>
      <c r="C28242"/>
    </row>
    <row r="28243" spans="1:3">
      <c r="A28243"/>
      <c r="B28243"/>
      <c r="C28243"/>
    </row>
    <row r="28244" spans="1:3">
      <c r="A28244"/>
      <c r="B28244"/>
      <c r="C28244"/>
    </row>
    <row r="28245" spans="1:3">
      <c r="A28245"/>
      <c r="B28245"/>
      <c r="C28245"/>
    </row>
    <row r="28246" spans="1:3">
      <c r="A28246"/>
      <c r="B28246"/>
      <c r="C28246"/>
    </row>
    <row r="28247" spans="1:3">
      <c r="A28247"/>
      <c r="B28247"/>
      <c r="C28247"/>
    </row>
    <row r="28248" spans="1:3">
      <c r="A28248"/>
      <c r="B28248"/>
      <c r="C28248"/>
    </row>
    <row r="28249" spans="1:3">
      <c r="A28249"/>
      <c r="B28249"/>
      <c r="C28249"/>
    </row>
    <row r="28250" spans="1:3">
      <c r="A28250"/>
      <c r="B28250"/>
      <c r="C28250"/>
    </row>
    <row r="28251" spans="1:3">
      <c r="A28251"/>
      <c r="B28251"/>
      <c r="C28251"/>
    </row>
    <row r="28252" spans="1:3">
      <c r="A28252"/>
      <c r="B28252"/>
      <c r="C28252"/>
    </row>
    <row r="28253" spans="1:3">
      <c r="A28253"/>
      <c r="B28253"/>
      <c r="C28253"/>
    </row>
    <row r="28254" spans="1:3">
      <c r="A28254"/>
      <c r="B28254"/>
      <c r="C28254"/>
    </row>
    <row r="28255" spans="1:3">
      <c r="A28255"/>
      <c r="B28255"/>
      <c r="C28255"/>
    </row>
    <row r="28256" spans="1:3">
      <c r="A28256"/>
      <c r="B28256"/>
      <c r="C28256"/>
    </row>
    <row r="28257" spans="1:3">
      <c r="A28257"/>
      <c r="B28257"/>
      <c r="C28257"/>
    </row>
    <row r="28258" spans="1:3">
      <c r="A28258"/>
      <c r="B28258"/>
      <c r="C28258"/>
    </row>
    <row r="28259" spans="1:3">
      <c r="A28259"/>
      <c r="B28259"/>
      <c r="C28259"/>
    </row>
    <row r="28260" spans="1:3">
      <c r="A28260"/>
      <c r="B28260"/>
      <c r="C28260"/>
    </row>
    <row r="28261" spans="1:3">
      <c r="A28261"/>
      <c r="B28261"/>
      <c r="C28261"/>
    </row>
    <row r="28262" spans="1:3">
      <c r="A28262"/>
      <c r="B28262"/>
      <c r="C28262"/>
    </row>
    <row r="28263" spans="1:3">
      <c r="A28263"/>
      <c r="B28263"/>
      <c r="C28263"/>
    </row>
    <row r="28264" spans="1:3">
      <c r="A28264"/>
      <c r="B28264"/>
      <c r="C28264"/>
    </row>
    <row r="28265" spans="1:3">
      <c r="A28265"/>
      <c r="B28265"/>
      <c r="C28265"/>
    </row>
    <row r="28266" spans="1:3">
      <c r="A28266"/>
      <c r="B28266"/>
      <c r="C28266"/>
    </row>
    <row r="28267" spans="1:3">
      <c r="A28267"/>
      <c r="B28267"/>
      <c r="C28267"/>
    </row>
    <row r="28268" spans="1:3">
      <c r="A28268"/>
      <c r="B28268"/>
      <c r="C28268"/>
    </row>
    <row r="28269" spans="1:3">
      <c r="A28269"/>
      <c r="B28269"/>
      <c r="C28269"/>
    </row>
    <row r="28270" spans="1:3">
      <c r="A28270"/>
      <c r="B28270"/>
      <c r="C28270"/>
    </row>
    <row r="28271" spans="1:3">
      <c r="A28271"/>
      <c r="B28271"/>
      <c r="C28271"/>
    </row>
    <row r="28272" spans="1:3">
      <c r="A28272"/>
      <c r="B28272"/>
      <c r="C28272"/>
    </row>
    <row r="28273" spans="1:3">
      <c r="A28273"/>
      <c r="B28273"/>
      <c r="C28273"/>
    </row>
    <row r="28274" spans="1:3">
      <c r="A28274"/>
      <c r="B28274"/>
      <c r="C28274"/>
    </row>
    <row r="28275" spans="1:3">
      <c r="A28275"/>
      <c r="B28275"/>
      <c r="C28275"/>
    </row>
    <row r="28276" spans="1:3">
      <c r="A28276"/>
      <c r="B28276"/>
      <c r="C28276"/>
    </row>
    <row r="28277" spans="1:3">
      <c r="A28277"/>
      <c r="B28277"/>
      <c r="C28277"/>
    </row>
    <row r="28278" spans="1:3">
      <c r="A28278"/>
      <c r="B28278"/>
      <c r="C28278"/>
    </row>
    <row r="28279" spans="1:3">
      <c r="A28279"/>
      <c r="B28279"/>
      <c r="C28279"/>
    </row>
    <row r="28280" spans="1:3">
      <c r="A28280"/>
      <c r="B28280"/>
      <c r="C28280"/>
    </row>
    <row r="28281" spans="1:3">
      <c r="A28281"/>
      <c r="B28281"/>
      <c r="C28281"/>
    </row>
    <row r="28282" spans="1:3">
      <c r="A28282"/>
      <c r="B28282"/>
      <c r="C28282"/>
    </row>
    <row r="28283" spans="1:3">
      <c r="A28283"/>
      <c r="B28283"/>
      <c r="C28283"/>
    </row>
    <row r="28284" spans="1:3">
      <c r="A28284"/>
      <c r="B28284"/>
      <c r="C28284"/>
    </row>
    <row r="28285" spans="1:3">
      <c r="A28285"/>
      <c r="B28285"/>
      <c r="C28285"/>
    </row>
    <row r="28286" spans="1:3">
      <c r="A28286"/>
      <c r="B28286"/>
      <c r="C28286"/>
    </row>
    <row r="28287" spans="1:3">
      <c r="A28287"/>
      <c r="B28287"/>
      <c r="C28287"/>
    </row>
    <row r="28288" spans="1:3">
      <c r="A28288"/>
      <c r="B28288"/>
      <c r="C28288"/>
    </row>
    <row r="28289" spans="1:3">
      <c r="A28289"/>
      <c r="B28289"/>
      <c r="C28289"/>
    </row>
    <row r="28290" spans="1:3">
      <c r="A28290"/>
      <c r="B28290"/>
      <c r="C28290"/>
    </row>
    <row r="28291" spans="1:3">
      <c r="A28291"/>
      <c r="B28291"/>
      <c r="C28291"/>
    </row>
    <row r="28292" spans="1:3">
      <c r="A28292"/>
      <c r="B28292"/>
      <c r="C28292"/>
    </row>
    <row r="28293" spans="1:3">
      <c r="A28293"/>
      <c r="B28293"/>
      <c r="C28293"/>
    </row>
    <row r="28294" spans="1:3">
      <c r="A28294"/>
      <c r="B28294"/>
      <c r="C28294"/>
    </row>
    <row r="28295" spans="1:3">
      <c r="A28295"/>
      <c r="B28295"/>
      <c r="C28295"/>
    </row>
    <row r="28296" spans="1:3">
      <c r="A28296"/>
      <c r="B28296"/>
      <c r="C28296"/>
    </row>
    <row r="28297" spans="1:3">
      <c r="A28297"/>
      <c r="B28297"/>
      <c r="C28297"/>
    </row>
    <row r="28298" spans="1:3">
      <c r="A28298"/>
      <c r="B28298"/>
      <c r="C28298"/>
    </row>
    <row r="28299" spans="1:3">
      <c r="A28299"/>
      <c r="B28299"/>
      <c r="C28299"/>
    </row>
    <row r="28300" spans="1:3">
      <c r="A28300"/>
      <c r="B28300"/>
      <c r="C28300"/>
    </row>
    <row r="28301" spans="1:3">
      <c r="A28301"/>
      <c r="B28301"/>
      <c r="C28301"/>
    </row>
    <row r="28302" spans="1:3">
      <c r="A28302"/>
      <c r="B28302"/>
      <c r="C28302"/>
    </row>
    <row r="28303" spans="1:3">
      <c r="A28303"/>
      <c r="B28303"/>
      <c r="C28303"/>
    </row>
    <row r="28304" spans="1:3">
      <c r="A28304"/>
      <c r="B28304"/>
      <c r="C28304"/>
    </row>
    <row r="28305" spans="1:3">
      <c r="A28305"/>
      <c r="B28305"/>
      <c r="C28305"/>
    </row>
    <row r="28306" spans="1:3">
      <c r="A28306"/>
      <c r="B28306"/>
      <c r="C28306"/>
    </row>
    <row r="28307" spans="1:3">
      <c r="A28307"/>
      <c r="B28307"/>
      <c r="C28307"/>
    </row>
    <row r="28308" spans="1:3">
      <c r="A28308"/>
      <c r="B28308"/>
      <c r="C28308"/>
    </row>
    <row r="28309" spans="1:3">
      <c r="A28309"/>
      <c r="B28309"/>
      <c r="C28309"/>
    </row>
    <row r="28310" spans="1:3">
      <c r="A28310"/>
      <c r="B28310"/>
      <c r="C28310"/>
    </row>
    <row r="28311" spans="1:3">
      <c r="A28311"/>
      <c r="B28311"/>
      <c r="C28311"/>
    </row>
    <row r="28312" spans="1:3">
      <c r="A28312"/>
      <c r="B28312"/>
      <c r="C28312"/>
    </row>
    <row r="28313" spans="1:3">
      <c r="A28313"/>
      <c r="B28313"/>
      <c r="C28313"/>
    </row>
    <row r="28314" spans="1:3">
      <c r="A28314"/>
      <c r="B28314"/>
      <c r="C28314"/>
    </row>
    <row r="28315" spans="1:3">
      <c r="A28315"/>
      <c r="B28315"/>
      <c r="C28315"/>
    </row>
    <row r="28316" spans="1:3">
      <c r="A28316"/>
      <c r="B28316"/>
      <c r="C28316"/>
    </row>
    <row r="28317" spans="1:3">
      <c r="A28317"/>
      <c r="B28317"/>
      <c r="C28317"/>
    </row>
    <row r="28318" spans="1:3">
      <c r="A28318"/>
      <c r="B28318"/>
      <c r="C28318"/>
    </row>
    <row r="28319" spans="1:3">
      <c r="A28319"/>
      <c r="B28319"/>
      <c r="C28319"/>
    </row>
    <row r="28320" spans="1:3">
      <c r="A28320"/>
      <c r="B28320"/>
      <c r="C28320"/>
    </row>
    <row r="28321" spans="1:3">
      <c r="A28321"/>
      <c r="B28321"/>
      <c r="C28321"/>
    </row>
    <row r="28322" spans="1:3">
      <c r="A28322"/>
      <c r="B28322"/>
      <c r="C28322"/>
    </row>
    <row r="28323" spans="1:3">
      <c r="A28323"/>
      <c r="B28323"/>
      <c r="C28323"/>
    </row>
    <row r="28324" spans="1:3">
      <c r="A28324"/>
      <c r="B28324"/>
      <c r="C28324"/>
    </row>
    <row r="28325" spans="1:3">
      <c r="A28325"/>
      <c r="B28325"/>
      <c r="C28325"/>
    </row>
    <row r="28326" spans="1:3">
      <c r="A28326"/>
      <c r="B28326"/>
      <c r="C28326"/>
    </row>
    <row r="28327" spans="1:3">
      <c r="A28327"/>
      <c r="B28327"/>
      <c r="C28327"/>
    </row>
    <row r="28328" spans="1:3">
      <c r="A28328"/>
      <c r="B28328"/>
      <c r="C28328"/>
    </row>
    <row r="28329" spans="1:3">
      <c r="A28329"/>
      <c r="B28329"/>
      <c r="C28329"/>
    </row>
    <row r="28330" spans="1:3">
      <c r="A28330"/>
      <c r="B28330"/>
      <c r="C28330"/>
    </row>
    <row r="28331" spans="1:3">
      <c r="A28331"/>
      <c r="B28331"/>
      <c r="C28331"/>
    </row>
    <row r="28332" spans="1:3">
      <c r="A28332"/>
      <c r="B28332"/>
      <c r="C28332"/>
    </row>
    <row r="28333" spans="1:3">
      <c r="A28333"/>
      <c r="B28333"/>
      <c r="C28333"/>
    </row>
    <row r="28334" spans="1:3">
      <c r="A28334"/>
      <c r="B28334"/>
      <c r="C28334"/>
    </row>
    <row r="28335" spans="1:3">
      <c r="A28335"/>
      <c r="B28335"/>
      <c r="C28335"/>
    </row>
    <row r="28336" spans="1:3">
      <c r="A28336"/>
      <c r="B28336"/>
      <c r="C28336"/>
    </row>
    <row r="28337" spans="1:3">
      <c r="A28337"/>
      <c r="B28337"/>
      <c r="C28337"/>
    </row>
    <row r="28338" spans="1:3">
      <c r="A28338"/>
      <c r="B28338"/>
      <c r="C28338"/>
    </row>
    <row r="28339" spans="1:3">
      <c r="A28339"/>
      <c r="B28339"/>
      <c r="C28339"/>
    </row>
    <row r="28340" spans="1:3">
      <c r="A28340"/>
      <c r="B28340"/>
      <c r="C28340"/>
    </row>
    <row r="28341" spans="1:3">
      <c r="A28341"/>
      <c r="B28341"/>
      <c r="C28341"/>
    </row>
    <row r="28342" spans="1:3">
      <c r="A28342"/>
      <c r="B28342"/>
      <c r="C28342"/>
    </row>
    <row r="28343" spans="1:3">
      <c r="A28343"/>
      <c r="B28343"/>
      <c r="C28343"/>
    </row>
    <row r="28344" spans="1:3">
      <c r="A28344"/>
      <c r="B28344"/>
      <c r="C28344"/>
    </row>
    <row r="28345" spans="1:3">
      <c r="A28345"/>
      <c r="B28345"/>
      <c r="C28345"/>
    </row>
    <row r="28346" spans="1:3">
      <c r="A28346"/>
      <c r="B28346"/>
      <c r="C28346"/>
    </row>
    <row r="28347" spans="1:3">
      <c r="A28347"/>
      <c r="B28347"/>
      <c r="C28347"/>
    </row>
    <row r="28348" spans="1:3">
      <c r="A28348"/>
      <c r="B28348"/>
      <c r="C28348"/>
    </row>
    <row r="28349" spans="1:3">
      <c r="A28349"/>
      <c r="B28349"/>
      <c r="C28349"/>
    </row>
    <row r="28350" spans="1:3">
      <c r="A28350"/>
      <c r="B28350"/>
      <c r="C28350"/>
    </row>
    <row r="28351" spans="1:3">
      <c r="A28351"/>
      <c r="B28351"/>
      <c r="C28351"/>
    </row>
    <row r="28352" spans="1:3">
      <c r="A28352"/>
      <c r="B28352"/>
      <c r="C28352"/>
    </row>
    <row r="28353" spans="1:3">
      <c r="A28353"/>
      <c r="B28353"/>
      <c r="C28353"/>
    </row>
    <row r="28354" spans="1:3">
      <c r="A28354"/>
      <c r="B28354"/>
      <c r="C28354"/>
    </row>
    <row r="28355" spans="1:3">
      <c r="A28355"/>
      <c r="B28355"/>
      <c r="C28355"/>
    </row>
    <row r="28356" spans="1:3">
      <c r="A28356"/>
      <c r="B28356"/>
      <c r="C28356"/>
    </row>
    <row r="28357" spans="1:3">
      <c r="A28357"/>
      <c r="B28357"/>
      <c r="C28357"/>
    </row>
    <row r="28358" spans="1:3">
      <c r="A28358"/>
      <c r="B28358"/>
      <c r="C28358"/>
    </row>
    <row r="28359" spans="1:3">
      <c r="A28359"/>
      <c r="B28359"/>
      <c r="C28359"/>
    </row>
    <row r="28360" spans="1:3">
      <c r="A28360"/>
      <c r="B28360"/>
      <c r="C28360"/>
    </row>
    <row r="28361" spans="1:3">
      <c r="A28361"/>
      <c r="B28361"/>
      <c r="C28361"/>
    </row>
    <row r="28362" spans="1:3">
      <c r="A28362"/>
      <c r="B28362"/>
      <c r="C28362"/>
    </row>
    <row r="28363" spans="1:3">
      <c r="A28363"/>
      <c r="B28363"/>
      <c r="C28363"/>
    </row>
    <row r="28364" spans="1:3">
      <c r="A28364"/>
      <c r="B28364"/>
      <c r="C28364"/>
    </row>
    <row r="28365" spans="1:3">
      <c r="A28365"/>
      <c r="B28365"/>
      <c r="C28365"/>
    </row>
    <row r="28366" spans="1:3">
      <c r="A28366"/>
      <c r="B28366"/>
      <c r="C28366"/>
    </row>
    <row r="28367" spans="1:3">
      <c r="A28367"/>
      <c r="B28367"/>
      <c r="C28367"/>
    </row>
    <row r="28368" spans="1:3">
      <c r="A28368"/>
      <c r="B28368"/>
      <c r="C28368"/>
    </row>
    <row r="28369" spans="1:3">
      <c r="A28369"/>
      <c r="B28369"/>
      <c r="C28369"/>
    </row>
    <row r="28370" spans="1:3">
      <c r="A28370"/>
      <c r="B28370"/>
      <c r="C28370"/>
    </row>
    <row r="28371" spans="1:3">
      <c r="A28371"/>
      <c r="B28371"/>
      <c r="C28371"/>
    </row>
    <row r="28372" spans="1:3">
      <c r="A28372"/>
      <c r="B28372"/>
      <c r="C28372"/>
    </row>
    <row r="28373" spans="1:3">
      <c r="A28373"/>
      <c r="B28373"/>
      <c r="C28373"/>
    </row>
    <row r="28374" spans="1:3">
      <c r="A28374"/>
      <c r="B28374"/>
      <c r="C28374"/>
    </row>
    <row r="28375" spans="1:3">
      <c r="A28375"/>
      <c r="B28375"/>
      <c r="C28375"/>
    </row>
    <row r="28376" spans="1:3">
      <c r="A28376"/>
      <c r="B28376"/>
      <c r="C28376"/>
    </row>
    <row r="28377" spans="1:3">
      <c r="A28377"/>
      <c r="B28377"/>
      <c r="C28377"/>
    </row>
    <row r="28378" spans="1:3">
      <c r="A28378"/>
      <c r="B28378"/>
      <c r="C28378"/>
    </row>
    <row r="28379" spans="1:3">
      <c r="A28379"/>
      <c r="B28379"/>
      <c r="C28379"/>
    </row>
    <row r="28380" spans="1:3">
      <c r="A28380"/>
      <c r="B28380"/>
      <c r="C28380"/>
    </row>
    <row r="28381" spans="1:3">
      <c r="A28381"/>
      <c r="B28381"/>
      <c r="C28381"/>
    </row>
    <row r="28382" spans="1:3">
      <c r="A28382"/>
      <c r="B28382"/>
      <c r="C28382"/>
    </row>
    <row r="28383" spans="1:3">
      <c r="A28383"/>
      <c r="B28383"/>
      <c r="C28383"/>
    </row>
    <row r="28384" spans="1:3">
      <c r="A28384"/>
      <c r="B28384"/>
      <c r="C28384"/>
    </row>
    <row r="28385" spans="1:3">
      <c r="A28385"/>
      <c r="B28385"/>
      <c r="C28385"/>
    </row>
    <row r="28386" spans="1:3">
      <c r="A28386"/>
      <c r="B28386"/>
      <c r="C28386"/>
    </row>
    <row r="28387" spans="1:3">
      <c r="A28387"/>
      <c r="B28387"/>
      <c r="C28387"/>
    </row>
    <row r="28388" spans="1:3">
      <c r="A28388"/>
      <c r="B28388"/>
      <c r="C28388"/>
    </row>
    <row r="28389" spans="1:3">
      <c r="A28389"/>
      <c r="B28389"/>
      <c r="C28389"/>
    </row>
    <row r="28390" spans="1:3">
      <c r="A28390"/>
      <c r="B28390"/>
      <c r="C28390"/>
    </row>
    <row r="28391" spans="1:3">
      <c r="A28391"/>
      <c r="B28391"/>
      <c r="C28391"/>
    </row>
    <row r="28392" spans="1:3">
      <c r="A28392"/>
      <c r="B28392"/>
      <c r="C28392"/>
    </row>
    <row r="28393" spans="1:3">
      <c r="A28393"/>
      <c r="B28393"/>
      <c r="C28393"/>
    </row>
    <row r="28394" spans="1:3">
      <c r="A28394"/>
      <c r="B28394"/>
      <c r="C28394"/>
    </row>
    <row r="28395" spans="1:3">
      <c r="A28395"/>
      <c r="B28395"/>
      <c r="C28395"/>
    </row>
    <row r="28396" spans="1:3">
      <c r="A28396"/>
      <c r="B28396"/>
      <c r="C28396"/>
    </row>
    <row r="28397" spans="1:3">
      <c r="A28397"/>
      <c r="B28397"/>
      <c r="C28397"/>
    </row>
    <row r="28398" spans="1:3">
      <c r="A28398"/>
      <c r="B28398"/>
      <c r="C28398"/>
    </row>
    <row r="28399" spans="1:3">
      <c r="A28399"/>
      <c r="B28399"/>
      <c r="C28399"/>
    </row>
    <row r="28400" spans="1:3">
      <c r="A28400"/>
      <c r="B28400"/>
      <c r="C28400"/>
    </row>
    <row r="28401" spans="1:3">
      <c r="A28401"/>
      <c r="B28401"/>
      <c r="C28401"/>
    </row>
    <row r="28402" spans="1:3">
      <c r="A28402"/>
      <c r="B28402"/>
      <c r="C28402"/>
    </row>
    <row r="28403" spans="1:3">
      <c r="A28403"/>
      <c r="B28403"/>
      <c r="C28403"/>
    </row>
    <row r="28404" spans="1:3">
      <c r="A28404"/>
      <c r="B28404"/>
      <c r="C28404"/>
    </row>
    <row r="28405" spans="1:3">
      <c r="A28405"/>
      <c r="B28405"/>
      <c r="C28405"/>
    </row>
    <row r="28406" spans="1:3">
      <c r="A28406"/>
      <c r="B28406"/>
      <c r="C28406"/>
    </row>
    <row r="28407" spans="1:3">
      <c r="A28407"/>
      <c r="B28407"/>
      <c r="C28407"/>
    </row>
    <row r="28408" spans="1:3">
      <c r="A28408"/>
      <c r="B28408"/>
      <c r="C28408"/>
    </row>
    <row r="28409" spans="1:3">
      <c r="A28409"/>
      <c r="B28409"/>
      <c r="C28409"/>
    </row>
    <row r="28410" spans="1:3">
      <c r="A28410"/>
      <c r="B28410"/>
      <c r="C28410"/>
    </row>
    <row r="28411" spans="1:3">
      <c r="A28411"/>
      <c r="B28411"/>
      <c r="C28411"/>
    </row>
    <row r="28412" spans="1:3">
      <c r="A28412"/>
      <c r="B28412"/>
      <c r="C28412"/>
    </row>
    <row r="28413" spans="1:3">
      <c r="A28413"/>
      <c r="B28413"/>
      <c r="C28413"/>
    </row>
    <row r="28414" spans="1:3">
      <c r="A28414"/>
      <c r="B28414"/>
      <c r="C28414"/>
    </row>
    <row r="28415" spans="1:3">
      <c r="A28415"/>
      <c r="B28415"/>
      <c r="C28415"/>
    </row>
    <row r="28416" spans="1:3">
      <c r="A28416"/>
      <c r="B28416"/>
      <c r="C28416"/>
    </row>
    <row r="28417" spans="1:3">
      <c r="A28417"/>
      <c r="B28417"/>
      <c r="C28417"/>
    </row>
    <row r="28418" spans="1:3">
      <c r="A28418"/>
      <c r="B28418"/>
      <c r="C28418"/>
    </row>
    <row r="28419" spans="1:3">
      <c r="A28419"/>
      <c r="B28419"/>
      <c r="C28419"/>
    </row>
    <row r="28420" spans="1:3">
      <c r="A28420"/>
      <c r="B28420"/>
      <c r="C28420"/>
    </row>
    <row r="28421" spans="1:3">
      <c r="A28421"/>
      <c r="B28421"/>
      <c r="C28421"/>
    </row>
    <row r="28422" spans="1:3">
      <c r="A28422"/>
      <c r="B28422"/>
      <c r="C28422"/>
    </row>
    <row r="28423" spans="1:3">
      <c r="A28423"/>
      <c r="B28423"/>
      <c r="C28423"/>
    </row>
    <row r="28424" spans="1:3">
      <c r="A28424"/>
      <c r="B28424"/>
      <c r="C28424"/>
    </row>
    <row r="28425" spans="1:3">
      <c r="A28425"/>
      <c r="B28425"/>
      <c r="C28425"/>
    </row>
    <row r="28426" spans="1:3">
      <c r="A28426"/>
      <c r="B28426"/>
      <c r="C28426"/>
    </row>
    <row r="28427" spans="1:3">
      <c r="A28427"/>
      <c r="B28427"/>
      <c r="C28427"/>
    </row>
    <row r="28428" spans="1:3">
      <c r="A28428"/>
      <c r="B28428"/>
      <c r="C28428"/>
    </row>
    <row r="28429" spans="1:3">
      <c r="A28429"/>
      <c r="B28429"/>
      <c r="C28429"/>
    </row>
    <row r="28430" spans="1:3">
      <c r="A28430"/>
      <c r="B28430"/>
      <c r="C28430"/>
    </row>
    <row r="28431" spans="1:3">
      <c r="A28431"/>
      <c r="B28431"/>
      <c r="C28431"/>
    </row>
    <row r="28432" spans="1:3">
      <c r="A28432"/>
      <c r="B28432"/>
      <c r="C28432"/>
    </row>
    <row r="28433" spans="1:3">
      <c r="A28433"/>
      <c r="B28433"/>
      <c r="C28433"/>
    </row>
    <row r="28434" spans="1:3">
      <c r="A28434"/>
      <c r="B28434"/>
      <c r="C28434"/>
    </row>
    <row r="28435" spans="1:3">
      <c r="A28435"/>
      <c r="B28435"/>
      <c r="C28435"/>
    </row>
    <row r="28436" spans="1:3">
      <c r="A28436"/>
      <c r="B28436"/>
      <c r="C28436"/>
    </row>
    <row r="28437" spans="1:3">
      <c r="A28437"/>
      <c r="B28437"/>
      <c r="C28437"/>
    </row>
    <row r="28438" spans="1:3">
      <c r="A28438"/>
      <c r="B28438"/>
      <c r="C28438"/>
    </row>
    <row r="28439" spans="1:3">
      <c r="A28439"/>
      <c r="B28439"/>
      <c r="C28439"/>
    </row>
    <row r="28440" spans="1:3">
      <c r="A28440"/>
      <c r="B28440"/>
      <c r="C28440"/>
    </row>
    <row r="28441" spans="1:3">
      <c r="A28441"/>
      <c r="B28441"/>
      <c r="C28441"/>
    </row>
    <row r="28442" spans="1:3">
      <c r="A28442"/>
      <c r="B28442"/>
      <c r="C28442"/>
    </row>
    <row r="28443" spans="1:3">
      <c r="A28443"/>
      <c r="B28443"/>
      <c r="C28443"/>
    </row>
    <row r="28444" spans="1:3">
      <c r="A28444"/>
      <c r="B28444"/>
      <c r="C28444"/>
    </row>
    <row r="28445" spans="1:3">
      <c r="A28445"/>
      <c r="B28445"/>
      <c r="C28445"/>
    </row>
    <row r="28446" spans="1:3">
      <c r="A28446"/>
      <c r="B28446"/>
      <c r="C28446"/>
    </row>
    <row r="28447" spans="1:3">
      <c r="A28447"/>
      <c r="B28447"/>
      <c r="C28447"/>
    </row>
    <row r="28448" spans="1:3">
      <c r="A28448"/>
      <c r="B28448"/>
      <c r="C28448"/>
    </row>
    <row r="28449" spans="1:3">
      <c r="A28449"/>
      <c r="B28449"/>
      <c r="C28449"/>
    </row>
    <row r="28450" spans="1:3">
      <c r="A28450"/>
      <c r="B28450"/>
      <c r="C28450"/>
    </row>
    <row r="28451" spans="1:3">
      <c r="A28451"/>
      <c r="B28451"/>
      <c r="C28451"/>
    </row>
    <row r="28452" spans="1:3">
      <c r="A28452"/>
      <c r="B28452"/>
      <c r="C28452"/>
    </row>
    <row r="28453" spans="1:3">
      <c r="A28453"/>
      <c r="B28453"/>
      <c r="C28453"/>
    </row>
    <row r="28454" spans="1:3">
      <c r="A28454"/>
      <c r="B28454"/>
      <c r="C28454"/>
    </row>
    <row r="28455" spans="1:3">
      <c r="A28455"/>
      <c r="B28455"/>
      <c r="C28455"/>
    </row>
    <row r="28456" spans="1:3">
      <c r="A28456"/>
      <c r="B28456"/>
      <c r="C28456"/>
    </row>
    <row r="28457" spans="1:3">
      <c r="A28457"/>
      <c r="B28457"/>
      <c r="C28457"/>
    </row>
    <row r="28458" spans="1:3">
      <c r="A28458"/>
      <c r="B28458"/>
      <c r="C28458"/>
    </row>
    <row r="28459" spans="1:3">
      <c r="A28459"/>
      <c r="B28459"/>
      <c r="C28459"/>
    </row>
    <row r="28460" spans="1:3">
      <c r="A28460"/>
      <c r="B28460"/>
      <c r="C28460"/>
    </row>
    <row r="28461" spans="1:3">
      <c r="A28461"/>
      <c r="B28461"/>
      <c r="C28461"/>
    </row>
    <row r="28462" spans="1:3">
      <c r="A28462"/>
      <c r="B28462"/>
      <c r="C28462"/>
    </row>
    <row r="28463" spans="1:3">
      <c r="A28463"/>
      <c r="B28463"/>
      <c r="C28463"/>
    </row>
    <row r="28464" spans="1:3">
      <c r="A28464"/>
      <c r="B28464"/>
      <c r="C28464"/>
    </row>
    <row r="28465" spans="1:3">
      <c r="A28465"/>
      <c r="B28465"/>
      <c r="C28465"/>
    </row>
    <row r="28466" spans="1:3">
      <c r="A28466"/>
      <c r="B28466"/>
      <c r="C28466"/>
    </row>
    <row r="28467" spans="1:3">
      <c r="A28467"/>
      <c r="B28467"/>
      <c r="C28467"/>
    </row>
    <row r="28468" spans="1:3">
      <c r="A28468"/>
      <c r="B28468"/>
      <c r="C28468"/>
    </row>
    <row r="28469" spans="1:3">
      <c r="A28469"/>
      <c r="B28469"/>
      <c r="C28469"/>
    </row>
    <row r="28470" spans="1:3">
      <c r="A28470"/>
      <c r="B28470"/>
      <c r="C28470"/>
    </row>
    <row r="28471" spans="1:3">
      <c r="A28471"/>
      <c r="B28471"/>
      <c r="C28471"/>
    </row>
    <row r="28472" spans="1:3">
      <c r="A28472"/>
      <c r="B28472"/>
      <c r="C28472"/>
    </row>
    <row r="28473" spans="1:3">
      <c r="A28473"/>
      <c r="B28473"/>
      <c r="C28473"/>
    </row>
    <row r="28474" spans="1:3">
      <c r="A28474"/>
      <c r="B28474"/>
      <c r="C28474"/>
    </row>
    <row r="28475" spans="1:3">
      <c r="A28475"/>
      <c r="B28475"/>
      <c r="C28475"/>
    </row>
    <row r="28476" spans="1:3">
      <c r="A28476"/>
      <c r="B28476"/>
      <c r="C28476"/>
    </row>
    <row r="28477" spans="1:3">
      <c r="A28477"/>
      <c r="B28477"/>
      <c r="C28477"/>
    </row>
    <row r="28478" spans="1:3">
      <c r="A28478"/>
      <c r="B28478"/>
      <c r="C28478"/>
    </row>
    <row r="28479" spans="1:3">
      <c r="A28479"/>
      <c r="B28479"/>
      <c r="C28479"/>
    </row>
    <row r="28480" spans="1:3">
      <c r="A28480"/>
      <c r="B28480"/>
      <c r="C28480"/>
    </row>
    <row r="28481" spans="1:3">
      <c r="A28481"/>
      <c r="B28481"/>
      <c r="C28481"/>
    </row>
    <row r="28482" spans="1:3">
      <c r="A28482"/>
      <c r="B28482"/>
      <c r="C28482"/>
    </row>
    <row r="28483" spans="1:3">
      <c r="A28483"/>
      <c r="B28483"/>
      <c r="C28483"/>
    </row>
    <row r="28484" spans="1:3">
      <c r="A28484"/>
      <c r="B28484"/>
      <c r="C28484"/>
    </row>
    <row r="28485" spans="1:3">
      <c r="A28485"/>
      <c r="B28485"/>
      <c r="C28485"/>
    </row>
    <row r="28486" spans="1:3">
      <c r="A28486"/>
      <c r="B28486"/>
      <c r="C28486"/>
    </row>
    <row r="28487" spans="1:3">
      <c r="A28487"/>
      <c r="B28487"/>
      <c r="C28487"/>
    </row>
    <row r="28488" spans="1:3">
      <c r="A28488"/>
      <c r="B28488"/>
      <c r="C28488"/>
    </row>
    <row r="28489" spans="1:3">
      <c r="A28489"/>
      <c r="B28489"/>
      <c r="C28489"/>
    </row>
    <row r="28490" spans="1:3">
      <c r="A28490"/>
      <c r="B28490"/>
      <c r="C28490"/>
    </row>
    <row r="28491" spans="1:3">
      <c r="A28491"/>
      <c r="B28491"/>
      <c r="C28491"/>
    </row>
    <row r="28492" spans="1:3">
      <c r="A28492"/>
      <c r="B28492"/>
      <c r="C28492"/>
    </row>
    <row r="28493" spans="1:3">
      <c r="A28493"/>
      <c r="B28493"/>
      <c r="C28493"/>
    </row>
    <row r="28494" spans="1:3">
      <c r="A28494"/>
      <c r="B28494"/>
      <c r="C28494"/>
    </row>
    <row r="28495" spans="1:3">
      <c r="A28495"/>
      <c r="B28495"/>
      <c r="C28495"/>
    </row>
    <row r="28496" spans="1:3">
      <c r="A28496"/>
      <c r="B28496"/>
      <c r="C28496"/>
    </row>
    <row r="28497" spans="1:3">
      <c r="A28497"/>
      <c r="B28497"/>
      <c r="C28497"/>
    </row>
    <row r="28498" spans="1:3">
      <c r="A28498"/>
      <c r="B28498"/>
      <c r="C28498"/>
    </row>
    <row r="28499" spans="1:3">
      <c r="A28499"/>
      <c r="B28499"/>
      <c r="C28499"/>
    </row>
    <row r="28500" spans="1:3">
      <c r="A28500"/>
      <c r="B28500"/>
      <c r="C28500"/>
    </row>
    <row r="28501" spans="1:3">
      <c r="A28501"/>
      <c r="B28501"/>
      <c r="C28501"/>
    </row>
    <row r="28502" spans="1:3">
      <c r="A28502"/>
      <c r="B28502"/>
      <c r="C28502"/>
    </row>
    <row r="28503" spans="1:3">
      <c r="A28503"/>
      <c r="B28503"/>
      <c r="C28503"/>
    </row>
    <row r="28504" spans="1:3">
      <c r="A28504"/>
      <c r="B28504"/>
      <c r="C28504"/>
    </row>
    <row r="28505" spans="1:3">
      <c r="A28505"/>
      <c r="B28505"/>
      <c r="C28505"/>
    </row>
    <row r="28506" spans="1:3">
      <c r="A28506"/>
      <c r="B28506"/>
      <c r="C28506"/>
    </row>
    <row r="28507" spans="1:3">
      <c r="A28507"/>
      <c r="B28507"/>
      <c r="C28507"/>
    </row>
    <row r="28508" spans="1:3">
      <c r="A28508"/>
      <c r="B28508"/>
      <c r="C28508"/>
    </row>
    <row r="28509" spans="1:3">
      <c r="A28509"/>
      <c r="B28509"/>
      <c r="C28509"/>
    </row>
    <row r="28510" spans="1:3">
      <c r="A28510"/>
      <c r="B28510"/>
      <c r="C28510"/>
    </row>
    <row r="28511" spans="1:3">
      <c r="A28511"/>
      <c r="B28511"/>
      <c r="C28511"/>
    </row>
    <row r="28512" spans="1:3">
      <c r="A28512"/>
      <c r="B28512"/>
      <c r="C28512"/>
    </row>
    <row r="28513" spans="1:3">
      <c r="A28513"/>
      <c r="B28513"/>
      <c r="C28513"/>
    </row>
    <row r="28514" spans="1:3">
      <c r="A28514"/>
      <c r="B28514"/>
      <c r="C28514"/>
    </row>
    <row r="28515" spans="1:3">
      <c r="A28515"/>
      <c r="B28515"/>
      <c r="C28515"/>
    </row>
    <row r="28516" spans="1:3">
      <c r="A28516"/>
      <c r="B28516"/>
      <c r="C28516"/>
    </row>
    <row r="28517" spans="1:3">
      <c r="A28517"/>
      <c r="B28517"/>
      <c r="C28517"/>
    </row>
    <row r="28518" spans="1:3">
      <c r="A28518"/>
      <c r="B28518"/>
      <c r="C28518"/>
    </row>
    <row r="28519" spans="1:3">
      <c r="A28519"/>
      <c r="B28519"/>
      <c r="C28519"/>
    </row>
    <row r="28520" spans="1:3">
      <c r="A28520"/>
      <c r="B28520"/>
      <c r="C28520"/>
    </row>
    <row r="28521" spans="1:3">
      <c r="A28521"/>
      <c r="B28521"/>
      <c r="C28521"/>
    </row>
    <row r="28522" spans="1:3">
      <c r="A28522"/>
      <c r="B28522"/>
      <c r="C28522"/>
    </row>
    <row r="28523" spans="1:3">
      <c r="A28523"/>
      <c r="B28523"/>
      <c r="C28523"/>
    </row>
    <row r="28524" spans="1:3">
      <c r="A28524"/>
      <c r="B28524"/>
      <c r="C28524"/>
    </row>
    <row r="28525" spans="1:3">
      <c r="A28525"/>
      <c r="B28525"/>
      <c r="C28525"/>
    </row>
    <row r="28526" spans="1:3">
      <c r="A28526"/>
      <c r="B28526"/>
      <c r="C28526"/>
    </row>
    <row r="28527" spans="1:3">
      <c r="A28527"/>
      <c r="B28527"/>
      <c r="C28527"/>
    </row>
    <row r="28528" spans="1:3">
      <c r="A28528"/>
      <c r="B28528"/>
      <c r="C28528"/>
    </row>
    <row r="28529" spans="1:3">
      <c r="A28529"/>
      <c r="B28529"/>
      <c r="C28529"/>
    </row>
    <row r="28530" spans="1:3">
      <c r="A28530"/>
      <c r="B28530"/>
      <c r="C28530"/>
    </row>
    <row r="28531" spans="1:3">
      <c r="A28531"/>
      <c r="B28531"/>
      <c r="C28531"/>
    </row>
    <row r="28532" spans="1:3">
      <c r="A28532"/>
      <c r="B28532"/>
      <c r="C28532"/>
    </row>
    <row r="28533" spans="1:3">
      <c r="A28533"/>
      <c r="B28533"/>
      <c r="C28533"/>
    </row>
    <row r="28534" spans="1:3">
      <c r="A28534"/>
      <c r="B28534"/>
      <c r="C28534"/>
    </row>
    <row r="28535" spans="1:3">
      <c r="A28535"/>
      <c r="B28535"/>
      <c r="C28535"/>
    </row>
    <row r="28536" spans="1:3">
      <c r="A28536"/>
      <c r="B28536"/>
      <c r="C28536"/>
    </row>
    <row r="28537" spans="1:3">
      <c r="A28537"/>
      <c r="B28537"/>
      <c r="C28537"/>
    </row>
    <row r="28538" spans="1:3">
      <c r="A28538"/>
      <c r="B28538"/>
      <c r="C28538"/>
    </row>
    <row r="28539" spans="1:3">
      <c r="A28539"/>
      <c r="B28539"/>
      <c r="C28539"/>
    </row>
    <row r="28540" spans="1:3">
      <c r="A28540"/>
      <c r="B28540"/>
      <c r="C28540"/>
    </row>
    <row r="28541" spans="1:3">
      <c r="A28541"/>
      <c r="B28541"/>
      <c r="C28541"/>
    </row>
    <row r="28542" spans="1:3">
      <c r="A28542"/>
      <c r="B28542"/>
      <c r="C28542"/>
    </row>
    <row r="28543" spans="1:3">
      <c r="A28543"/>
      <c r="B28543"/>
      <c r="C28543"/>
    </row>
    <row r="28544" spans="1:3">
      <c r="A28544"/>
      <c r="B28544"/>
      <c r="C28544"/>
    </row>
    <row r="28545" spans="1:3">
      <c r="A28545"/>
      <c r="B28545"/>
      <c r="C28545"/>
    </row>
    <row r="28546" spans="1:3">
      <c r="A28546"/>
      <c r="B28546"/>
      <c r="C28546"/>
    </row>
    <row r="28547" spans="1:3">
      <c r="A28547"/>
      <c r="B28547"/>
      <c r="C28547"/>
    </row>
    <row r="28548" spans="1:3">
      <c r="A28548"/>
      <c r="B28548"/>
      <c r="C28548"/>
    </row>
    <row r="28549" spans="1:3">
      <c r="A28549"/>
      <c r="B28549"/>
      <c r="C28549"/>
    </row>
    <row r="28550" spans="1:3">
      <c r="A28550"/>
      <c r="B28550"/>
      <c r="C28550"/>
    </row>
    <row r="28551" spans="1:3">
      <c r="A28551"/>
      <c r="B28551"/>
      <c r="C28551"/>
    </row>
    <row r="28552" spans="1:3">
      <c r="A28552"/>
      <c r="B28552"/>
      <c r="C28552"/>
    </row>
    <row r="28553" spans="1:3">
      <c r="A28553"/>
      <c r="B28553"/>
      <c r="C28553"/>
    </row>
    <row r="28554" spans="1:3">
      <c r="A28554"/>
      <c r="B28554"/>
      <c r="C28554"/>
    </row>
    <row r="28555" spans="1:3">
      <c r="A28555"/>
      <c r="B28555"/>
      <c r="C28555"/>
    </row>
    <row r="28556" spans="1:3">
      <c r="A28556"/>
      <c r="B28556"/>
      <c r="C28556"/>
    </row>
    <row r="28557" spans="1:3">
      <c r="A28557"/>
      <c r="B28557"/>
      <c r="C28557"/>
    </row>
    <row r="28558" spans="1:3">
      <c r="A28558"/>
      <c r="B28558"/>
      <c r="C28558"/>
    </row>
    <row r="28559" spans="1:3">
      <c r="A28559"/>
      <c r="B28559"/>
      <c r="C28559"/>
    </row>
    <row r="28560" spans="1:3">
      <c r="A28560"/>
      <c r="B28560"/>
      <c r="C28560"/>
    </row>
    <row r="28561" spans="1:3">
      <c r="A28561"/>
      <c r="B28561"/>
      <c r="C28561"/>
    </row>
    <row r="28562" spans="1:3">
      <c r="A28562"/>
      <c r="B28562"/>
      <c r="C28562"/>
    </row>
    <row r="28563" spans="1:3">
      <c r="A28563"/>
      <c r="B28563"/>
      <c r="C28563"/>
    </row>
    <row r="28564" spans="1:3">
      <c r="A28564"/>
      <c r="B28564"/>
      <c r="C28564"/>
    </row>
    <row r="28565" spans="1:3">
      <c r="A28565"/>
      <c r="B28565"/>
      <c r="C28565"/>
    </row>
    <row r="28566" spans="1:3">
      <c r="A28566"/>
      <c r="B28566"/>
      <c r="C28566"/>
    </row>
    <row r="28567" spans="1:3">
      <c r="A28567"/>
      <c r="B28567"/>
      <c r="C28567"/>
    </row>
    <row r="28568" spans="1:3">
      <c r="A28568"/>
      <c r="B28568"/>
      <c r="C28568"/>
    </row>
    <row r="28569" spans="1:3">
      <c r="A28569"/>
      <c r="B28569"/>
      <c r="C28569"/>
    </row>
    <row r="28570" spans="1:3">
      <c r="A28570"/>
      <c r="B28570"/>
      <c r="C28570"/>
    </row>
    <row r="28571" spans="1:3">
      <c r="A28571"/>
      <c r="B28571"/>
      <c r="C28571"/>
    </row>
    <row r="28572" spans="1:3">
      <c r="A28572"/>
      <c r="B28572"/>
      <c r="C28572"/>
    </row>
    <row r="28573" spans="1:3">
      <c r="A28573"/>
      <c r="B28573"/>
      <c r="C28573"/>
    </row>
    <row r="28574" spans="1:3">
      <c r="A28574"/>
      <c r="B28574"/>
      <c r="C28574"/>
    </row>
    <row r="28575" spans="1:3">
      <c r="A28575"/>
      <c r="B28575"/>
      <c r="C28575"/>
    </row>
    <row r="28576" spans="1:3">
      <c r="A28576"/>
      <c r="B28576"/>
      <c r="C28576"/>
    </row>
    <row r="28577" spans="1:3">
      <c r="A28577"/>
      <c r="B28577"/>
      <c r="C28577"/>
    </row>
    <row r="28578" spans="1:3">
      <c r="A28578"/>
      <c r="B28578"/>
      <c r="C28578"/>
    </row>
    <row r="28579" spans="1:3">
      <c r="A28579"/>
      <c r="B28579"/>
      <c r="C28579"/>
    </row>
    <row r="28580" spans="1:3">
      <c r="A28580"/>
      <c r="B28580"/>
      <c r="C28580"/>
    </row>
    <row r="28581" spans="1:3">
      <c r="A28581"/>
      <c r="B28581"/>
      <c r="C28581"/>
    </row>
    <row r="28582" spans="1:3">
      <c r="A28582"/>
      <c r="B28582"/>
      <c r="C28582"/>
    </row>
    <row r="28583" spans="1:3">
      <c r="A28583"/>
      <c r="B28583"/>
      <c r="C28583"/>
    </row>
    <row r="28584" spans="1:3">
      <c r="A28584"/>
      <c r="B28584"/>
      <c r="C28584"/>
    </row>
    <row r="28585" spans="1:3">
      <c r="A28585"/>
      <c r="B28585"/>
      <c r="C28585"/>
    </row>
    <row r="28586" spans="1:3">
      <c r="A28586"/>
      <c r="B28586"/>
      <c r="C28586"/>
    </row>
    <row r="28587" spans="1:3">
      <c r="A28587"/>
      <c r="B28587"/>
      <c r="C28587"/>
    </row>
    <row r="28588" spans="1:3">
      <c r="A28588"/>
      <c r="B28588"/>
      <c r="C28588"/>
    </row>
    <row r="28589" spans="1:3">
      <c r="A28589"/>
      <c r="B28589"/>
      <c r="C28589"/>
    </row>
    <row r="28590" spans="1:3">
      <c r="A28590"/>
      <c r="B28590"/>
      <c r="C28590"/>
    </row>
    <row r="28591" spans="1:3">
      <c r="A28591"/>
      <c r="B28591"/>
      <c r="C28591"/>
    </row>
    <row r="28592" spans="1:3">
      <c r="A28592"/>
      <c r="B28592"/>
      <c r="C28592"/>
    </row>
    <row r="28593" spans="1:3">
      <c r="A28593"/>
      <c r="B28593"/>
      <c r="C28593"/>
    </row>
    <row r="28594" spans="1:3">
      <c r="A28594"/>
      <c r="B28594"/>
      <c r="C28594"/>
    </row>
    <row r="28595" spans="1:3">
      <c r="A28595"/>
      <c r="B28595"/>
      <c r="C28595"/>
    </row>
    <row r="28596" spans="1:3">
      <c r="A28596"/>
      <c r="B28596"/>
      <c r="C28596"/>
    </row>
    <row r="28597" spans="1:3">
      <c r="A28597"/>
      <c r="B28597"/>
      <c r="C28597"/>
    </row>
    <row r="28598" spans="1:3">
      <c r="A28598"/>
      <c r="B28598"/>
      <c r="C28598"/>
    </row>
    <row r="28599" spans="1:3">
      <c r="A28599"/>
      <c r="B28599"/>
      <c r="C28599"/>
    </row>
    <row r="28600" spans="1:3">
      <c r="A28600"/>
      <c r="B28600"/>
      <c r="C28600"/>
    </row>
    <row r="28601" spans="1:3">
      <c r="A28601"/>
      <c r="B28601"/>
      <c r="C28601"/>
    </row>
    <row r="28602" spans="1:3">
      <c r="A28602"/>
      <c r="B28602"/>
      <c r="C28602"/>
    </row>
    <row r="28603" spans="1:3">
      <c r="A28603"/>
      <c r="B28603"/>
      <c r="C28603"/>
    </row>
    <row r="28604" spans="1:3">
      <c r="A28604"/>
      <c r="B28604"/>
      <c r="C28604"/>
    </row>
    <row r="28605" spans="1:3">
      <c r="A28605"/>
      <c r="B28605"/>
      <c r="C28605"/>
    </row>
    <row r="28606" spans="1:3">
      <c r="A28606"/>
      <c r="B28606"/>
      <c r="C28606"/>
    </row>
    <row r="28607" spans="1:3">
      <c r="A28607"/>
      <c r="B28607"/>
      <c r="C28607"/>
    </row>
    <row r="28608" spans="1:3">
      <c r="A28608"/>
      <c r="B28608"/>
      <c r="C28608"/>
    </row>
    <row r="28609" spans="1:3">
      <c r="A28609"/>
      <c r="B28609"/>
      <c r="C28609"/>
    </row>
    <row r="28610" spans="1:3">
      <c r="A28610"/>
      <c r="B28610"/>
      <c r="C28610"/>
    </row>
    <row r="28611" spans="1:3">
      <c r="A28611"/>
      <c r="B28611"/>
      <c r="C28611"/>
    </row>
    <row r="28612" spans="1:3">
      <c r="A28612"/>
      <c r="B28612"/>
      <c r="C28612"/>
    </row>
    <row r="28613" spans="1:3">
      <c r="A28613"/>
      <c r="B28613"/>
      <c r="C28613"/>
    </row>
    <row r="28614" spans="1:3">
      <c r="A28614"/>
      <c r="B28614"/>
      <c r="C28614"/>
    </row>
    <row r="28615" spans="1:3">
      <c r="A28615"/>
      <c r="B28615"/>
      <c r="C28615"/>
    </row>
    <row r="28616" spans="1:3">
      <c r="A28616"/>
      <c r="B28616"/>
      <c r="C28616"/>
    </row>
    <row r="28617" spans="1:3">
      <c r="A28617"/>
      <c r="B28617"/>
      <c r="C28617"/>
    </row>
    <row r="28618" spans="1:3">
      <c r="A28618"/>
      <c r="B28618"/>
      <c r="C28618"/>
    </row>
    <row r="28619" spans="1:3">
      <c r="A28619"/>
      <c r="B28619"/>
      <c r="C28619"/>
    </row>
    <row r="28620" spans="1:3">
      <c r="A28620"/>
      <c r="B28620"/>
      <c r="C28620"/>
    </row>
    <row r="28621" spans="1:3">
      <c r="A28621"/>
      <c r="B28621"/>
      <c r="C28621"/>
    </row>
    <row r="28622" spans="1:3">
      <c r="A28622"/>
      <c r="B28622"/>
      <c r="C28622"/>
    </row>
    <row r="28623" spans="1:3">
      <c r="A28623"/>
      <c r="B28623"/>
      <c r="C28623"/>
    </row>
    <row r="28624" spans="1:3">
      <c r="A28624"/>
      <c r="B28624"/>
      <c r="C28624"/>
    </row>
    <row r="28625" spans="1:3">
      <c r="A28625"/>
      <c r="B28625"/>
      <c r="C28625"/>
    </row>
    <row r="28626" spans="1:3">
      <c r="A28626"/>
      <c r="B28626"/>
      <c r="C28626"/>
    </row>
    <row r="28627" spans="1:3">
      <c r="A28627"/>
      <c r="B28627"/>
      <c r="C28627"/>
    </row>
    <row r="28628" spans="1:3">
      <c r="A28628"/>
      <c r="B28628"/>
      <c r="C28628"/>
    </row>
    <row r="28629" spans="1:3">
      <c r="A28629"/>
      <c r="B28629"/>
      <c r="C28629"/>
    </row>
    <row r="28630" spans="1:3">
      <c r="A28630"/>
      <c r="B28630"/>
      <c r="C28630"/>
    </row>
    <row r="28631" spans="1:3">
      <c r="A28631"/>
      <c r="B28631"/>
      <c r="C28631"/>
    </row>
    <row r="28632" spans="1:3">
      <c r="A28632"/>
      <c r="B28632"/>
      <c r="C28632"/>
    </row>
    <row r="28633" spans="1:3">
      <c r="A28633"/>
      <c r="B28633"/>
      <c r="C28633"/>
    </row>
    <row r="28634" spans="1:3">
      <c r="A28634"/>
      <c r="B28634"/>
      <c r="C28634"/>
    </row>
    <row r="28635" spans="1:3">
      <c r="A28635"/>
      <c r="B28635"/>
      <c r="C28635"/>
    </row>
    <row r="28636" spans="1:3">
      <c r="A28636"/>
      <c r="B28636"/>
      <c r="C28636"/>
    </row>
    <row r="28637" spans="1:3">
      <c r="A28637"/>
      <c r="B28637"/>
      <c r="C28637"/>
    </row>
    <row r="28638" spans="1:3">
      <c r="A28638"/>
      <c r="B28638"/>
      <c r="C28638"/>
    </row>
    <row r="28639" spans="1:3">
      <c r="A28639"/>
      <c r="B28639"/>
      <c r="C28639"/>
    </row>
    <row r="28640" spans="1:3">
      <c r="A28640"/>
      <c r="B28640"/>
      <c r="C28640"/>
    </row>
    <row r="28641" spans="1:3">
      <c r="A28641"/>
      <c r="B28641"/>
      <c r="C28641"/>
    </row>
    <row r="28642" spans="1:3">
      <c r="A28642"/>
      <c r="B28642"/>
      <c r="C28642"/>
    </row>
    <row r="28643" spans="1:3">
      <c r="A28643"/>
      <c r="B28643"/>
      <c r="C28643"/>
    </row>
    <row r="28644" spans="1:3">
      <c r="A28644"/>
      <c r="B28644"/>
      <c r="C28644"/>
    </row>
    <row r="28645" spans="1:3">
      <c r="A28645"/>
      <c r="B28645"/>
      <c r="C28645"/>
    </row>
    <row r="28646" spans="1:3">
      <c r="A28646"/>
      <c r="B28646"/>
      <c r="C28646"/>
    </row>
    <row r="28647" spans="1:3">
      <c r="A28647"/>
      <c r="B28647"/>
      <c r="C28647"/>
    </row>
    <row r="28648" spans="1:3">
      <c r="A28648"/>
      <c r="B28648"/>
      <c r="C28648"/>
    </row>
    <row r="28649" spans="1:3">
      <c r="A28649"/>
      <c r="B28649"/>
      <c r="C28649"/>
    </row>
    <row r="28650" spans="1:3">
      <c r="A28650"/>
      <c r="B28650"/>
      <c r="C28650"/>
    </row>
    <row r="28651" spans="1:3">
      <c r="A28651"/>
      <c r="B28651"/>
      <c r="C28651"/>
    </row>
    <row r="28652" spans="1:3">
      <c r="A28652"/>
      <c r="B28652"/>
      <c r="C28652"/>
    </row>
    <row r="28653" spans="1:3">
      <c r="A28653"/>
      <c r="B28653"/>
      <c r="C28653"/>
    </row>
    <row r="28654" spans="1:3">
      <c r="A28654"/>
      <c r="B28654"/>
      <c r="C28654"/>
    </row>
    <row r="28655" spans="1:3">
      <c r="A28655"/>
      <c r="B28655"/>
      <c r="C28655"/>
    </row>
    <row r="28656" spans="1:3">
      <c r="A28656"/>
      <c r="B28656"/>
      <c r="C28656"/>
    </row>
    <row r="28657" spans="1:3">
      <c r="A28657"/>
      <c r="B28657"/>
      <c r="C28657"/>
    </row>
    <row r="28658" spans="1:3">
      <c r="A28658"/>
      <c r="B28658"/>
      <c r="C28658"/>
    </row>
    <row r="28659" spans="1:3">
      <c r="A28659"/>
      <c r="B28659"/>
      <c r="C28659"/>
    </row>
    <row r="28660" spans="1:3">
      <c r="A28660"/>
      <c r="B28660"/>
      <c r="C28660"/>
    </row>
    <row r="28661" spans="1:3">
      <c r="A28661"/>
      <c r="B28661"/>
      <c r="C28661"/>
    </row>
    <row r="28662" spans="1:3">
      <c r="A28662"/>
      <c r="B28662"/>
      <c r="C28662"/>
    </row>
    <row r="28663" spans="1:3">
      <c r="A28663"/>
      <c r="B28663"/>
      <c r="C28663"/>
    </row>
    <row r="28664" spans="1:3">
      <c r="A28664"/>
      <c r="B28664"/>
      <c r="C28664"/>
    </row>
    <row r="28665" spans="1:3">
      <c r="A28665"/>
      <c r="B28665"/>
      <c r="C28665"/>
    </row>
    <row r="28666" spans="1:3">
      <c r="A28666"/>
      <c r="B28666"/>
      <c r="C28666"/>
    </row>
    <row r="28667" spans="1:3">
      <c r="A28667"/>
      <c r="B28667"/>
      <c r="C28667"/>
    </row>
    <row r="28668" spans="1:3">
      <c r="A28668"/>
      <c r="B28668"/>
      <c r="C28668"/>
    </row>
    <row r="28669" spans="1:3">
      <c r="A28669"/>
      <c r="B28669"/>
      <c r="C28669"/>
    </row>
    <row r="28670" spans="1:3">
      <c r="A28670"/>
      <c r="B28670"/>
      <c r="C28670"/>
    </row>
    <row r="28671" spans="1:3">
      <c r="A28671"/>
      <c r="B28671"/>
      <c r="C28671"/>
    </row>
    <row r="28672" spans="1:3">
      <c r="A28672"/>
      <c r="B28672"/>
      <c r="C28672"/>
    </row>
    <row r="28673" spans="1:3">
      <c r="A28673"/>
      <c r="B28673"/>
      <c r="C28673"/>
    </row>
    <row r="28674" spans="1:3">
      <c r="A28674"/>
      <c r="B28674"/>
      <c r="C28674"/>
    </row>
    <row r="28675" spans="1:3">
      <c r="A28675"/>
      <c r="B28675"/>
      <c r="C28675"/>
    </row>
    <row r="28676" spans="1:3">
      <c r="A28676"/>
      <c r="B28676"/>
      <c r="C28676"/>
    </row>
    <row r="28677" spans="1:3">
      <c r="A28677"/>
      <c r="B28677"/>
      <c r="C28677"/>
    </row>
    <row r="28678" spans="1:3">
      <c r="A28678"/>
      <c r="B28678"/>
      <c r="C28678"/>
    </row>
    <row r="28679" spans="1:3">
      <c r="A28679"/>
      <c r="B28679"/>
      <c r="C28679"/>
    </row>
    <row r="28680" spans="1:3">
      <c r="A28680"/>
      <c r="B28680"/>
      <c r="C28680"/>
    </row>
    <row r="28681" spans="1:3">
      <c r="A28681"/>
      <c r="B28681"/>
      <c r="C28681"/>
    </row>
    <row r="28682" spans="1:3">
      <c r="A28682"/>
      <c r="B28682"/>
      <c r="C28682"/>
    </row>
    <row r="28683" spans="1:3">
      <c r="A28683"/>
      <c r="B28683"/>
      <c r="C28683"/>
    </row>
    <row r="28684" spans="1:3">
      <c r="A28684"/>
      <c r="B28684"/>
      <c r="C28684"/>
    </row>
    <row r="28685" spans="1:3">
      <c r="A28685"/>
      <c r="B28685"/>
      <c r="C28685"/>
    </row>
    <row r="28686" spans="1:3">
      <c r="A28686"/>
      <c r="B28686"/>
      <c r="C28686"/>
    </row>
    <row r="28687" spans="1:3">
      <c r="A28687"/>
      <c r="B28687"/>
      <c r="C28687"/>
    </row>
    <row r="28688" spans="1:3">
      <c r="A28688"/>
      <c r="B28688"/>
      <c r="C28688"/>
    </row>
    <row r="28689" spans="1:3">
      <c r="A28689"/>
      <c r="B28689"/>
      <c r="C28689"/>
    </row>
    <row r="28690" spans="1:3">
      <c r="A28690"/>
      <c r="B28690"/>
      <c r="C28690"/>
    </row>
    <row r="28691" spans="1:3">
      <c r="A28691"/>
      <c r="B28691"/>
      <c r="C28691"/>
    </row>
    <row r="28692" spans="1:3">
      <c r="A28692"/>
      <c r="B28692"/>
      <c r="C28692"/>
    </row>
    <row r="28693" spans="1:3">
      <c r="A28693"/>
      <c r="B28693"/>
      <c r="C28693"/>
    </row>
    <row r="28694" spans="1:3">
      <c r="A28694"/>
      <c r="B28694"/>
      <c r="C28694"/>
    </row>
    <row r="28695" spans="1:3">
      <c r="A28695"/>
      <c r="B28695"/>
      <c r="C28695"/>
    </row>
    <row r="28696" spans="1:3">
      <c r="A28696"/>
      <c r="B28696"/>
      <c r="C28696"/>
    </row>
    <row r="28697" spans="1:3">
      <c r="A28697"/>
      <c r="B28697"/>
      <c r="C28697"/>
    </row>
    <row r="28698" spans="1:3">
      <c r="A28698"/>
      <c r="B28698"/>
      <c r="C28698"/>
    </row>
    <row r="28699" spans="1:3">
      <c r="A28699"/>
      <c r="B28699"/>
      <c r="C28699"/>
    </row>
    <row r="28700" spans="1:3">
      <c r="A28700"/>
      <c r="B28700"/>
      <c r="C28700"/>
    </row>
    <row r="28701" spans="1:3">
      <c r="A28701"/>
      <c r="B28701"/>
      <c r="C28701"/>
    </row>
    <row r="28702" spans="1:3">
      <c r="A28702"/>
      <c r="B28702"/>
      <c r="C28702"/>
    </row>
    <row r="28703" spans="1:3">
      <c r="A28703"/>
      <c r="B28703"/>
      <c r="C28703"/>
    </row>
    <row r="28704" spans="1:3">
      <c r="A28704"/>
      <c r="B28704"/>
      <c r="C28704"/>
    </row>
    <row r="28705" spans="1:3">
      <c r="A28705"/>
      <c r="B28705"/>
      <c r="C28705"/>
    </row>
    <row r="28706" spans="1:3">
      <c r="A28706"/>
      <c r="B28706"/>
      <c r="C28706"/>
    </row>
    <row r="28707" spans="1:3">
      <c r="A28707"/>
      <c r="B28707"/>
      <c r="C28707"/>
    </row>
    <row r="28708" spans="1:3">
      <c r="A28708"/>
      <c r="B28708"/>
      <c r="C28708"/>
    </row>
    <row r="28709" spans="1:3">
      <c r="A28709"/>
      <c r="B28709"/>
      <c r="C28709"/>
    </row>
    <row r="28710" spans="1:3">
      <c r="A28710"/>
      <c r="B28710"/>
      <c r="C28710"/>
    </row>
    <row r="28711" spans="1:3">
      <c r="A28711"/>
      <c r="B28711"/>
      <c r="C28711"/>
    </row>
    <row r="28712" spans="1:3">
      <c r="A28712"/>
      <c r="B28712"/>
      <c r="C28712"/>
    </row>
    <row r="28713" spans="1:3">
      <c r="A28713"/>
      <c r="B28713"/>
      <c r="C28713"/>
    </row>
    <row r="28714" spans="1:3">
      <c r="A28714"/>
      <c r="B28714"/>
      <c r="C28714"/>
    </row>
    <row r="28715" spans="1:3">
      <c r="A28715"/>
      <c r="B28715"/>
      <c r="C28715"/>
    </row>
    <row r="28716" spans="1:3">
      <c r="A28716"/>
      <c r="B28716"/>
      <c r="C28716"/>
    </row>
    <row r="28717" spans="1:3">
      <c r="A28717"/>
      <c r="B28717"/>
      <c r="C28717"/>
    </row>
    <row r="28718" spans="1:3">
      <c r="A28718"/>
      <c r="B28718"/>
      <c r="C28718"/>
    </row>
    <row r="28719" spans="1:3">
      <c r="A28719"/>
      <c r="B28719"/>
      <c r="C28719"/>
    </row>
    <row r="28720" spans="1:3">
      <c r="A28720"/>
      <c r="B28720"/>
      <c r="C28720"/>
    </row>
    <row r="28721" spans="1:3">
      <c r="A28721"/>
      <c r="B28721"/>
      <c r="C28721"/>
    </row>
    <row r="28722" spans="1:3">
      <c r="A28722"/>
      <c r="B28722"/>
      <c r="C28722"/>
    </row>
    <row r="28723" spans="1:3">
      <c r="A28723"/>
      <c r="B28723"/>
      <c r="C28723"/>
    </row>
    <row r="28724" spans="1:3">
      <c r="A28724"/>
      <c r="B28724"/>
      <c r="C28724"/>
    </row>
    <row r="28725" spans="1:3">
      <c r="A28725"/>
      <c r="B28725"/>
      <c r="C28725"/>
    </row>
    <row r="28726" spans="1:3">
      <c r="A28726"/>
      <c r="B28726"/>
      <c r="C28726"/>
    </row>
    <row r="28727" spans="1:3">
      <c r="A28727"/>
      <c r="B28727"/>
      <c r="C28727"/>
    </row>
    <row r="28728" spans="1:3">
      <c r="A28728"/>
      <c r="B28728"/>
      <c r="C28728"/>
    </row>
    <row r="28729" spans="1:3">
      <c r="A28729"/>
      <c r="B28729"/>
      <c r="C28729"/>
    </row>
    <row r="28730" spans="1:3">
      <c r="A28730"/>
      <c r="B28730"/>
      <c r="C28730"/>
    </row>
    <row r="28731" spans="1:3">
      <c r="A28731"/>
      <c r="B28731"/>
      <c r="C28731"/>
    </row>
    <row r="28732" spans="1:3">
      <c r="A28732"/>
      <c r="B28732"/>
      <c r="C28732"/>
    </row>
    <row r="28733" spans="1:3">
      <c r="A28733"/>
      <c r="B28733"/>
      <c r="C28733"/>
    </row>
    <row r="28734" spans="1:3">
      <c r="A28734"/>
      <c r="B28734"/>
      <c r="C28734"/>
    </row>
    <row r="28735" spans="1:3">
      <c r="A28735"/>
      <c r="B28735"/>
      <c r="C28735"/>
    </row>
    <row r="28736" spans="1:3">
      <c r="A28736"/>
      <c r="B28736"/>
      <c r="C28736"/>
    </row>
    <row r="28737" spans="1:3">
      <c r="A28737"/>
      <c r="B28737"/>
      <c r="C28737"/>
    </row>
    <row r="28738" spans="1:3">
      <c r="A28738"/>
      <c r="B28738"/>
      <c r="C28738"/>
    </row>
    <row r="28739" spans="1:3">
      <c r="A28739"/>
      <c r="B28739"/>
      <c r="C28739"/>
    </row>
    <row r="28740" spans="1:3">
      <c r="A28740"/>
      <c r="B28740"/>
      <c r="C28740"/>
    </row>
    <row r="28741" spans="1:3">
      <c r="A28741"/>
      <c r="B28741"/>
      <c r="C28741"/>
    </row>
    <row r="28742" spans="1:3">
      <c r="A28742"/>
      <c r="B28742"/>
      <c r="C28742"/>
    </row>
    <row r="28743" spans="1:3">
      <c r="A28743"/>
      <c r="B28743"/>
      <c r="C28743"/>
    </row>
    <row r="28744" spans="1:3">
      <c r="A28744"/>
      <c r="B28744"/>
      <c r="C28744"/>
    </row>
    <row r="28745" spans="1:3">
      <c r="A28745"/>
      <c r="B28745"/>
      <c r="C28745"/>
    </row>
    <row r="28746" spans="1:3">
      <c r="A28746"/>
      <c r="B28746"/>
      <c r="C28746"/>
    </row>
    <row r="28747" spans="1:3">
      <c r="A28747"/>
      <c r="B28747"/>
      <c r="C28747"/>
    </row>
    <row r="28748" spans="1:3">
      <c r="A28748"/>
      <c r="B28748"/>
      <c r="C28748"/>
    </row>
    <row r="28749" spans="1:3">
      <c r="A28749"/>
      <c r="B28749"/>
      <c r="C28749"/>
    </row>
    <row r="28750" spans="1:3">
      <c r="A28750"/>
      <c r="B28750"/>
      <c r="C28750"/>
    </row>
    <row r="28751" spans="1:3">
      <c r="A28751"/>
      <c r="B28751"/>
      <c r="C28751"/>
    </row>
    <row r="28752" spans="1:3">
      <c r="A28752"/>
      <c r="B28752"/>
      <c r="C28752"/>
    </row>
    <row r="28753" spans="1:3">
      <c r="A28753"/>
      <c r="B28753"/>
      <c r="C28753"/>
    </row>
    <row r="28754" spans="1:3">
      <c r="A28754"/>
      <c r="B28754"/>
      <c r="C28754"/>
    </row>
    <row r="28755" spans="1:3">
      <c r="A28755"/>
      <c r="B28755"/>
      <c r="C28755"/>
    </row>
    <row r="28756" spans="1:3">
      <c r="A28756"/>
      <c r="B28756"/>
      <c r="C28756"/>
    </row>
    <row r="28757" spans="1:3">
      <c r="A28757"/>
      <c r="B28757"/>
      <c r="C28757"/>
    </row>
    <row r="28758" spans="1:3">
      <c r="A28758"/>
      <c r="B28758"/>
      <c r="C28758"/>
    </row>
    <row r="28759" spans="1:3">
      <c r="A28759"/>
      <c r="B28759"/>
      <c r="C28759"/>
    </row>
    <row r="28760" spans="1:3">
      <c r="A28760"/>
      <c r="B28760"/>
      <c r="C28760"/>
    </row>
    <row r="28761" spans="1:3">
      <c r="A28761"/>
      <c r="B28761"/>
      <c r="C28761"/>
    </row>
    <row r="28762" spans="1:3">
      <c r="A28762"/>
      <c r="B28762"/>
      <c r="C28762"/>
    </row>
    <row r="28763" spans="1:3">
      <c r="A28763"/>
      <c r="B28763"/>
      <c r="C28763"/>
    </row>
    <row r="28764" spans="1:3">
      <c r="A28764"/>
      <c r="B28764"/>
      <c r="C28764"/>
    </row>
    <row r="28765" spans="1:3">
      <c r="A28765"/>
      <c r="B28765"/>
      <c r="C28765"/>
    </row>
    <row r="28766" spans="1:3">
      <c r="A28766"/>
      <c r="B28766"/>
      <c r="C28766"/>
    </row>
    <row r="28767" spans="1:3">
      <c r="A28767"/>
      <c r="B28767"/>
      <c r="C28767"/>
    </row>
    <row r="28768" spans="1:3">
      <c r="A28768"/>
      <c r="B28768"/>
      <c r="C28768"/>
    </row>
    <row r="28769" spans="1:3">
      <c r="A28769"/>
      <c r="B28769"/>
      <c r="C28769"/>
    </row>
    <row r="28770" spans="1:3">
      <c r="A28770"/>
      <c r="B28770"/>
      <c r="C28770"/>
    </row>
    <row r="28771" spans="1:3">
      <c r="A28771"/>
      <c r="B28771"/>
      <c r="C28771"/>
    </row>
    <row r="28772" spans="1:3">
      <c r="A28772"/>
      <c r="B28772"/>
      <c r="C28772"/>
    </row>
    <row r="28773" spans="1:3">
      <c r="A28773"/>
      <c r="B28773"/>
      <c r="C28773"/>
    </row>
    <row r="28774" spans="1:3">
      <c r="A28774"/>
      <c r="B28774"/>
      <c r="C28774"/>
    </row>
    <row r="28775" spans="1:3">
      <c r="A28775"/>
      <c r="B28775"/>
      <c r="C28775"/>
    </row>
    <row r="28776" spans="1:3">
      <c r="A28776"/>
      <c r="B28776"/>
      <c r="C28776"/>
    </row>
    <row r="28777" spans="1:3">
      <c r="A28777"/>
      <c r="B28777"/>
      <c r="C28777"/>
    </row>
    <row r="28778" spans="1:3">
      <c r="A28778"/>
      <c r="B28778"/>
      <c r="C28778"/>
    </row>
    <row r="28779" spans="1:3">
      <c r="A28779"/>
      <c r="B28779"/>
      <c r="C28779"/>
    </row>
    <row r="28780" spans="1:3">
      <c r="A28780"/>
      <c r="B28780"/>
      <c r="C28780"/>
    </row>
    <row r="28781" spans="1:3">
      <c r="A28781"/>
      <c r="B28781"/>
      <c r="C28781"/>
    </row>
    <row r="28782" spans="1:3">
      <c r="A28782"/>
      <c r="B28782"/>
      <c r="C28782"/>
    </row>
    <row r="28783" spans="1:3">
      <c r="A28783"/>
      <c r="B28783"/>
      <c r="C28783"/>
    </row>
    <row r="28784" spans="1:3">
      <c r="A28784"/>
      <c r="B28784"/>
      <c r="C28784"/>
    </row>
    <row r="28785" spans="1:3">
      <c r="A28785"/>
      <c r="B28785"/>
      <c r="C28785"/>
    </row>
    <row r="28786" spans="1:3">
      <c r="A28786"/>
      <c r="B28786"/>
      <c r="C28786"/>
    </row>
    <row r="28787" spans="1:3">
      <c r="A28787"/>
      <c r="B28787"/>
      <c r="C28787"/>
    </row>
    <row r="28788" spans="1:3">
      <c r="A28788"/>
      <c r="B28788"/>
      <c r="C28788"/>
    </row>
    <row r="28789" spans="1:3">
      <c r="A28789"/>
      <c r="B28789"/>
      <c r="C28789"/>
    </row>
    <row r="28790" spans="1:3">
      <c r="A28790"/>
      <c r="B28790"/>
      <c r="C28790"/>
    </row>
    <row r="28791" spans="1:3">
      <c r="A28791"/>
      <c r="B28791"/>
      <c r="C28791"/>
    </row>
    <row r="28792" spans="1:3">
      <c r="A28792"/>
      <c r="B28792"/>
      <c r="C28792"/>
    </row>
    <row r="28793" spans="1:3">
      <c r="A28793"/>
      <c r="B28793"/>
      <c r="C28793"/>
    </row>
    <row r="28794" spans="1:3">
      <c r="A28794"/>
      <c r="B28794"/>
      <c r="C28794"/>
    </row>
    <row r="28795" spans="1:3">
      <c r="A28795"/>
      <c r="B28795"/>
      <c r="C28795"/>
    </row>
    <row r="28796" spans="1:3">
      <c r="A28796"/>
      <c r="B28796"/>
      <c r="C28796"/>
    </row>
    <row r="28797" spans="1:3">
      <c r="A28797"/>
      <c r="B28797"/>
      <c r="C28797"/>
    </row>
    <row r="28798" spans="1:3">
      <c r="A28798"/>
      <c r="B28798"/>
      <c r="C28798"/>
    </row>
    <row r="28799" spans="1:3">
      <c r="A28799"/>
      <c r="B28799"/>
      <c r="C28799"/>
    </row>
    <row r="28800" spans="1:3">
      <c r="A28800"/>
      <c r="B28800"/>
      <c r="C28800"/>
    </row>
    <row r="28801" spans="1:3">
      <c r="A28801"/>
      <c r="B28801"/>
      <c r="C28801"/>
    </row>
    <row r="28802" spans="1:3">
      <c r="A28802"/>
      <c r="B28802"/>
      <c r="C28802"/>
    </row>
    <row r="28803" spans="1:3">
      <c r="A28803"/>
      <c r="B28803"/>
      <c r="C28803"/>
    </row>
    <row r="28804" spans="1:3">
      <c r="A28804"/>
      <c r="B28804"/>
      <c r="C28804"/>
    </row>
    <row r="28805" spans="1:3">
      <c r="A28805"/>
      <c r="B28805"/>
      <c r="C28805"/>
    </row>
    <row r="28806" spans="1:3">
      <c r="A28806"/>
      <c r="B28806"/>
      <c r="C28806"/>
    </row>
    <row r="28807" spans="1:3">
      <c r="A28807"/>
      <c r="B28807"/>
      <c r="C28807"/>
    </row>
    <row r="28808" spans="1:3">
      <c r="A28808"/>
      <c r="B28808"/>
      <c r="C28808"/>
    </row>
    <row r="28809" spans="1:3">
      <c r="A28809"/>
      <c r="B28809"/>
      <c r="C28809"/>
    </row>
    <row r="28810" spans="1:3">
      <c r="A28810"/>
      <c r="B28810"/>
      <c r="C28810"/>
    </row>
    <row r="28811" spans="1:3">
      <c r="A28811"/>
      <c r="B28811"/>
      <c r="C28811"/>
    </row>
    <row r="28812" spans="1:3">
      <c r="A28812"/>
      <c r="B28812"/>
      <c r="C28812"/>
    </row>
    <row r="28813" spans="1:3">
      <c r="A28813"/>
      <c r="B28813"/>
      <c r="C28813"/>
    </row>
    <row r="28814" spans="1:3">
      <c r="A28814"/>
      <c r="B28814"/>
      <c r="C28814"/>
    </row>
    <row r="28815" spans="1:3">
      <c r="A28815"/>
      <c r="B28815"/>
      <c r="C28815"/>
    </row>
    <row r="28816" spans="1:3">
      <c r="A28816"/>
      <c r="B28816"/>
      <c r="C28816"/>
    </row>
    <row r="28817" spans="1:3">
      <c r="A28817"/>
      <c r="B28817"/>
      <c r="C28817"/>
    </row>
    <row r="28818" spans="1:3">
      <c r="A28818"/>
      <c r="B28818"/>
      <c r="C28818"/>
    </row>
    <row r="28819" spans="1:3">
      <c r="A28819"/>
      <c r="B28819"/>
      <c r="C28819"/>
    </row>
    <row r="28820" spans="1:3">
      <c r="A28820"/>
      <c r="B28820"/>
      <c r="C28820"/>
    </row>
    <row r="28821" spans="1:3">
      <c r="A28821"/>
      <c r="B28821"/>
      <c r="C28821"/>
    </row>
    <row r="28822" spans="1:3">
      <c r="A28822"/>
      <c r="B28822"/>
      <c r="C28822"/>
    </row>
    <row r="28823" spans="1:3">
      <c r="A28823"/>
      <c r="B28823"/>
      <c r="C28823"/>
    </row>
    <row r="28824" spans="1:3">
      <c r="A28824"/>
      <c r="B28824"/>
      <c r="C28824"/>
    </row>
    <row r="28825" spans="1:3">
      <c r="A28825"/>
      <c r="B28825"/>
      <c r="C28825"/>
    </row>
    <row r="28826" spans="1:3">
      <c r="A28826"/>
      <c r="B28826"/>
      <c r="C28826"/>
    </row>
    <row r="28827" spans="1:3">
      <c r="A28827"/>
      <c r="B28827"/>
      <c r="C28827"/>
    </row>
    <row r="28828" spans="1:3">
      <c r="A28828"/>
      <c r="B28828"/>
      <c r="C28828"/>
    </row>
    <row r="28829" spans="1:3">
      <c r="A28829"/>
      <c r="B28829"/>
      <c r="C28829"/>
    </row>
    <row r="28830" spans="1:3">
      <c r="A28830"/>
      <c r="B28830"/>
      <c r="C28830"/>
    </row>
    <row r="28831" spans="1:3">
      <c r="A28831"/>
      <c r="B28831"/>
      <c r="C28831"/>
    </row>
    <row r="28832" spans="1:3">
      <c r="A28832"/>
      <c r="B28832"/>
      <c r="C28832"/>
    </row>
    <row r="28833" spans="1:3">
      <c r="A28833"/>
      <c r="B28833"/>
      <c r="C28833"/>
    </row>
    <row r="28834" spans="1:3">
      <c r="A28834"/>
      <c r="B28834"/>
      <c r="C28834"/>
    </row>
    <row r="28835" spans="1:3">
      <c r="A28835"/>
      <c r="B28835"/>
      <c r="C28835"/>
    </row>
    <row r="28836" spans="1:3">
      <c r="A28836"/>
      <c r="B28836"/>
      <c r="C28836"/>
    </row>
    <row r="28837" spans="1:3">
      <c r="A28837"/>
      <c r="B28837"/>
      <c r="C28837"/>
    </row>
    <row r="28838" spans="1:3">
      <c r="A28838"/>
      <c r="B28838"/>
      <c r="C28838"/>
    </row>
    <row r="28839" spans="1:3">
      <c r="A28839"/>
      <c r="B28839"/>
      <c r="C28839"/>
    </row>
    <row r="28840" spans="1:3">
      <c r="A28840"/>
      <c r="B28840"/>
      <c r="C28840"/>
    </row>
    <row r="28841" spans="1:3">
      <c r="A28841"/>
      <c r="B28841"/>
      <c r="C28841"/>
    </row>
    <row r="28842" spans="1:3">
      <c r="A28842"/>
      <c r="B28842"/>
      <c r="C28842"/>
    </row>
    <row r="28843" spans="1:3">
      <c r="A28843"/>
      <c r="B28843"/>
      <c r="C28843"/>
    </row>
    <row r="28844" spans="1:3">
      <c r="A28844"/>
      <c r="B28844"/>
      <c r="C28844"/>
    </row>
    <row r="28845" spans="1:3">
      <c r="A28845"/>
      <c r="B28845"/>
      <c r="C28845"/>
    </row>
    <row r="28846" spans="1:3">
      <c r="A28846"/>
      <c r="B28846"/>
      <c r="C28846"/>
    </row>
    <row r="28847" spans="1:3">
      <c r="A28847"/>
      <c r="B28847"/>
      <c r="C28847"/>
    </row>
    <row r="28848" spans="1:3">
      <c r="A28848"/>
      <c r="B28848"/>
      <c r="C28848"/>
    </row>
    <row r="28849" spans="1:3">
      <c r="A28849"/>
      <c r="B28849"/>
      <c r="C28849"/>
    </row>
    <row r="28850" spans="1:3">
      <c r="A28850"/>
      <c r="B28850"/>
      <c r="C28850"/>
    </row>
    <row r="28851" spans="1:3">
      <c r="A28851"/>
      <c r="B28851"/>
      <c r="C28851"/>
    </row>
    <row r="28852" spans="1:3">
      <c r="A28852"/>
      <c r="B28852"/>
      <c r="C28852"/>
    </row>
    <row r="28853" spans="1:3">
      <c r="A28853"/>
      <c r="B28853"/>
      <c r="C28853"/>
    </row>
    <row r="28854" spans="1:3">
      <c r="A28854"/>
      <c r="B28854"/>
      <c r="C28854"/>
    </row>
    <row r="28855" spans="1:3">
      <c r="A28855"/>
      <c r="B28855"/>
      <c r="C28855"/>
    </row>
    <row r="28856" spans="1:3">
      <c r="A28856"/>
      <c r="B28856"/>
      <c r="C28856"/>
    </row>
    <row r="28857" spans="1:3">
      <c r="A28857"/>
      <c r="B28857"/>
      <c r="C28857"/>
    </row>
    <row r="28858" spans="1:3">
      <c r="A28858"/>
      <c r="B28858"/>
      <c r="C28858"/>
    </row>
    <row r="28859" spans="1:3">
      <c r="A28859"/>
      <c r="B28859"/>
      <c r="C28859"/>
    </row>
    <row r="28860" spans="1:3">
      <c r="A28860"/>
      <c r="B28860"/>
      <c r="C28860"/>
    </row>
    <row r="28861" spans="1:3">
      <c r="A28861"/>
      <c r="B28861"/>
      <c r="C28861"/>
    </row>
    <row r="28862" spans="1:3">
      <c r="A28862"/>
      <c r="B28862"/>
      <c r="C28862"/>
    </row>
    <row r="28863" spans="1:3">
      <c r="A28863"/>
      <c r="B28863"/>
      <c r="C28863"/>
    </row>
    <row r="28864" spans="1:3">
      <c r="A28864"/>
      <c r="B28864"/>
      <c r="C28864"/>
    </row>
    <row r="28865" spans="1:3">
      <c r="A28865"/>
      <c r="B28865"/>
      <c r="C28865"/>
    </row>
    <row r="28866" spans="1:3">
      <c r="A28866"/>
      <c r="B28866"/>
      <c r="C28866"/>
    </row>
    <row r="28867" spans="1:3">
      <c r="A28867"/>
      <c r="B28867"/>
      <c r="C28867"/>
    </row>
    <row r="28868" spans="1:3">
      <c r="A28868"/>
      <c r="B28868"/>
      <c r="C28868"/>
    </row>
    <row r="28869" spans="1:3">
      <c r="A28869"/>
      <c r="B28869"/>
      <c r="C28869"/>
    </row>
    <row r="28870" spans="1:3">
      <c r="A28870"/>
      <c r="B28870"/>
      <c r="C28870"/>
    </row>
    <row r="28871" spans="1:3">
      <c r="A28871"/>
      <c r="B28871"/>
      <c r="C28871"/>
    </row>
    <row r="28872" spans="1:3">
      <c r="A28872"/>
      <c r="B28872"/>
      <c r="C28872"/>
    </row>
    <row r="28873" spans="1:3">
      <c r="A28873"/>
      <c r="B28873"/>
      <c r="C28873"/>
    </row>
    <row r="28874" spans="1:3">
      <c r="A28874"/>
      <c r="B28874"/>
      <c r="C28874"/>
    </row>
    <row r="28875" spans="1:3">
      <c r="A28875"/>
      <c r="B28875"/>
      <c r="C28875"/>
    </row>
    <row r="28876" spans="1:3">
      <c r="A28876"/>
      <c r="B28876"/>
      <c r="C28876"/>
    </row>
    <row r="28877" spans="1:3">
      <c r="A28877"/>
      <c r="B28877"/>
      <c r="C28877"/>
    </row>
    <row r="28878" spans="1:3">
      <c r="A28878"/>
      <c r="B28878"/>
      <c r="C28878"/>
    </row>
    <row r="28879" spans="1:3">
      <c r="A28879"/>
      <c r="B28879"/>
      <c r="C28879"/>
    </row>
    <row r="28880" spans="1:3">
      <c r="A28880"/>
      <c r="B28880"/>
      <c r="C28880"/>
    </row>
    <row r="28881" spans="1:3">
      <c r="A28881"/>
      <c r="B28881"/>
      <c r="C28881"/>
    </row>
    <row r="28882" spans="1:3">
      <c r="A28882"/>
      <c r="B28882"/>
      <c r="C28882"/>
    </row>
    <row r="28883" spans="1:3">
      <c r="A28883"/>
      <c r="B28883"/>
      <c r="C28883"/>
    </row>
    <row r="28884" spans="1:3">
      <c r="A28884"/>
      <c r="B28884"/>
      <c r="C28884"/>
    </row>
    <row r="28885" spans="1:3">
      <c r="A28885"/>
      <c r="B28885"/>
      <c r="C28885"/>
    </row>
    <row r="28886" spans="1:3">
      <c r="A28886"/>
      <c r="B28886"/>
      <c r="C28886"/>
    </row>
    <row r="28887" spans="1:3">
      <c r="A28887"/>
      <c r="B28887"/>
      <c r="C28887"/>
    </row>
    <row r="28888" spans="1:3">
      <c r="A28888"/>
      <c r="B28888"/>
      <c r="C28888"/>
    </row>
    <row r="28889" spans="1:3">
      <c r="A28889"/>
      <c r="B28889"/>
      <c r="C28889"/>
    </row>
    <row r="28890" spans="1:3">
      <c r="A28890"/>
      <c r="B28890"/>
      <c r="C28890"/>
    </row>
    <row r="28891" spans="1:3">
      <c r="A28891"/>
      <c r="B28891"/>
      <c r="C28891"/>
    </row>
    <row r="28892" spans="1:3">
      <c r="A28892"/>
      <c r="B28892"/>
      <c r="C28892"/>
    </row>
    <row r="28893" spans="1:3">
      <c r="A28893"/>
      <c r="B28893"/>
      <c r="C28893"/>
    </row>
    <row r="28894" spans="1:3">
      <c r="A28894"/>
      <c r="B28894"/>
      <c r="C28894"/>
    </row>
    <row r="28895" spans="1:3">
      <c r="A28895"/>
      <c r="B28895"/>
      <c r="C28895"/>
    </row>
    <row r="28896" spans="1:3">
      <c r="A28896"/>
      <c r="B28896"/>
      <c r="C28896"/>
    </row>
    <row r="28897" spans="1:3">
      <c r="A28897"/>
      <c r="B28897"/>
      <c r="C28897"/>
    </row>
    <row r="28898" spans="1:3">
      <c r="A28898"/>
      <c r="B28898"/>
      <c r="C28898"/>
    </row>
    <row r="28899" spans="1:3">
      <c r="A28899"/>
      <c r="B28899"/>
      <c r="C28899"/>
    </row>
    <row r="28900" spans="1:3">
      <c r="A28900"/>
      <c r="B28900"/>
      <c r="C28900"/>
    </row>
    <row r="28901" spans="1:3">
      <c r="A28901"/>
      <c r="B28901"/>
      <c r="C28901"/>
    </row>
    <row r="28902" spans="1:3">
      <c r="A28902"/>
      <c r="B28902"/>
      <c r="C28902"/>
    </row>
    <row r="28903" spans="1:3">
      <c r="A28903"/>
      <c r="B28903"/>
      <c r="C28903"/>
    </row>
    <row r="28904" spans="1:3">
      <c r="A28904"/>
      <c r="B28904"/>
      <c r="C28904"/>
    </row>
    <row r="28905" spans="1:3">
      <c r="A28905"/>
      <c r="B28905"/>
      <c r="C28905"/>
    </row>
    <row r="28906" spans="1:3">
      <c r="A28906"/>
      <c r="B28906"/>
      <c r="C28906"/>
    </row>
    <row r="28907" spans="1:3">
      <c r="A28907"/>
      <c r="B28907"/>
      <c r="C28907"/>
    </row>
    <row r="28908" spans="1:3">
      <c r="A28908"/>
      <c r="B28908"/>
      <c r="C28908"/>
    </row>
    <row r="28909" spans="1:3">
      <c r="A28909"/>
      <c r="B28909"/>
      <c r="C28909"/>
    </row>
    <row r="28910" spans="1:3">
      <c r="A28910"/>
      <c r="B28910"/>
      <c r="C28910"/>
    </row>
    <row r="28911" spans="1:3">
      <c r="A28911"/>
      <c r="B28911"/>
      <c r="C28911"/>
    </row>
    <row r="28912" spans="1:3">
      <c r="A28912"/>
      <c r="B28912"/>
      <c r="C28912"/>
    </row>
    <row r="28913" spans="1:3">
      <c r="A28913"/>
      <c r="B28913"/>
      <c r="C28913"/>
    </row>
    <row r="28914" spans="1:3">
      <c r="A28914"/>
      <c r="B28914"/>
      <c r="C28914"/>
    </row>
    <row r="28915" spans="1:3">
      <c r="A28915"/>
      <c r="B28915"/>
      <c r="C28915"/>
    </row>
    <row r="28916" spans="1:3">
      <c r="A28916"/>
      <c r="B28916"/>
      <c r="C28916"/>
    </row>
    <row r="28917" spans="1:3">
      <c r="A28917"/>
      <c r="B28917"/>
      <c r="C28917"/>
    </row>
    <row r="28918" spans="1:3">
      <c r="A28918"/>
      <c r="B28918"/>
      <c r="C28918"/>
    </row>
    <row r="28919" spans="1:3">
      <c r="A28919"/>
      <c r="B28919"/>
      <c r="C28919"/>
    </row>
    <row r="28920" spans="1:3">
      <c r="A28920"/>
      <c r="B28920"/>
      <c r="C28920"/>
    </row>
    <row r="28921" spans="1:3">
      <c r="A28921"/>
      <c r="B28921"/>
      <c r="C28921"/>
    </row>
    <row r="28922" spans="1:3">
      <c r="A28922"/>
      <c r="B28922"/>
      <c r="C28922"/>
    </row>
    <row r="28923" spans="1:3">
      <c r="A28923"/>
      <c r="B28923"/>
      <c r="C28923"/>
    </row>
    <row r="28924" spans="1:3">
      <c r="A28924"/>
      <c r="B28924"/>
      <c r="C28924"/>
    </row>
    <row r="28925" spans="1:3">
      <c r="A28925"/>
      <c r="B28925"/>
      <c r="C28925"/>
    </row>
    <row r="28926" spans="1:3">
      <c r="A28926"/>
      <c r="B28926"/>
      <c r="C28926"/>
    </row>
    <row r="28927" spans="1:3">
      <c r="A28927"/>
      <c r="B28927"/>
      <c r="C28927"/>
    </row>
    <row r="28928" spans="1:3">
      <c r="A28928"/>
      <c r="B28928"/>
      <c r="C28928"/>
    </row>
    <row r="28929" spans="1:3">
      <c r="A28929"/>
      <c r="B28929"/>
      <c r="C28929"/>
    </row>
    <row r="28930" spans="1:3">
      <c r="A28930"/>
      <c r="B28930"/>
      <c r="C28930"/>
    </row>
    <row r="28931" spans="1:3">
      <c r="A28931"/>
      <c r="B28931"/>
      <c r="C28931"/>
    </row>
    <row r="28932" spans="1:3">
      <c r="A28932"/>
      <c r="B28932"/>
      <c r="C28932"/>
    </row>
    <row r="28933" spans="1:3">
      <c r="A28933"/>
      <c r="B28933"/>
      <c r="C28933"/>
    </row>
    <row r="28934" spans="1:3">
      <c r="A28934"/>
      <c r="B28934"/>
      <c r="C28934"/>
    </row>
    <row r="28935" spans="1:3">
      <c r="A28935"/>
      <c r="B28935"/>
      <c r="C28935"/>
    </row>
    <row r="28936" spans="1:3">
      <c r="A28936"/>
      <c r="B28936"/>
      <c r="C28936"/>
    </row>
    <row r="28937" spans="1:3">
      <c r="A28937"/>
      <c r="B28937"/>
      <c r="C28937"/>
    </row>
    <row r="28938" spans="1:3">
      <c r="A28938"/>
      <c r="B28938"/>
      <c r="C28938"/>
    </row>
    <row r="28939" spans="1:3">
      <c r="A28939"/>
      <c r="B28939"/>
      <c r="C28939"/>
    </row>
    <row r="28940" spans="1:3">
      <c r="A28940"/>
      <c r="B28940"/>
      <c r="C28940"/>
    </row>
    <row r="28941" spans="1:3">
      <c r="A28941"/>
      <c r="B28941"/>
      <c r="C28941"/>
    </row>
    <row r="28942" spans="1:3">
      <c r="A28942"/>
      <c r="B28942"/>
      <c r="C28942"/>
    </row>
    <row r="28943" spans="1:3">
      <c r="A28943"/>
      <c r="B28943"/>
      <c r="C28943"/>
    </row>
    <row r="28944" spans="1:3">
      <c r="A28944"/>
      <c r="B28944"/>
      <c r="C28944"/>
    </row>
    <row r="28945" spans="1:3">
      <c r="A28945"/>
      <c r="B28945"/>
      <c r="C28945"/>
    </row>
    <row r="28946" spans="1:3">
      <c r="A28946"/>
      <c r="B28946"/>
      <c r="C28946"/>
    </row>
    <row r="28947" spans="1:3">
      <c r="A28947"/>
      <c r="B28947"/>
      <c r="C28947"/>
    </row>
    <row r="28948" spans="1:3">
      <c r="A28948"/>
      <c r="B28948"/>
      <c r="C28948"/>
    </row>
    <row r="28949" spans="1:3">
      <c r="A28949"/>
      <c r="B28949"/>
      <c r="C28949"/>
    </row>
    <row r="28950" spans="1:3">
      <c r="A28950"/>
      <c r="B28950"/>
      <c r="C28950"/>
    </row>
    <row r="28951" spans="1:3">
      <c r="A28951"/>
      <c r="B28951"/>
      <c r="C28951"/>
    </row>
    <row r="28952" spans="1:3">
      <c r="A28952"/>
      <c r="B28952"/>
      <c r="C28952"/>
    </row>
    <row r="28953" spans="1:3">
      <c r="A28953"/>
      <c r="B28953"/>
      <c r="C28953"/>
    </row>
    <row r="28954" spans="1:3">
      <c r="A28954"/>
      <c r="B28954"/>
      <c r="C28954"/>
    </row>
    <row r="28955" spans="1:3">
      <c r="A28955"/>
      <c r="B28955"/>
      <c r="C28955"/>
    </row>
    <row r="28956" spans="1:3">
      <c r="A28956"/>
      <c r="B28956"/>
      <c r="C28956"/>
    </row>
    <row r="28957" spans="1:3">
      <c r="A28957"/>
      <c r="B28957"/>
      <c r="C28957"/>
    </row>
    <row r="28958" spans="1:3">
      <c r="A28958"/>
      <c r="B28958"/>
      <c r="C28958"/>
    </row>
    <row r="28959" spans="1:3">
      <c r="A28959"/>
      <c r="B28959"/>
      <c r="C28959"/>
    </row>
    <row r="28960" spans="1:3">
      <c r="A28960"/>
      <c r="B28960"/>
      <c r="C28960"/>
    </row>
    <row r="28961" spans="1:3">
      <c r="A28961"/>
      <c r="B28961"/>
      <c r="C28961"/>
    </row>
    <row r="28962" spans="1:3">
      <c r="A28962"/>
      <c r="B28962"/>
      <c r="C28962"/>
    </row>
    <row r="28963" spans="1:3">
      <c r="A28963"/>
      <c r="B28963"/>
      <c r="C28963"/>
    </row>
    <row r="28964" spans="1:3">
      <c r="A28964"/>
      <c r="B28964"/>
      <c r="C28964"/>
    </row>
    <row r="28965" spans="1:3">
      <c r="A28965"/>
      <c r="B28965"/>
      <c r="C28965"/>
    </row>
    <row r="28966" spans="1:3">
      <c r="A28966"/>
      <c r="B28966"/>
      <c r="C28966"/>
    </row>
    <row r="28967" spans="1:3">
      <c r="A28967"/>
      <c r="B28967"/>
      <c r="C28967"/>
    </row>
    <row r="28968" spans="1:3">
      <c r="A28968"/>
      <c r="B28968"/>
      <c r="C28968"/>
    </row>
    <row r="28969" spans="1:3">
      <c r="A28969"/>
      <c r="B28969"/>
      <c r="C28969"/>
    </row>
    <row r="28970" spans="1:3">
      <c r="A28970"/>
      <c r="B28970"/>
      <c r="C28970"/>
    </row>
    <row r="28971" spans="1:3">
      <c r="A28971"/>
      <c r="B28971"/>
      <c r="C28971"/>
    </row>
    <row r="28972" spans="1:3">
      <c r="A28972"/>
      <c r="B28972"/>
      <c r="C28972"/>
    </row>
    <row r="28973" spans="1:3">
      <c r="A28973"/>
      <c r="B28973"/>
      <c r="C28973"/>
    </row>
    <row r="28974" spans="1:3">
      <c r="A28974"/>
      <c r="B28974"/>
      <c r="C28974"/>
    </row>
    <row r="28975" spans="1:3">
      <c r="A28975"/>
      <c r="B28975"/>
      <c r="C28975"/>
    </row>
    <row r="28976" spans="1:3">
      <c r="A28976"/>
      <c r="B28976"/>
      <c r="C28976"/>
    </row>
    <row r="28977" spans="1:3">
      <c r="A28977"/>
      <c r="B28977"/>
      <c r="C28977"/>
    </row>
    <row r="28978" spans="1:3">
      <c r="A28978"/>
      <c r="B28978"/>
      <c r="C28978"/>
    </row>
    <row r="28979" spans="1:3">
      <c r="A28979"/>
      <c r="B28979"/>
      <c r="C28979"/>
    </row>
    <row r="28980" spans="1:3">
      <c r="A28980"/>
      <c r="B28980"/>
      <c r="C28980"/>
    </row>
    <row r="28981" spans="1:3">
      <c r="A28981"/>
      <c r="B28981"/>
      <c r="C28981"/>
    </row>
    <row r="28982" spans="1:3">
      <c r="A28982"/>
      <c r="B28982"/>
      <c r="C28982"/>
    </row>
    <row r="28983" spans="1:3">
      <c r="A28983"/>
      <c r="B28983"/>
      <c r="C28983"/>
    </row>
    <row r="28984" spans="1:3">
      <c r="A28984"/>
      <c r="B28984"/>
      <c r="C28984"/>
    </row>
    <row r="28985" spans="1:3">
      <c r="A28985"/>
      <c r="B28985"/>
      <c r="C28985"/>
    </row>
    <row r="28986" spans="1:3">
      <c r="A28986"/>
      <c r="B28986"/>
      <c r="C28986"/>
    </row>
    <row r="28987" spans="1:3">
      <c r="A28987"/>
      <c r="B28987"/>
      <c r="C28987"/>
    </row>
    <row r="28988" spans="1:3">
      <c r="A28988"/>
      <c r="B28988"/>
      <c r="C28988"/>
    </row>
    <row r="28989" spans="1:3">
      <c r="A28989"/>
      <c r="B28989"/>
      <c r="C28989"/>
    </row>
    <row r="28990" spans="1:3">
      <c r="A28990"/>
      <c r="B28990"/>
      <c r="C28990"/>
    </row>
    <row r="28991" spans="1:3">
      <c r="A28991"/>
      <c r="B28991"/>
      <c r="C28991"/>
    </row>
    <row r="28992" spans="1:3">
      <c r="A28992"/>
      <c r="B28992"/>
      <c r="C28992"/>
    </row>
    <row r="28993" spans="1:3">
      <c r="A28993"/>
      <c r="B28993"/>
      <c r="C28993"/>
    </row>
    <row r="28994" spans="1:3">
      <c r="A28994"/>
      <c r="B28994"/>
      <c r="C28994"/>
    </row>
    <row r="28995" spans="1:3">
      <c r="A28995"/>
      <c r="B28995"/>
      <c r="C28995"/>
    </row>
    <row r="28996" spans="1:3">
      <c r="A28996"/>
      <c r="B28996"/>
      <c r="C28996"/>
    </row>
    <row r="28997" spans="1:3">
      <c r="A28997"/>
      <c r="B28997"/>
      <c r="C28997"/>
    </row>
    <row r="28998" spans="1:3">
      <c r="A28998"/>
      <c r="B28998"/>
      <c r="C28998"/>
    </row>
    <row r="28999" spans="1:3">
      <c r="A28999"/>
      <c r="B28999"/>
      <c r="C28999"/>
    </row>
    <row r="29000" spans="1:3">
      <c r="A29000"/>
      <c r="B29000"/>
      <c r="C29000"/>
    </row>
    <row r="29001" spans="1:3">
      <c r="A29001"/>
      <c r="B29001"/>
      <c r="C29001"/>
    </row>
    <row r="29002" spans="1:3">
      <c r="A29002"/>
      <c r="B29002"/>
      <c r="C29002"/>
    </row>
    <row r="29003" spans="1:3">
      <c r="A29003"/>
      <c r="B29003"/>
      <c r="C29003"/>
    </row>
    <row r="29004" spans="1:3">
      <c r="A29004"/>
      <c r="B29004"/>
      <c r="C29004"/>
    </row>
    <row r="29005" spans="1:3">
      <c r="A29005"/>
      <c r="B29005"/>
      <c r="C29005"/>
    </row>
    <row r="29006" spans="1:3">
      <c r="A29006"/>
      <c r="B29006"/>
      <c r="C29006"/>
    </row>
    <row r="29007" spans="1:3">
      <c r="A29007"/>
      <c r="B29007"/>
      <c r="C29007"/>
    </row>
    <row r="29008" spans="1:3">
      <c r="A29008"/>
      <c r="B29008"/>
      <c r="C29008"/>
    </row>
    <row r="29009" spans="1:3">
      <c r="A29009"/>
      <c r="B29009"/>
      <c r="C29009"/>
    </row>
    <row r="29010" spans="1:3">
      <c r="A29010"/>
      <c r="B29010"/>
      <c r="C29010"/>
    </row>
    <row r="29011" spans="1:3">
      <c r="A29011"/>
      <c r="B29011"/>
      <c r="C29011"/>
    </row>
    <row r="29012" spans="1:3">
      <c r="A29012"/>
      <c r="B29012"/>
      <c r="C29012"/>
    </row>
    <row r="29013" spans="1:3">
      <c r="A29013"/>
      <c r="B29013"/>
      <c r="C29013"/>
    </row>
    <row r="29014" spans="1:3">
      <c r="A29014"/>
      <c r="B29014"/>
      <c r="C29014"/>
    </row>
    <row r="29015" spans="1:3">
      <c r="A29015"/>
      <c r="B29015"/>
      <c r="C29015"/>
    </row>
    <row r="29016" spans="1:3">
      <c r="A29016"/>
      <c r="B29016"/>
      <c r="C29016"/>
    </row>
    <row r="29017" spans="1:3">
      <c r="A29017"/>
      <c r="B29017"/>
      <c r="C29017"/>
    </row>
    <row r="29018" spans="1:3">
      <c r="A29018"/>
      <c r="B29018"/>
      <c r="C29018"/>
    </row>
    <row r="29019" spans="1:3">
      <c r="A29019"/>
      <c r="B29019"/>
      <c r="C29019"/>
    </row>
    <row r="29020" spans="1:3">
      <c r="A29020"/>
      <c r="B29020"/>
      <c r="C29020"/>
    </row>
    <row r="29021" spans="1:3">
      <c r="A29021"/>
      <c r="B29021"/>
      <c r="C29021"/>
    </row>
    <row r="29022" spans="1:3">
      <c r="A29022"/>
      <c r="B29022"/>
      <c r="C29022"/>
    </row>
    <row r="29023" spans="1:3">
      <c r="A29023"/>
      <c r="B29023"/>
      <c r="C29023"/>
    </row>
    <row r="29024" spans="1:3">
      <c r="A29024"/>
      <c r="B29024"/>
      <c r="C29024"/>
    </row>
    <row r="29025" spans="1:3">
      <c r="A29025"/>
      <c r="B29025"/>
      <c r="C29025"/>
    </row>
    <row r="29026" spans="1:3">
      <c r="A29026"/>
      <c r="B29026"/>
      <c r="C29026"/>
    </row>
    <row r="29027" spans="1:3">
      <c r="A29027"/>
      <c r="B29027"/>
      <c r="C29027"/>
    </row>
    <row r="29028" spans="1:3">
      <c r="A29028"/>
      <c r="B29028"/>
      <c r="C29028"/>
    </row>
    <row r="29029" spans="1:3">
      <c r="A29029"/>
      <c r="B29029"/>
      <c r="C29029"/>
    </row>
    <row r="29030" spans="1:3">
      <c r="A29030"/>
      <c r="B29030"/>
      <c r="C29030"/>
    </row>
    <row r="29031" spans="1:3">
      <c r="A29031"/>
      <c r="B29031"/>
      <c r="C29031"/>
    </row>
    <row r="29032" spans="1:3">
      <c r="A29032"/>
      <c r="B29032"/>
      <c r="C29032"/>
    </row>
    <row r="29033" spans="1:3">
      <c r="A29033"/>
      <c r="B29033"/>
      <c r="C29033"/>
    </row>
    <row r="29034" spans="1:3">
      <c r="A29034"/>
      <c r="B29034"/>
      <c r="C29034"/>
    </row>
    <row r="29035" spans="1:3">
      <c r="A29035"/>
      <c r="B29035"/>
      <c r="C29035"/>
    </row>
    <row r="29036" spans="1:3">
      <c r="A29036"/>
      <c r="B29036"/>
      <c r="C29036"/>
    </row>
    <row r="29037" spans="1:3">
      <c r="A29037"/>
      <c r="B29037"/>
      <c r="C29037"/>
    </row>
    <row r="29038" spans="1:3">
      <c r="A29038"/>
      <c r="B29038"/>
      <c r="C29038"/>
    </row>
    <row r="29039" spans="1:3">
      <c r="A29039"/>
      <c r="B29039"/>
      <c r="C29039"/>
    </row>
    <row r="29040" spans="1:3">
      <c r="A29040"/>
      <c r="B29040"/>
      <c r="C29040"/>
    </row>
    <row r="29041" spans="1:3">
      <c r="A29041"/>
      <c r="B29041"/>
      <c r="C29041"/>
    </row>
    <row r="29042" spans="1:3">
      <c r="A29042"/>
      <c r="B29042"/>
      <c r="C29042"/>
    </row>
    <row r="29043" spans="1:3">
      <c r="A29043"/>
      <c r="B29043"/>
      <c r="C29043"/>
    </row>
    <row r="29044" spans="1:3">
      <c r="A29044"/>
      <c r="B29044"/>
      <c r="C29044"/>
    </row>
    <row r="29045" spans="1:3">
      <c r="A29045"/>
      <c r="B29045"/>
      <c r="C29045"/>
    </row>
    <row r="29046" spans="1:3">
      <c r="A29046"/>
      <c r="B29046"/>
      <c r="C29046"/>
    </row>
    <row r="29047" spans="1:3">
      <c r="A29047"/>
      <c r="B29047"/>
      <c r="C29047"/>
    </row>
    <row r="29048" spans="1:3">
      <c r="A29048"/>
      <c r="B29048"/>
      <c r="C29048"/>
    </row>
    <row r="29049" spans="1:3">
      <c r="A29049"/>
      <c r="B29049"/>
      <c r="C29049"/>
    </row>
    <row r="29050" spans="1:3">
      <c r="A29050"/>
      <c r="B29050"/>
      <c r="C29050"/>
    </row>
    <row r="29051" spans="1:3">
      <c r="A29051"/>
      <c r="B29051"/>
      <c r="C29051"/>
    </row>
    <row r="29052" spans="1:3">
      <c r="A29052"/>
      <c r="B29052"/>
      <c r="C29052"/>
    </row>
    <row r="29053" spans="1:3">
      <c r="A29053"/>
      <c r="B29053"/>
      <c r="C29053"/>
    </row>
    <row r="29054" spans="1:3">
      <c r="A29054"/>
      <c r="B29054"/>
      <c r="C29054"/>
    </row>
    <row r="29055" spans="1:3">
      <c r="A29055"/>
      <c r="B29055"/>
      <c r="C29055"/>
    </row>
    <row r="29056" spans="1:3">
      <c r="A29056"/>
      <c r="B29056"/>
      <c r="C29056"/>
    </row>
    <row r="29057" spans="1:3">
      <c r="A29057"/>
      <c r="B29057"/>
      <c r="C29057"/>
    </row>
    <row r="29058" spans="1:3">
      <c r="A29058"/>
      <c r="B29058"/>
      <c r="C29058"/>
    </row>
    <row r="29059" spans="1:3">
      <c r="A29059"/>
      <c r="B29059"/>
      <c r="C29059"/>
    </row>
    <row r="29060" spans="1:3">
      <c r="A29060"/>
      <c r="B29060"/>
      <c r="C29060"/>
    </row>
    <row r="29061" spans="1:3">
      <c r="A29061"/>
      <c r="B29061"/>
      <c r="C29061"/>
    </row>
    <row r="29062" spans="1:3">
      <c r="A29062"/>
      <c r="B29062"/>
      <c r="C29062"/>
    </row>
    <row r="29063" spans="1:3">
      <c r="A29063"/>
      <c r="B29063"/>
      <c r="C29063"/>
    </row>
    <row r="29064" spans="1:3">
      <c r="A29064"/>
      <c r="B29064"/>
      <c r="C29064"/>
    </row>
    <row r="29065" spans="1:3">
      <c r="A29065"/>
      <c r="B29065"/>
      <c r="C29065"/>
    </row>
    <row r="29066" spans="1:3">
      <c r="A29066"/>
      <c r="B29066"/>
      <c r="C29066"/>
    </row>
    <row r="29067" spans="1:3">
      <c r="A29067"/>
      <c r="B29067"/>
      <c r="C29067"/>
    </row>
    <row r="29068" spans="1:3">
      <c r="A29068"/>
      <c r="B29068"/>
      <c r="C29068"/>
    </row>
    <row r="29069" spans="1:3">
      <c r="A29069"/>
      <c r="B29069"/>
      <c r="C29069"/>
    </row>
    <row r="29070" spans="1:3">
      <c r="A29070"/>
      <c r="B29070"/>
      <c r="C29070"/>
    </row>
    <row r="29071" spans="1:3">
      <c r="A29071"/>
      <c r="B29071"/>
      <c r="C29071"/>
    </row>
    <row r="29072" spans="1:3">
      <c r="A29072"/>
      <c r="B29072"/>
      <c r="C29072"/>
    </row>
    <row r="29073" spans="1:3">
      <c r="A29073"/>
      <c r="B29073"/>
      <c r="C29073"/>
    </row>
    <row r="29074" spans="1:3">
      <c r="A29074"/>
      <c r="B29074"/>
      <c r="C29074"/>
    </row>
    <row r="29075" spans="1:3">
      <c r="A29075"/>
      <c r="B29075"/>
      <c r="C29075"/>
    </row>
    <row r="29076" spans="1:3">
      <c r="A29076"/>
      <c r="B29076"/>
      <c r="C29076"/>
    </row>
    <row r="29077" spans="1:3">
      <c r="A29077"/>
      <c r="B29077"/>
      <c r="C29077"/>
    </row>
    <row r="29078" spans="1:3">
      <c r="A29078"/>
      <c r="B29078"/>
      <c r="C29078"/>
    </row>
    <row r="29079" spans="1:3">
      <c r="A29079"/>
      <c r="B29079"/>
      <c r="C29079"/>
    </row>
    <row r="29080" spans="1:3">
      <c r="A29080"/>
      <c r="B29080"/>
      <c r="C29080"/>
    </row>
    <row r="29081" spans="1:3">
      <c r="A29081"/>
      <c r="B29081"/>
      <c r="C29081"/>
    </row>
    <row r="29082" spans="1:3">
      <c r="A29082"/>
      <c r="B29082"/>
      <c r="C29082"/>
    </row>
    <row r="29083" spans="1:3">
      <c r="A29083"/>
      <c r="B29083"/>
      <c r="C29083"/>
    </row>
    <row r="29084" spans="1:3">
      <c r="A29084"/>
      <c r="B29084"/>
      <c r="C29084"/>
    </row>
    <row r="29085" spans="1:3">
      <c r="A29085"/>
      <c r="B29085"/>
      <c r="C29085"/>
    </row>
    <row r="29086" spans="1:3">
      <c r="A29086"/>
      <c r="B29086"/>
      <c r="C29086"/>
    </row>
    <row r="29087" spans="1:3">
      <c r="A29087"/>
      <c r="B29087"/>
      <c r="C29087"/>
    </row>
    <row r="29088" spans="1:3">
      <c r="A29088"/>
      <c r="B29088"/>
      <c r="C29088"/>
    </row>
    <row r="29089" spans="1:3">
      <c r="A29089"/>
      <c r="B29089"/>
      <c r="C29089"/>
    </row>
    <row r="29090" spans="1:3">
      <c r="A29090"/>
      <c r="B29090"/>
      <c r="C29090"/>
    </row>
    <row r="29091" spans="1:3">
      <c r="A29091"/>
      <c r="B29091"/>
      <c r="C29091"/>
    </row>
    <row r="29092" spans="1:3">
      <c r="A29092"/>
      <c r="B29092"/>
      <c r="C29092"/>
    </row>
    <row r="29093" spans="1:3">
      <c r="A29093"/>
      <c r="B29093"/>
      <c r="C29093"/>
    </row>
    <row r="29094" spans="1:3">
      <c r="A29094"/>
      <c r="B29094"/>
      <c r="C29094"/>
    </row>
    <row r="29095" spans="1:3">
      <c r="A29095"/>
      <c r="B29095"/>
      <c r="C29095"/>
    </row>
    <row r="29096" spans="1:3">
      <c r="A29096"/>
      <c r="B29096"/>
      <c r="C29096"/>
    </row>
    <row r="29097" spans="1:3">
      <c r="A29097"/>
      <c r="B29097"/>
      <c r="C29097"/>
    </row>
    <row r="29098" spans="1:3">
      <c r="A29098"/>
      <c r="B29098"/>
      <c r="C29098"/>
    </row>
    <row r="29099" spans="1:3">
      <c r="A29099"/>
      <c r="B29099"/>
      <c r="C29099"/>
    </row>
    <row r="29100" spans="1:3">
      <c r="A29100"/>
      <c r="B29100"/>
      <c r="C29100"/>
    </row>
    <row r="29101" spans="1:3">
      <c r="A29101"/>
      <c r="B29101"/>
      <c r="C29101"/>
    </row>
    <row r="29102" spans="1:3">
      <c r="A29102"/>
      <c r="B29102"/>
      <c r="C29102"/>
    </row>
    <row r="29103" spans="1:3">
      <c r="A29103"/>
      <c r="B29103"/>
      <c r="C29103"/>
    </row>
    <row r="29104" spans="1:3">
      <c r="A29104"/>
      <c r="B29104"/>
      <c r="C29104"/>
    </row>
    <row r="29105" spans="1:3">
      <c r="A29105"/>
      <c r="B29105"/>
      <c r="C29105"/>
    </row>
    <row r="29106" spans="1:3">
      <c r="A29106"/>
      <c r="B29106"/>
      <c r="C29106"/>
    </row>
    <row r="29107" spans="1:3">
      <c r="A29107"/>
      <c r="B29107"/>
      <c r="C29107"/>
    </row>
    <row r="29108" spans="1:3">
      <c r="A29108"/>
      <c r="B29108"/>
      <c r="C29108"/>
    </row>
    <row r="29109" spans="1:3">
      <c r="A29109"/>
      <c r="B29109"/>
      <c r="C29109"/>
    </row>
    <row r="29110" spans="1:3">
      <c r="A29110"/>
      <c r="B29110"/>
      <c r="C29110"/>
    </row>
    <row r="29111" spans="1:3">
      <c r="A29111"/>
      <c r="B29111"/>
      <c r="C29111"/>
    </row>
    <row r="29112" spans="1:3">
      <c r="A29112"/>
      <c r="B29112"/>
      <c r="C29112"/>
    </row>
    <row r="29113" spans="1:3">
      <c r="A29113"/>
      <c r="B29113"/>
      <c r="C29113"/>
    </row>
    <row r="29114" spans="1:3">
      <c r="A29114"/>
      <c r="B29114"/>
      <c r="C29114"/>
    </row>
    <row r="29115" spans="1:3">
      <c r="A29115"/>
      <c r="B29115"/>
      <c r="C29115"/>
    </row>
    <row r="29116" spans="1:3">
      <c r="A29116"/>
      <c r="B29116"/>
      <c r="C29116"/>
    </row>
    <row r="29117" spans="1:3">
      <c r="A29117"/>
      <c r="B29117"/>
      <c r="C29117"/>
    </row>
    <row r="29118" spans="1:3">
      <c r="A29118"/>
      <c r="B29118"/>
      <c r="C29118"/>
    </row>
    <row r="29119" spans="1:3">
      <c r="A29119"/>
      <c r="B29119"/>
      <c r="C29119"/>
    </row>
    <row r="29120" spans="1:3">
      <c r="A29120"/>
      <c r="B29120"/>
      <c r="C29120"/>
    </row>
    <row r="29121" spans="1:3">
      <c r="A29121"/>
      <c r="B29121"/>
      <c r="C29121"/>
    </row>
    <row r="29122" spans="1:3">
      <c r="A29122"/>
      <c r="B29122"/>
      <c r="C29122"/>
    </row>
    <row r="29123" spans="1:3">
      <c r="A29123"/>
      <c r="B29123"/>
      <c r="C29123"/>
    </row>
    <row r="29124" spans="1:3">
      <c r="A29124"/>
      <c r="B29124"/>
      <c r="C29124"/>
    </row>
    <row r="29125" spans="1:3">
      <c r="A29125"/>
      <c r="B29125"/>
      <c r="C29125"/>
    </row>
    <row r="29126" spans="1:3">
      <c r="A29126"/>
      <c r="B29126"/>
      <c r="C29126"/>
    </row>
    <row r="29127" spans="1:3">
      <c r="A29127"/>
      <c r="B29127"/>
      <c r="C29127"/>
    </row>
    <row r="29128" spans="1:3">
      <c r="A29128"/>
      <c r="B29128"/>
      <c r="C29128"/>
    </row>
    <row r="29129" spans="1:3">
      <c r="A29129"/>
      <c r="B29129"/>
      <c r="C29129"/>
    </row>
    <row r="29130" spans="1:3">
      <c r="A29130"/>
      <c r="B29130"/>
      <c r="C29130"/>
    </row>
    <row r="29131" spans="1:3">
      <c r="A29131"/>
      <c r="B29131"/>
      <c r="C29131"/>
    </row>
    <row r="29132" spans="1:3">
      <c r="A29132"/>
      <c r="B29132"/>
      <c r="C29132"/>
    </row>
    <row r="29133" spans="1:3">
      <c r="A29133"/>
      <c r="B29133"/>
      <c r="C29133"/>
    </row>
    <row r="29134" spans="1:3">
      <c r="A29134"/>
      <c r="B29134"/>
      <c r="C29134"/>
    </row>
    <row r="29135" spans="1:3">
      <c r="A29135"/>
      <c r="B29135"/>
      <c r="C29135"/>
    </row>
    <row r="29136" spans="1:3">
      <c r="A29136"/>
      <c r="B29136"/>
      <c r="C29136"/>
    </row>
    <row r="29137" spans="1:3">
      <c r="A29137"/>
      <c r="B29137"/>
      <c r="C29137"/>
    </row>
    <row r="29138" spans="1:3">
      <c r="A29138"/>
      <c r="B29138"/>
      <c r="C29138"/>
    </row>
    <row r="29139" spans="1:3">
      <c r="A29139"/>
      <c r="B29139"/>
      <c r="C29139"/>
    </row>
    <row r="29140" spans="1:3">
      <c r="A29140"/>
      <c r="B29140"/>
      <c r="C29140"/>
    </row>
    <row r="29141" spans="1:3">
      <c r="A29141"/>
      <c r="B29141"/>
      <c r="C29141"/>
    </row>
    <row r="29142" spans="1:3">
      <c r="A29142"/>
      <c r="B29142"/>
      <c r="C29142"/>
    </row>
    <row r="29143" spans="1:3">
      <c r="A29143"/>
      <c r="B29143"/>
      <c r="C29143"/>
    </row>
    <row r="29144" spans="1:3">
      <c r="A29144"/>
      <c r="B29144"/>
      <c r="C29144"/>
    </row>
    <row r="29145" spans="1:3">
      <c r="A29145"/>
      <c r="B29145"/>
      <c r="C29145"/>
    </row>
    <row r="29146" spans="1:3">
      <c r="A29146"/>
      <c r="B29146"/>
      <c r="C29146"/>
    </row>
    <row r="29147" spans="1:3">
      <c r="A29147"/>
      <c r="B29147"/>
      <c r="C29147"/>
    </row>
    <row r="29148" spans="1:3">
      <c r="A29148"/>
      <c r="B29148"/>
      <c r="C29148"/>
    </row>
    <row r="29149" spans="1:3">
      <c r="A29149"/>
      <c r="B29149"/>
      <c r="C29149"/>
    </row>
    <row r="29150" spans="1:3">
      <c r="A29150"/>
      <c r="B29150"/>
      <c r="C29150"/>
    </row>
    <row r="29151" spans="1:3">
      <c r="A29151"/>
      <c r="B29151"/>
      <c r="C29151"/>
    </row>
    <row r="29152" spans="1:3">
      <c r="A29152"/>
      <c r="B29152"/>
      <c r="C29152"/>
    </row>
    <row r="29153" spans="1:3">
      <c r="A29153"/>
      <c r="B29153"/>
      <c r="C29153"/>
    </row>
    <row r="29154" spans="1:3">
      <c r="A29154"/>
      <c r="B29154"/>
      <c r="C29154"/>
    </row>
    <row r="29155" spans="1:3">
      <c r="A29155"/>
      <c r="B29155"/>
      <c r="C29155"/>
    </row>
    <row r="29156" spans="1:3">
      <c r="A29156"/>
      <c r="B29156"/>
      <c r="C29156"/>
    </row>
    <row r="29157" spans="1:3">
      <c r="A29157"/>
      <c r="B29157"/>
      <c r="C29157"/>
    </row>
    <row r="29158" spans="1:3">
      <c r="A29158"/>
      <c r="B29158"/>
      <c r="C29158"/>
    </row>
    <row r="29159" spans="1:3">
      <c r="A29159"/>
      <c r="B29159"/>
      <c r="C29159"/>
    </row>
    <row r="29160" spans="1:3">
      <c r="A29160"/>
      <c r="B29160"/>
      <c r="C29160"/>
    </row>
    <row r="29161" spans="1:3">
      <c r="A29161"/>
      <c r="B29161"/>
      <c r="C29161"/>
    </row>
    <row r="29162" spans="1:3">
      <c r="A29162"/>
      <c r="B29162"/>
      <c r="C29162"/>
    </row>
    <row r="29163" spans="1:3">
      <c r="A29163"/>
      <c r="B29163"/>
      <c r="C29163"/>
    </row>
    <row r="29164" spans="1:3">
      <c r="A29164"/>
      <c r="B29164"/>
      <c r="C29164"/>
    </row>
    <row r="29165" spans="1:3">
      <c r="A29165"/>
      <c r="B29165"/>
      <c r="C29165"/>
    </row>
    <row r="29166" spans="1:3">
      <c r="A29166"/>
      <c r="B29166"/>
      <c r="C29166"/>
    </row>
    <row r="29167" spans="1:3">
      <c r="A29167"/>
      <c r="B29167"/>
      <c r="C29167"/>
    </row>
    <row r="29168" spans="1:3">
      <c r="A29168"/>
      <c r="B29168"/>
      <c r="C29168"/>
    </row>
    <row r="29169" spans="1:3">
      <c r="A29169"/>
      <c r="B29169"/>
      <c r="C29169"/>
    </row>
    <row r="29170" spans="1:3">
      <c r="A29170"/>
      <c r="B29170"/>
      <c r="C29170"/>
    </row>
    <row r="29171" spans="1:3">
      <c r="A29171"/>
      <c r="B29171"/>
      <c r="C29171"/>
    </row>
    <row r="29172" spans="1:3">
      <c r="A29172"/>
      <c r="B29172"/>
      <c r="C29172"/>
    </row>
    <row r="29173" spans="1:3">
      <c r="A29173"/>
      <c r="B29173"/>
      <c r="C29173"/>
    </row>
    <row r="29174" spans="1:3">
      <c r="A29174"/>
      <c r="B29174"/>
      <c r="C29174"/>
    </row>
    <row r="29175" spans="1:3">
      <c r="A29175"/>
      <c r="B29175"/>
      <c r="C29175"/>
    </row>
    <row r="29176" spans="1:3">
      <c r="A29176"/>
      <c r="B29176"/>
      <c r="C29176"/>
    </row>
    <row r="29177" spans="1:3">
      <c r="A29177"/>
      <c r="B29177"/>
      <c r="C29177"/>
    </row>
    <row r="29178" spans="1:3">
      <c r="A29178"/>
      <c r="B29178"/>
      <c r="C29178"/>
    </row>
    <row r="29179" spans="1:3">
      <c r="A29179"/>
      <c r="B29179"/>
      <c r="C29179"/>
    </row>
    <row r="29180" spans="1:3">
      <c r="A29180"/>
      <c r="B29180"/>
      <c r="C29180"/>
    </row>
    <row r="29181" spans="1:3">
      <c r="A29181"/>
      <c r="B29181"/>
      <c r="C29181"/>
    </row>
    <row r="29182" spans="1:3">
      <c r="A29182"/>
      <c r="B29182"/>
      <c r="C29182"/>
    </row>
    <row r="29183" spans="1:3">
      <c r="A29183"/>
      <c r="B29183"/>
      <c r="C29183"/>
    </row>
    <row r="29184" spans="1:3">
      <c r="A29184"/>
      <c r="B29184"/>
      <c r="C29184"/>
    </row>
    <row r="29185" spans="1:3">
      <c r="A29185"/>
      <c r="B29185"/>
      <c r="C29185"/>
    </row>
    <row r="29186" spans="1:3">
      <c r="A29186"/>
      <c r="B29186"/>
      <c r="C29186"/>
    </row>
    <row r="29187" spans="1:3">
      <c r="A29187"/>
      <c r="B29187"/>
      <c r="C29187"/>
    </row>
    <row r="29188" spans="1:3">
      <c r="A29188"/>
      <c r="B29188"/>
      <c r="C29188"/>
    </row>
    <row r="29189" spans="1:3">
      <c r="A29189"/>
      <c r="B29189"/>
      <c r="C29189"/>
    </row>
    <row r="29190" spans="1:3">
      <c r="A29190"/>
      <c r="B29190"/>
      <c r="C29190"/>
    </row>
    <row r="29191" spans="1:3">
      <c r="A29191"/>
      <c r="B29191"/>
      <c r="C29191"/>
    </row>
    <row r="29192" spans="1:3">
      <c r="A29192"/>
      <c r="B29192"/>
      <c r="C29192"/>
    </row>
    <row r="29193" spans="1:3">
      <c r="A29193"/>
      <c r="B29193"/>
      <c r="C29193"/>
    </row>
    <row r="29194" spans="1:3">
      <c r="A29194"/>
      <c r="B29194"/>
      <c r="C29194"/>
    </row>
    <row r="29195" spans="1:3">
      <c r="A29195"/>
      <c r="B29195"/>
      <c r="C29195"/>
    </row>
    <row r="29196" spans="1:3">
      <c r="A29196"/>
      <c r="B29196"/>
      <c r="C29196"/>
    </row>
    <row r="29197" spans="1:3">
      <c r="A29197"/>
      <c r="B29197"/>
      <c r="C29197"/>
    </row>
    <row r="29198" spans="1:3">
      <c r="A29198"/>
      <c r="B29198"/>
      <c r="C29198"/>
    </row>
    <row r="29199" spans="1:3">
      <c r="A29199"/>
      <c r="B29199"/>
      <c r="C29199"/>
    </row>
    <row r="29200" spans="1:3">
      <c r="A29200"/>
      <c r="B29200"/>
      <c r="C29200"/>
    </row>
    <row r="29201" spans="1:3">
      <c r="A29201"/>
      <c r="B29201"/>
      <c r="C29201"/>
    </row>
    <row r="29202" spans="1:3">
      <c r="A29202"/>
      <c r="B29202"/>
      <c r="C29202"/>
    </row>
    <row r="29203" spans="1:3">
      <c r="A29203"/>
      <c r="B29203"/>
      <c r="C29203"/>
    </row>
    <row r="29204" spans="1:3">
      <c r="A29204"/>
      <c r="B29204"/>
      <c r="C29204"/>
    </row>
    <row r="29205" spans="1:3">
      <c r="A29205"/>
      <c r="B29205"/>
      <c r="C29205"/>
    </row>
    <row r="29206" spans="1:3">
      <c r="A29206"/>
      <c r="B29206"/>
      <c r="C29206"/>
    </row>
    <row r="29207" spans="1:3">
      <c r="A29207"/>
      <c r="B29207"/>
      <c r="C29207"/>
    </row>
    <row r="29208" spans="1:3">
      <c r="A29208"/>
      <c r="B29208"/>
      <c r="C29208"/>
    </row>
    <row r="29209" spans="1:3">
      <c r="A29209"/>
      <c r="B29209"/>
      <c r="C29209"/>
    </row>
    <row r="29210" spans="1:3">
      <c r="A29210"/>
      <c r="B29210"/>
      <c r="C29210"/>
    </row>
    <row r="29211" spans="1:3">
      <c r="A29211"/>
      <c r="B29211"/>
      <c r="C29211"/>
    </row>
    <row r="29212" spans="1:3">
      <c r="A29212"/>
      <c r="B29212"/>
      <c r="C29212"/>
    </row>
    <row r="29213" spans="1:3">
      <c r="A29213"/>
      <c r="B29213"/>
      <c r="C29213"/>
    </row>
    <row r="29214" spans="1:3">
      <c r="A29214"/>
      <c r="B29214"/>
      <c r="C29214"/>
    </row>
    <row r="29215" spans="1:3">
      <c r="A29215"/>
      <c r="B29215"/>
      <c r="C29215"/>
    </row>
    <row r="29216" spans="1:3">
      <c r="A29216"/>
      <c r="B29216"/>
      <c r="C29216"/>
    </row>
    <row r="29217" spans="1:3">
      <c r="A29217"/>
      <c r="B29217"/>
      <c r="C29217"/>
    </row>
    <row r="29218" spans="1:3">
      <c r="A29218"/>
      <c r="B29218"/>
      <c r="C29218"/>
    </row>
    <row r="29219" spans="1:3">
      <c r="A29219"/>
      <c r="B29219"/>
      <c r="C29219"/>
    </row>
    <row r="29220" spans="1:3">
      <c r="A29220"/>
      <c r="B29220"/>
      <c r="C29220"/>
    </row>
    <row r="29221" spans="1:3">
      <c r="A29221"/>
      <c r="B29221"/>
      <c r="C29221"/>
    </row>
    <row r="29222" spans="1:3">
      <c r="A29222"/>
      <c r="B29222"/>
      <c r="C29222"/>
    </row>
    <row r="29223" spans="1:3">
      <c r="A29223"/>
      <c r="B29223"/>
      <c r="C29223"/>
    </row>
    <row r="29224" spans="1:3">
      <c r="A29224"/>
      <c r="B29224"/>
      <c r="C29224"/>
    </row>
    <row r="29225" spans="1:3">
      <c r="A29225"/>
      <c r="B29225"/>
      <c r="C29225"/>
    </row>
    <row r="29226" spans="1:3">
      <c r="A29226"/>
      <c r="B29226"/>
      <c r="C29226"/>
    </row>
    <row r="29227" spans="1:3">
      <c r="A29227"/>
      <c r="B29227"/>
      <c r="C29227"/>
    </row>
    <row r="29228" spans="1:3">
      <c r="A29228"/>
      <c r="B29228"/>
      <c r="C29228"/>
    </row>
    <row r="29229" spans="1:3">
      <c r="A29229"/>
      <c r="B29229"/>
      <c r="C29229"/>
    </row>
    <row r="29230" spans="1:3">
      <c r="A29230"/>
      <c r="B29230"/>
      <c r="C29230"/>
    </row>
    <row r="29231" spans="1:3">
      <c r="A29231"/>
      <c r="B29231"/>
      <c r="C29231"/>
    </row>
    <row r="29232" spans="1:3">
      <c r="A29232"/>
      <c r="B29232"/>
      <c r="C29232"/>
    </row>
    <row r="29233" spans="1:3">
      <c r="A29233"/>
      <c r="B29233"/>
      <c r="C29233"/>
    </row>
    <row r="29234" spans="1:3">
      <c r="A29234"/>
      <c r="B29234"/>
      <c r="C29234"/>
    </row>
    <row r="29235" spans="1:3">
      <c r="A29235"/>
      <c r="B29235"/>
      <c r="C29235"/>
    </row>
    <row r="29236" spans="1:3">
      <c r="A29236"/>
      <c r="B29236"/>
      <c r="C29236"/>
    </row>
    <row r="29237" spans="1:3">
      <c r="A29237"/>
      <c r="B29237"/>
      <c r="C29237"/>
    </row>
    <row r="29238" spans="1:3">
      <c r="A29238"/>
      <c r="B29238"/>
      <c r="C29238"/>
    </row>
    <row r="29239" spans="1:3">
      <c r="A29239"/>
      <c r="B29239"/>
      <c r="C29239"/>
    </row>
    <row r="29240" spans="1:3">
      <c r="A29240"/>
      <c r="B29240"/>
      <c r="C29240"/>
    </row>
    <row r="29241" spans="1:3">
      <c r="A29241"/>
      <c r="B29241"/>
      <c r="C29241"/>
    </row>
    <row r="29242" spans="1:3">
      <c r="A29242"/>
      <c r="B29242"/>
      <c r="C29242"/>
    </row>
    <row r="29243" spans="1:3">
      <c r="A29243"/>
      <c r="B29243"/>
      <c r="C29243"/>
    </row>
    <row r="29244" spans="1:3">
      <c r="A29244"/>
      <c r="B29244"/>
      <c r="C29244"/>
    </row>
    <row r="29245" spans="1:3">
      <c r="A29245"/>
      <c r="B29245"/>
      <c r="C29245"/>
    </row>
    <row r="29246" spans="1:3">
      <c r="A29246"/>
      <c r="B29246"/>
      <c r="C29246"/>
    </row>
    <row r="29247" spans="1:3">
      <c r="A29247"/>
      <c r="B29247"/>
      <c r="C29247"/>
    </row>
    <row r="29248" spans="1:3">
      <c r="A29248"/>
      <c r="B29248"/>
      <c r="C29248"/>
    </row>
    <row r="29249" spans="1:3">
      <c r="A29249"/>
      <c r="B29249"/>
      <c r="C29249"/>
    </row>
    <row r="29250" spans="1:3">
      <c r="A29250"/>
      <c r="B29250"/>
      <c r="C29250"/>
    </row>
    <row r="29251" spans="1:3">
      <c r="A29251"/>
      <c r="B29251"/>
      <c r="C29251"/>
    </row>
    <row r="29252" spans="1:3">
      <c r="A29252"/>
      <c r="B29252"/>
      <c r="C29252"/>
    </row>
    <row r="29253" spans="1:3">
      <c r="A29253"/>
      <c r="B29253"/>
      <c r="C29253"/>
    </row>
    <row r="29254" spans="1:3">
      <c r="A29254"/>
      <c r="B29254"/>
      <c r="C29254"/>
    </row>
    <row r="29255" spans="1:3">
      <c r="A29255"/>
      <c r="B29255"/>
      <c r="C29255"/>
    </row>
    <row r="29256" spans="1:3">
      <c r="A29256"/>
      <c r="B29256"/>
      <c r="C29256"/>
    </row>
    <row r="29257" spans="1:3">
      <c r="A29257"/>
      <c r="B29257"/>
      <c r="C29257"/>
    </row>
    <row r="29258" spans="1:3">
      <c r="A29258"/>
      <c r="B29258"/>
      <c r="C29258"/>
    </row>
    <row r="29259" spans="1:3">
      <c r="A29259"/>
      <c r="B29259"/>
      <c r="C29259"/>
    </row>
    <row r="29260" spans="1:3">
      <c r="A29260"/>
      <c r="B29260"/>
      <c r="C29260"/>
    </row>
    <row r="29261" spans="1:3">
      <c r="A29261"/>
      <c r="B29261"/>
      <c r="C29261"/>
    </row>
    <row r="29262" spans="1:3">
      <c r="A29262"/>
      <c r="B29262"/>
      <c r="C29262"/>
    </row>
    <row r="29263" spans="1:3">
      <c r="A29263"/>
      <c r="B29263"/>
      <c r="C29263"/>
    </row>
    <row r="29264" spans="1:3">
      <c r="A29264"/>
      <c r="B29264"/>
      <c r="C29264"/>
    </row>
    <row r="29265" spans="1:3">
      <c r="A29265"/>
      <c r="B29265"/>
      <c r="C29265"/>
    </row>
    <row r="29266" spans="1:3">
      <c r="A29266"/>
      <c r="B29266"/>
      <c r="C29266"/>
    </row>
    <row r="29267" spans="1:3">
      <c r="A29267"/>
      <c r="B29267"/>
      <c r="C29267"/>
    </row>
    <row r="29268" spans="1:3">
      <c r="A29268"/>
      <c r="B29268"/>
      <c r="C29268"/>
    </row>
    <row r="29269" spans="1:3">
      <c r="A29269"/>
      <c r="B29269"/>
      <c r="C29269"/>
    </row>
    <row r="29270" spans="1:3">
      <c r="A29270"/>
      <c r="B29270"/>
      <c r="C29270"/>
    </row>
    <row r="29271" spans="1:3">
      <c r="A29271"/>
      <c r="B29271"/>
      <c r="C29271"/>
    </row>
    <row r="29272" spans="1:3">
      <c r="A29272"/>
      <c r="B29272"/>
      <c r="C29272"/>
    </row>
    <row r="29273" spans="1:3">
      <c r="A29273"/>
      <c r="B29273"/>
      <c r="C29273"/>
    </row>
    <row r="29274" spans="1:3">
      <c r="A29274"/>
      <c r="B29274"/>
      <c r="C29274"/>
    </row>
    <row r="29275" spans="1:3">
      <c r="A29275"/>
      <c r="B29275"/>
      <c r="C29275"/>
    </row>
    <row r="29276" spans="1:3">
      <c r="A29276"/>
      <c r="B29276"/>
      <c r="C29276"/>
    </row>
    <row r="29277" spans="1:3">
      <c r="A29277"/>
      <c r="B29277"/>
      <c r="C29277"/>
    </row>
    <row r="29278" spans="1:3">
      <c r="A29278"/>
      <c r="B29278"/>
      <c r="C29278"/>
    </row>
    <row r="29279" spans="1:3">
      <c r="A29279"/>
      <c r="B29279"/>
      <c r="C29279"/>
    </row>
    <row r="29280" spans="1:3">
      <c r="A29280"/>
      <c r="B29280"/>
      <c r="C29280"/>
    </row>
    <row r="29281" spans="1:3">
      <c r="A29281"/>
      <c r="B29281"/>
      <c r="C29281"/>
    </row>
    <row r="29282" spans="1:3">
      <c r="A29282"/>
      <c r="B29282"/>
      <c r="C29282"/>
    </row>
    <row r="29283" spans="1:3">
      <c r="A29283"/>
      <c r="B29283"/>
      <c r="C29283"/>
    </row>
    <row r="29284" spans="1:3">
      <c r="A29284"/>
      <c r="B29284"/>
      <c r="C29284"/>
    </row>
    <row r="29285" spans="1:3">
      <c r="A29285"/>
      <c r="B29285"/>
      <c r="C29285"/>
    </row>
    <row r="29286" spans="1:3">
      <c r="A29286"/>
      <c r="B29286"/>
      <c r="C29286"/>
    </row>
    <row r="29287" spans="1:3">
      <c r="A29287"/>
      <c r="B29287"/>
      <c r="C29287"/>
    </row>
    <row r="29288" spans="1:3">
      <c r="A29288"/>
      <c r="B29288"/>
      <c r="C29288"/>
    </row>
    <row r="29289" spans="1:3">
      <c r="A29289"/>
      <c r="B29289"/>
      <c r="C29289"/>
    </row>
    <row r="29290" spans="1:3">
      <c r="A29290"/>
      <c r="B29290"/>
      <c r="C29290"/>
    </row>
    <row r="29291" spans="1:3">
      <c r="A29291"/>
      <c r="B29291"/>
      <c r="C29291"/>
    </row>
    <row r="29292" spans="1:3">
      <c r="A29292"/>
      <c r="B29292"/>
      <c r="C29292"/>
    </row>
    <row r="29293" spans="1:3">
      <c r="A29293"/>
      <c r="B29293"/>
      <c r="C29293"/>
    </row>
    <row r="29294" spans="1:3">
      <c r="A29294"/>
      <c r="B29294"/>
      <c r="C29294"/>
    </row>
    <row r="29295" spans="1:3">
      <c r="A29295"/>
      <c r="B29295"/>
      <c r="C29295"/>
    </row>
    <row r="29296" spans="1:3">
      <c r="A29296"/>
      <c r="B29296"/>
      <c r="C29296"/>
    </row>
    <row r="29297" spans="1:3">
      <c r="A29297"/>
      <c r="B29297"/>
      <c r="C29297"/>
    </row>
    <row r="29298" spans="1:3">
      <c r="A29298"/>
      <c r="B29298"/>
      <c r="C29298"/>
    </row>
    <row r="29299" spans="1:3">
      <c r="A29299"/>
      <c r="B29299"/>
      <c r="C29299"/>
    </row>
    <row r="29300" spans="1:3">
      <c r="A29300"/>
      <c r="B29300"/>
      <c r="C29300"/>
    </row>
    <row r="29301" spans="1:3">
      <c r="A29301"/>
      <c r="B29301"/>
      <c r="C29301"/>
    </row>
    <row r="29302" spans="1:3">
      <c r="A29302"/>
      <c r="B29302"/>
      <c r="C29302"/>
    </row>
    <row r="29303" spans="1:3">
      <c r="A29303"/>
      <c r="B29303"/>
      <c r="C29303"/>
    </row>
    <row r="29304" spans="1:3">
      <c r="A29304"/>
      <c r="B29304"/>
      <c r="C29304"/>
    </row>
    <row r="29305" spans="1:3">
      <c r="A29305"/>
      <c r="B29305"/>
      <c r="C29305"/>
    </row>
    <row r="29306" spans="1:3">
      <c r="A29306"/>
      <c r="B29306"/>
      <c r="C29306"/>
    </row>
    <row r="29307" spans="1:3">
      <c r="A29307"/>
      <c r="B29307"/>
      <c r="C29307"/>
    </row>
    <row r="29308" spans="1:3">
      <c r="A29308"/>
      <c r="B29308"/>
      <c r="C29308"/>
    </row>
    <row r="29309" spans="1:3">
      <c r="A29309"/>
      <c r="B29309"/>
      <c r="C29309"/>
    </row>
    <row r="29310" spans="1:3">
      <c r="A29310"/>
      <c r="B29310"/>
      <c r="C29310"/>
    </row>
    <row r="29311" spans="1:3">
      <c r="A29311"/>
      <c r="B29311"/>
      <c r="C29311"/>
    </row>
    <row r="29312" spans="1:3">
      <c r="A29312"/>
      <c r="B29312"/>
      <c r="C29312"/>
    </row>
    <row r="29313" spans="1:3">
      <c r="A29313"/>
      <c r="B29313"/>
      <c r="C29313"/>
    </row>
    <row r="29314" spans="1:3">
      <c r="A29314"/>
      <c r="B29314"/>
      <c r="C29314"/>
    </row>
    <row r="29315" spans="1:3">
      <c r="A29315"/>
      <c r="B29315"/>
      <c r="C29315"/>
    </row>
    <row r="29316" spans="1:3">
      <c r="A29316"/>
      <c r="B29316"/>
      <c r="C29316"/>
    </row>
    <row r="29317" spans="1:3">
      <c r="A29317"/>
      <c r="B29317"/>
      <c r="C29317"/>
    </row>
    <row r="29318" spans="1:3">
      <c r="A29318"/>
      <c r="B29318"/>
      <c r="C29318"/>
    </row>
    <row r="29319" spans="1:3">
      <c r="A29319"/>
      <c r="B29319"/>
      <c r="C29319"/>
    </row>
    <row r="29320" spans="1:3">
      <c r="A29320"/>
      <c r="B29320"/>
      <c r="C29320"/>
    </row>
    <row r="29321" spans="1:3">
      <c r="A29321"/>
      <c r="B29321"/>
      <c r="C29321"/>
    </row>
    <row r="29322" spans="1:3">
      <c r="A29322"/>
      <c r="B29322"/>
      <c r="C29322"/>
    </row>
    <row r="29323" spans="1:3">
      <c r="A29323"/>
      <c r="B29323"/>
      <c r="C29323"/>
    </row>
    <row r="29324" spans="1:3">
      <c r="A29324"/>
      <c r="B29324"/>
      <c r="C29324"/>
    </row>
    <row r="29325" spans="1:3">
      <c r="A29325"/>
      <c r="B29325"/>
      <c r="C29325"/>
    </row>
    <row r="29326" spans="1:3">
      <c r="A29326"/>
      <c r="B29326"/>
      <c r="C29326"/>
    </row>
    <row r="29327" spans="1:3">
      <c r="A29327"/>
      <c r="B29327"/>
      <c r="C29327"/>
    </row>
    <row r="29328" spans="1:3">
      <c r="A29328"/>
      <c r="B29328"/>
      <c r="C29328"/>
    </row>
    <row r="29329" spans="1:3">
      <c r="A29329"/>
      <c r="B29329"/>
      <c r="C29329"/>
    </row>
    <row r="29330" spans="1:3">
      <c r="A29330"/>
      <c r="B29330"/>
      <c r="C29330"/>
    </row>
    <row r="29331" spans="1:3">
      <c r="A29331"/>
      <c r="B29331"/>
      <c r="C29331"/>
    </row>
    <row r="29332" spans="1:3">
      <c r="A29332"/>
      <c r="B29332"/>
      <c r="C29332"/>
    </row>
    <row r="29333" spans="1:3">
      <c r="A29333"/>
      <c r="B29333"/>
      <c r="C29333"/>
    </row>
    <row r="29334" spans="1:3">
      <c r="A29334"/>
      <c r="B29334"/>
      <c r="C29334"/>
    </row>
    <row r="29335" spans="1:3">
      <c r="A29335"/>
      <c r="B29335"/>
      <c r="C29335"/>
    </row>
    <row r="29336" spans="1:3">
      <c r="A29336"/>
      <c r="B29336"/>
      <c r="C29336"/>
    </row>
    <row r="29337" spans="1:3">
      <c r="A29337"/>
      <c r="B29337"/>
      <c r="C29337"/>
    </row>
    <row r="29338" spans="1:3">
      <c r="A29338"/>
      <c r="B29338"/>
      <c r="C29338"/>
    </row>
    <row r="29339" spans="1:3">
      <c r="A29339"/>
      <c r="B29339"/>
      <c r="C29339"/>
    </row>
    <row r="29340" spans="1:3">
      <c r="A29340"/>
      <c r="B29340"/>
      <c r="C29340"/>
    </row>
    <row r="29341" spans="1:3">
      <c r="A29341"/>
      <c r="B29341"/>
      <c r="C29341"/>
    </row>
    <row r="29342" spans="1:3">
      <c r="A29342"/>
      <c r="B29342"/>
      <c r="C29342"/>
    </row>
    <row r="29343" spans="1:3">
      <c r="A29343"/>
      <c r="B29343"/>
      <c r="C29343"/>
    </row>
    <row r="29344" spans="1:3">
      <c r="A29344"/>
      <c r="B29344"/>
      <c r="C29344"/>
    </row>
    <row r="29345" spans="1:3">
      <c r="A29345"/>
      <c r="B29345"/>
      <c r="C29345"/>
    </row>
    <row r="29346" spans="1:3">
      <c r="A29346"/>
      <c r="B29346"/>
      <c r="C29346"/>
    </row>
    <row r="29347" spans="1:3">
      <c r="A29347"/>
      <c r="B29347"/>
      <c r="C29347"/>
    </row>
    <row r="29348" spans="1:3">
      <c r="A29348"/>
      <c r="B29348"/>
      <c r="C29348"/>
    </row>
    <row r="29349" spans="1:3">
      <c r="A29349"/>
      <c r="B29349"/>
      <c r="C29349"/>
    </row>
    <row r="29350" spans="1:3">
      <c r="A29350"/>
      <c r="B29350"/>
      <c r="C29350"/>
    </row>
    <row r="29351" spans="1:3">
      <c r="A29351"/>
      <c r="B29351"/>
      <c r="C29351"/>
    </row>
    <row r="29352" spans="1:3">
      <c r="A29352"/>
      <c r="B29352"/>
      <c r="C29352"/>
    </row>
    <row r="29353" spans="1:3">
      <c r="A29353"/>
      <c r="B29353"/>
      <c r="C29353"/>
    </row>
    <row r="29354" spans="1:3">
      <c r="A29354"/>
      <c r="B29354"/>
      <c r="C29354"/>
    </row>
    <row r="29355" spans="1:3">
      <c r="A29355"/>
      <c r="B29355"/>
      <c r="C29355"/>
    </row>
    <row r="29356" spans="1:3">
      <c r="A29356"/>
      <c r="B29356"/>
      <c r="C29356"/>
    </row>
    <row r="29357" spans="1:3">
      <c r="A29357"/>
      <c r="B29357"/>
      <c r="C29357"/>
    </row>
    <row r="29358" spans="1:3">
      <c r="A29358"/>
      <c r="B29358"/>
      <c r="C29358"/>
    </row>
    <row r="29359" spans="1:3">
      <c r="A29359"/>
      <c r="B29359"/>
      <c r="C29359"/>
    </row>
    <row r="29360" spans="1:3">
      <c r="A29360"/>
      <c r="B29360"/>
      <c r="C29360"/>
    </row>
    <row r="29361" spans="1:3">
      <c r="A29361"/>
      <c r="B29361"/>
      <c r="C29361"/>
    </row>
    <row r="29362" spans="1:3">
      <c r="A29362"/>
      <c r="B29362"/>
      <c r="C29362"/>
    </row>
    <row r="29363" spans="1:3">
      <c r="A29363"/>
      <c r="B29363"/>
      <c r="C29363"/>
    </row>
    <row r="29364" spans="1:3">
      <c r="A29364"/>
      <c r="B29364"/>
      <c r="C29364"/>
    </row>
    <row r="29365" spans="1:3">
      <c r="A29365"/>
      <c r="B29365"/>
      <c r="C29365"/>
    </row>
    <row r="29366" spans="1:3">
      <c r="A29366"/>
      <c r="B29366"/>
      <c r="C29366"/>
    </row>
    <row r="29367" spans="1:3">
      <c r="A29367"/>
      <c r="B29367"/>
      <c r="C29367"/>
    </row>
    <row r="29368" spans="1:3">
      <c r="A29368"/>
      <c r="B29368"/>
      <c r="C29368"/>
    </row>
    <row r="29369" spans="1:3">
      <c r="A29369"/>
      <c r="B29369"/>
      <c r="C29369"/>
    </row>
    <row r="29370" spans="1:3">
      <c r="A29370"/>
      <c r="B29370"/>
      <c r="C29370"/>
    </row>
    <row r="29371" spans="1:3">
      <c r="A29371"/>
      <c r="B29371"/>
      <c r="C29371"/>
    </row>
    <row r="29372" spans="1:3">
      <c r="A29372"/>
      <c r="B29372"/>
      <c r="C29372"/>
    </row>
    <row r="29373" spans="1:3">
      <c r="A29373"/>
      <c r="B29373"/>
      <c r="C29373"/>
    </row>
    <row r="29374" spans="1:3">
      <c r="A29374"/>
      <c r="B29374"/>
      <c r="C29374"/>
    </row>
    <row r="29375" spans="1:3">
      <c r="A29375"/>
      <c r="B29375"/>
      <c r="C29375"/>
    </row>
    <row r="29376" spans="1:3">
      <c r="A29376"/>
      <c r="B29376"/>
      <c r="C29376"/>
    </row>
    <row r="29377" spans="1:3">
      <c r="A29377"/>
      <c r="B29377"/>
      <c r="C29377"/>
    </row>
    <row r="29378" spans="1:3">
      <c r="A29378"/>
      <c r="B29378"/>
      <c r="C29378"/>
    </row>
    <row r="29379" spans="1:3">
      <c r="A29379"/>
      <c r="B29379"/>
      <c r="C29379"/>
    </row>
    <row r="29380" spans="1:3">
      <c r="A29380"/>
      <c r="B29380"/>
      <c r="C29380"/>
    </row>
    <row r="29381" spans="1:3">
      <c r="A29381"/>
      <c r="B29381"/>
      <c r="C29381"/>
    </row>
    <row r="29382" spans="1:3">
      <c r="A29382"/>
      <c r="B29382"/>
      <c r="C29382"/>
    </row>
    <row r="29383" spans="1:3">
      <c r="A29383"/>
      <c r="B29383"/>
      <c r="C29383"/>
    </row>
    <row r="29384" spans="1:3">
      <c r="A29384"/>
      <c r="B29384"/>
      <c r="C29384"/>
    </row>
    <row r="29385" spans="1:3">
      <c r="A29385"/>
      <c r="B29385"/>
      <c r="C29385"/>
    </row>
    <row r="29386" spans="1:3">
      <c r="A29386"/>
      <c r="B29386"/>
      <c r="C29386"/>
    </row>
    <row r="29387" spans="1:3">
      <c r="A29387"/>
      <c r="B29387"/>
      <c r="C29387"/>
    </row>
    <row r="29388" spans="1:3">
      <c r="A29388"/>
      <c r="B29388"/>
      <c r="C29388"/>
    </row>
    <row r="29389" spans="1:3">
      <c r="A29389"/>
      <c r="B29389"/>
      <c r="C29389"/>
    </row>
    <row r="29390" spans="1:3">
      <c r="A29390"/>
      <c r="B29390"/>
      <c r="C29390"/>
    </row>
    <row r="29391" spans="1:3">
      <c r="A29391"/>
      <c r="B29391"/>
      <c r="C29391"/>
    </row>
    <row r="29392" spans="1:3">
      <c r="A29392"/>
      <c r="B29392"/>
      <c r="C29392"/>
    </row>
    <row r="29393" spans="1:3">
      <c r="A29393"/>
      <c r="B29393"/>
      <c r="C29393"/>
    </row>
    <row r="29394" spans="1:3">
      <c r="A29394"/>
      <c r="B29394"/>
      <c r="C29394"/>
    </row>
    <row r="29395" spans="1:3">
      <c r="A29395"/>
      <c r="B29395"/>
      <c r="C29395"/>
    </row>
    <row r="29396" spans="1:3">
      <c r="A29396"/>
      <c r="B29396"/>
      <c r="C29396"/>
    </row>
    <row r="29397" spans="1:3">
      <c r="A29397"/>
      <c r="B29397"/>
      <c r="C29397"/>
    </row>
    <row r="29398" spans="1:3">
      <c r="A29398"/>
      <c r="B29398"/>
      <c r="C29398"/>
    </row>
    <row r="29399" spans="1:3">
      <c r="A29399"/>
      <c r="B29399"/>
      <c r="C29399"/>
    </row>
    <row r="29400" spans="1:3">
      <c r="A29400"/>
      <c r="B29400"/>
      <c r="C29400"/>
    </row>
    <row r="29401" spans="1:3">
      <c r="A29401"/>
      <c r="B29401"/>
      <c r="C29401"/>
    </row>
    <row r="29402" spans="1:3">
      <c r="A29402"/>
      <c r="B29402"/>
      <c r="C29402"/>
    </row>
    <row r="29403" spans="1:3">
      <c r="A29403"/>
      <c r="B29403"/>
      <c r="C29403"/>
    </row>
    <row r="29404" spans="1:3">
      <c r="A29404"/>
      <c r="B29404"/>
      <c r="C29404"/>
    </row>
    <row r="29405" spans="1:3">
      <c r="A29405"/>
      <c r="B29405"/>
      <c r="C29405"/>
    </row>
    <row r="29406" spans="1:3">
      <c r="A29406"/>
      <c r="B29406"/>
      <c r="C29406"/>
    </row>
    <row r="29407" spans="1:3">
      <c r="A29407"/>
      <c r="B29407"/>
      <c r="C29407"/>
    </row>
    <row r="29408" spans="1:3">
      <c r="A29408"/>
      <c r="B29408"/>
      <c r="C29408"/>
    </row>
    <row r="29409" spans="1:3">
      <c r="A29409"/>
      <c r="B29409"/>
      <c r="C29409"/>
    </row>
    <row r="29410" spans="1:3">
      <c r="A29410"/>
      <c r="B29410"/>
      <c r="C29410"/>
    </row>
    <row r="29411" spans="1:3">
      <c r="A29411"/>
      <c r="B29411"/>
      <c r="C29411"/>
    </row>
    <row r="29412" spans="1:3">
      <c r="A29412"/>
      <c r="B29412"/>
      <c r="C29412"/>
    </row>
    <row r="29413" spans="1:3">
      <c r="A29413"/>
      <c r="B29413"/>
      <c r="C29413"/>
    </row>
    <row r="29414" spans="1:3">
      <c r="A29414"/>
      <c r="B29414"/>
      <c r="C29414"/>
    </row>
    <row r="29415" spans="1:3">
      <c r="A29415"/>
      <c r="B29415"/>
      <c r="C29415"/>
    </row>
    <row r="29416" spans="1:3">
      <c r="A29416"/>
      <c r="B29416"/>
      <c r="C29416"/>
    </row>
    <row r="29417" spans="1:3">
      <c r="A29417"/>
      <c r="B29417"/>
      <c r="C29417"/>
    </row>
    <row r="29418" spans="1:3">
      <c r="A29418"/>
      <c r="B29418"/>
      <c r="C29418"/>
    </row>
    <row r="29419" spans="1:3">
      <c r="A29419"/>
      <c r="B29419"/>
      <c r="C29419"/>
    </row>
    <row r="29420" spans="1:3">
      <c r="A29420"/>
      <c r="B29420"/>
      <c r="C29420"/>
    </row>
    <row r="29421" spans="1:3">
      <c r="A29421"/>
      <c r="B29421"/>
      <c r="C29421"/>
    </row>
    <row r="29422" spans="1:3">
      <c r="A29422"/>
      <c r="B29422"/>
      <c r="C29422"/>
    </row>
    <row r="29423" spans="1:3">
      <c r="A29423"/>
      <c r="B29423"/>
      <c r="C29423"/>
    </row>
    <row r="29424" spans="1:3">
      <c r="A29424"/>
      <c r="B29424"/>
      <c r="C29424"/>
    </row>
    <row r="29425" spans="1:3">
      <c r="A29425"/>
      <c r="B29425"/>
      <c r="C29425"/>
    </row>
    <row r="29426" spans="1:3">
      <c r="A29426"/>
      <c r="B29426"/>
      <c r="C29426"/>
    </row>
    <row r="29427" spans="1:3">
      <c r="A29427"/>
      <c r="B29427"/>
      <c r="C29427"/>
    </row>
    <row r="29428" spans="1:3">
      <c r="A29428"/>
      <c r="B29428"/>
      <c r="C29428"/>
    </row>
    <row r="29429" spans="1:3">
      <c r="A29429"/>
      <c r="B29429"/>
      <c r="C29429"/>
    </row>
    <row r="29430" spans="1:3">
      <c r="A29430"/>
      <c r="B29430"/>
      <c r="C29430"/>
    </row>
    <row r="29431" spans="1:3">
      <c r="A29431"/>
      <c r="B29431"/>
      <c r="C29431"/>
    </row>
    <row r="29432" spans="1:3">
      <c r="A29432"/>
      <c r="B29432"/>
      <c r="C29432"/>
    </row>
    <row r="29433" spans="1:3">
      <c r="A29433"/>
      <c r="B29433"/>
      <c r="C29433"/>
    </row>
    <row r="29434" spans="1:3">
      <c r="A29434"/>
      <c r="B29434"/>
      <c r="C29434"/>
    </row>
    <row r="29435" spans="1:3">
      <c r="A29435"/>
      <c r="B29435"/>
      <c r="C29435"/>
    </row>
    <row r="29436" spans="1:3">
      <c r="A29436"/>
      <c r="B29436"/>
      <c r="C29436"/>
    </row>
    <row r="29437" spans="1:3">
      <c r="A29437"/>
      <c r="B29437"/>
      <c r="C29437"/>
    </row>
    <row r="29438" spans="1:3">
      <c r="A29438"/>
      <c r="B29438"/>
      <c r="C29438"/>
    </row>
    <row r="29439" spans="1:3">
      <c r="A29439"/>
      <c r="B29439"/>
      <c r="C29439"/>
    </row>
    <row r="29440" spans="1:3">
      <c r="A29440"/>
      <c r="B29440"/>
      <c r="C29440"/>
    </row>
    <row r="29441" spans="1:3">
      <c r="A29441"/>
      <c r="B29441"/>
      <c r="C29441"/>
    </row>
    <row r="29442" spans="1:3">
      <c r="A29442"/>
      <c r="B29442"/>
      <c r="C29442"/>
    </row>
    <row r="29443" spans="1:3">
      <c r="A29443"/>
      <c r="B29443"/>
      <c r="C29443"/>
    </row>
    <row r="29444" spans="1:3">
      <c r="A29444"/>
      <c r="B29444"/>
      <c r="C29444"/>
    </row>
    <row r="29445" spans="1:3">
      <c r="A29445"/>
      <c r="B29445"/>
      <c r="C29445"/>
    </row>
    <row r="29446" spans="1:3">
      <c r="A29446"/>
      <c r="B29446"/>
      <c r="C29446"/>
    </row>
    <row r="29447" spans="1:3">
      <c r="A29447"/>
      <c r="B29447"/>
      <c r="C29447"/>
    </row>
    <row r="29448" spans="1:3">
      <c r="A29448"/>
      <c r="B29448"/>
      <c r="C29448"/>
    </row>
    <row r="29449" spans="1:3">
      <c r="A29449"/>
      <c r="B29449"/>
      <c r="C29449"/>
    </row>
    <row r="29450" spans="1:3">
      <c r="A29450"/>
      <c r="B29450"/>
      <c r="C29450"/>
    </row>
    <row r="29451" spans="1:3">
      <c r="A29451"/>
      <c r="B29451"/>
      <c r="C29451"/>
    </row>
    <row r="29452" spans="1:3">
      <c r="A29452"/>
      <c r="B29452"/>
      <c r="C29452"/>
    </row>
    <row r="29453" spans="1:3">
      <c r="A29453"/>
      <c r="B29453"/>
      <c r="C29453"/>
    </row>
    <row r="29454" spans="1:3">
      <c r="A29454"/>
      <c r="B29454"/>
      <c r="C29454"/>
    </row>
    <row r="29455" spans="1:3">
      <c r="A29455"/>
      <c r="B29455"/>
      <c r="C29455"/>
    </row>
    <row r="29456" spans="1:3">
      <c r="A29456"/>
      <c r="B29456"/>
      <c r="C29456"/>
    </row>
    <row r="29457" spans="1:3">
      <c r="A29457"/>
      <c r="B29457"/>
      <c r="C29457"/>
    </row>
    <row r="29458" spans="1:3">
      <c r="A29458"/>
      <c r="B29458"/>
      <c r="C29458"/>
    </row>
    <row r="29459" spans="1:3">
      <c r="A29459"/>
      <c r="B29459"/>
      <c r="C29459"/>
    </row>
    <row r="29460" spans="1:3">
      <c r="A29460"/>
      <c r="B29460"/>
      <c r="C29460"/>
    </row>
    <row r="29461" spans="1:3">
      <c r="A29461"/>
      <c r="B29461"/>
      <c r="C29461"/>
    </row>
    <row r="29462" spans="1:3">
      <c r="A29462"/>
      <c r="B29462"/>
      <c r="C29462"/>
    </row>
    <row r="29463" spans="1:3">
      <c r="A29463"/>
      <c r="B29463"/>
      <c r="C29463"/>
    </row>
    <row r="29464" spans="1:3">
      <c r="A29464"/>
      <c r="B29464"/>
      <c r="C29464"/>
    </row>
    <row r="29465" spans="1:3">
      <c r="A29465"/>
      <c r="B29465"/>
      <c r="C29465"/>
    </row>
    <row r="29466" spans="1:3">
      <c r="A29466"/>
      <c r="B29466"/>
      <c r="C29466"/>
    </row>
    <row r="29467" spans="1:3">
      <c r="A29467"/>
      <c r="B29467"/>
      <c r="C29467"/>
    </row>
    <row r="29468" spans="1:3">
      <c r="A29468"/>
      <c r="B29468"/>
      <c r="C29468"/>
    </row>
    <row r="29469" spans="1:3">
      <c r="A29469"/>
      <c r="B29469"/>
      <c r="C29469"/>
    </row>
    <row r="29470" spans="1:3">
      <c r="A29470"/>
      <c r="B29470"/>
      <c r="C29470"/>
    </row>
    <row r="29471" spans="1:3">
      <c r="A29471"/>
      <c r="B29471"/>
      <c r="C29471"/>
    </row>
    <row r="29472" spans="1:3">
      <c r="A29472"/>
      <c r="B29472"/>
      <c r="C29472"/>
    </row>
    <row r="29473" spans="1:3">
      <c r="A29473"/>
      <c r="B29473"/>
      <c r="C29473"/>
    </row>
    <row r="29474" spans="1:3">
      <c r="A29474"/>
      <c r="B29474"/>
      <c r="C29474"/>
    </row>
    <row r="29475" spans="1:3">
      <c r="A29475"/>
      <c r="B29475"/>
      <c r="C29475"/>
    </row>
    <row r="29476" spans="1:3">
      <c r="A29476"/>
      <c r="B29476"/>
      <c r="C29476"/>
    </row>
    <row r="29477" spans="1:3">
      <c r="A29477"/>
      <c r="B29477"/>
      <c r="C29477"/>
    </row>
    <row r="29478" spans="1:3">
      <c r="A29478"/>
      <c r="B29478"/>
      <c r="C29478"/>
    </row>
    <row r="29479" spans="1:3">
      <c r="A29479"/>
      <c r="B29479"/>
      <c r="C29479"/>
    </row>
    <row r="29480" spans="1:3">
      <c r="A29480"/>
      <c r="B29480"/>
      <c r="C29480"/>
    </row>
    <row r="29481" spans="1:3">
      <c r="A29481"/>
      <c r="B29481"/>
      <c r="C29481"/>
    </row>
    <row r="29482" spans="1:3">
      <c r="A29482"/>
      <c r="B29482"/>
      <c r="C29482"/>
    </row>
    <row r="29483" spans="1:3">
      <c r="A29483"/>
      <c r="B29483"/>
      <c r="C29483"/>
    </row>
    <row r="29484" spans="1:3">
      <c r="A29484"/>
      <c r="B29484"/>
      <c r="C29484"/>
    </row>
    <row r="29485" spans="1:3">
      <c r="A29485"/>
      <c r="B29485"/>
      <c r="C29485"/>
    </row>
    <row r="29486" spans="1:3">
      <c r="A29486"/>
      <c r="B29486"/>
      <c r="C29486"/>
    </row>
    <row r="29487" spans="1:3">
      <c r="A29487"/>
      <c r="B29487"/>
      <c r="C29487"/>
    </row>
    <row r="29488" spans="1:3">
      <c r="A29488"/>
      <c r="B29488"/>
      <c r="C29488"/>
    </row>
    <row r="29489" spans="1:3">
      <c r="A29489"/>
      <c r="B29489"/>
      <c r="C29489"/>
    </row>
    <row r="29490" spans="1:3">
      <c r="A29490"/>
      <c r="B29490"/>
      <c r="C29490"/>
    </row>
    <row r="29491" spans="1:3">
      <c r="A29491"/>
      <c r="B29491"/>
      <c r="C29491"/>
    </row>
    <row r="29492" spans="1:3">
      <c r="A29492"/>
      <c r="B29492"/>
      <c r="C29492"/>
    </row>
    <row r="29493" spans="1:3">
      <c r="A29493"/>
      <c r="B29493"/>
      <c r="C29493"/>
    </row>
    <row r="29494" spans="1:3">
      <c r="A29494"/>
      <c r="B29494"/>
      <c r="C29494"/>
    </row>
    <row r="29495" spans="1:3">
      <c r="A29495"/>
      <c r="B29495"/>
      <c r="C29495"/>
    </row>
    <row r="29496" spans="1:3">
      <c r="A29496"/>
      <c r="B29496"/>
      <c r="C29496"/>
    </row>
    <row r="29497" spans="1:3">
      <c r="A29497"/>
      <c r="B29497"/>
      <c r="C29497"/>
    </row>
    <row r="29498" spans="1:3">
      <c r="A29498"/>
      <c r="B29498"/>
      <c r="C29498"/>
    </row>
    <row r="29499" spans="1:3">
      <c r="A29499"/>
      <c r="B29499"/>
      <c r="C29499"/>
    </row>
    <row r="29500" spans="1:3">
      <c r="A29500"/>
      <c r="B29500"/>
      <c r="C29500"/>
    </row>
    <row r="29501" spans="1:3">
      <c r="A29501"/>
      <c r="B29501"/>
      <c r="C29501"/>
    </row>
    <row r="29502" spans="1:3">
      <c r="A29502"/>
      <c r="B29502"/>
      <c r="C29502"/>
    </row>
    <row r="29503" spans="1:3">
      <c r="A29503"/>
      <c r="B29503"/>
      <c r="C29503"/>
    </row>
    <row r="29504" spans="1:3">
      <c r="A29504"/>
      <c r="B29504"/>
      <c r="C29504"/>
    </row>
    <row r="29505" spans="1:3">
      <c r="A29505"/>
      <c r="B29505"/>
      <c r="C29505"/>
    </row>
    <row r="29506" spans="1:3">
      <c r="A29506"/>
      <c r="B29506"/>
      <c r="C29506"/>
    </row>
    <row r="29507" spans="1:3">
      <c r="A29507"/>
      <c r="B29507"/>
      <c r="C29507"/>
    </row>
    <row r="29508" spans="1:3">
      <c r="A29508"/>
      <c r="B29508"/>
      <c r="C29508"/>
    </row>
    <row r="29509" spans="1:3">
      <c r="A29509"/>
      <c r="B29509"/>
      <c r="C29509"/>
    </row>
    <row r="29510" spans="1:3">
      <c r="A29510"/>
      <c r="B29510"/>
      <c r="C29510"/>
    </row>
    <row r="29511" spans="1:3">
      <c r="A29511"/>
      <c r="B29511"/>
      <c r="C29511"/>
    </row>
    <row r="29512" spans="1:3">
      <c r="A29512"/>
      <c r="B29512"/>
      <c r="C29512"/>
    </row>
    <row r="29513" spans="1:3">
      <c r="A29513"/>
      <c r="B29513"/>
      <c r="C29513"/>
    </row>
    <row r="29514" spans="1:3">
      <c r="A29514"/>
      <c r="B29514"/>
      <c r="C29514"/>
    </row>
    <row r="29515" spans="1:3">
      <c r="A29515"/>
      <c r="B29515"/>
      <c r="C29515"/>
    </row>
    <row r="29516" spans="1:3">
      <c r="A29516"/>
      <c r="B29516"/>
      <c r="C29516"/>
    </row>
    <row r="29517" spans="1:3">
      <c r="A29517"/>
      <c r="B29517"/>
      <c r="C29517"/>
    </row>
    <row r="29518" spans="1:3">
      <c r="A29518"/>
      <c r="B29518"/>
      <c r="C29518"/>
    </row>
    <row r="29519" spans="1:3">
      <c r="A29519"/>
      <c r="B29519"/>
      <c r="C29519"/>
    </row>
    <row r="29520" spans="1:3">
      <c r="A29520"/>
      <c r="B29520"/>
      <c r="C29520"/>
    </row>
    <row r="29521" spans="1:3">
      <c r="A29521"/>
      <c r="B29521"/>
      <c r="C29521"/>
    </row>
    <row r="29522" spans="1:3">
      <c r="A29522"/>
      <c r="B29522"/>
      <c r="C29522"/>
    </row>
    <row r="29523" spans="1:3">
      <c r="A29523"/>
      <c r="B29523"/>
      <c r="C29523"/>
    </row>
    <row r="29524" spans="1:3">
      <c r="A29524"/>
      <c r="B29524"/>
      <c r="C29524"/>
    </row>
    <row r="29525" spans="1:3">
      <c r="A29525"/>
      <c r="B29525"/>
      <c r="C29525"/>
    </row>
    <row r="29526" spans="1:3">
      <c r="A29526"/>
      <c r="B29526"/>
      <c r="C29526"/>
    </row>
    <row r="29527" spans="1:3">
      <c r="A29527"/>
      <c r="B29527"/>
      <c r="C29527"/>
    </row>
    <row r="29528" spans="1:3">
      <c r="A29528"/>
      <c r="B29528"/>
      <c r="C29528"/>
    </row>
    <row r="29529" spans="1:3">
      <c r="A29529"/>
      <c r="B29529"/>
      <c r="C29529"/>
    </row>
    <row r="29530" spans="1:3">
      <c r="A29530"/>
      <c r="B29530"/>
      <c r="C29530"/>
    </row>
    <row r="29531" spans="1:3">
      <c r="A29531"/>
      <c r="B29531"/>
      <c r="C29531"/>
    </row>
    <row r="29532" spans="1:3">
      <c r="A29532"/>
      <c r="B29532"/>
      <c r="C29532"/>
    </row>
    <row r="29533" spans="1:3">
      <c r="A29533"/>
      <c r="B29533"/>
      <c r="C29533"/>
    </row>
    <row r="29534" spans="1:3">
      <c r="A29534"/>
      <c r="B29534"/>
      <c r="C29534"/>
    </row>
    <row r="29535" spans="1:3">
      <c r="A29535"/>
      <c r="B29535"/>
      <c r="C29535"/>
    </row>
    <row r="29536" spans="1:3">
      <c r="A29536"/>
      <c r="B29536"/>
      <c r="C29536"/>
    </row>
    <row r="29537" spans="1:3">
      <c r="A29537"/>
      <c r="B29537"/>
      <c r="C29537"/>
    </row>
    <row r="29538" spans="1:3">
      <c r="A29538"/>
      <c r="B29538"/>
      <c r="C29538"/>
    </row>
    <row r="29539" spans="1:3">
      <c r="A29539"/>
      <c r="B29539"/>
      <c r="C29539"/>
    </row>
    <row r="29540" spans="1:3">
      <c r="A29540"/>
      <c r="B29540"/>
      <c r="C29540"/>
    </row>
    <row r="29541" spans="1:3">
      <c r="A29541"/>
      <c r="B29541"/>
      <c r="C29541"/>
    </row>
    <row r="29542" spans="1:3">
      <c r="A29542"/>
      <c r="B29542"/>
      <c r="C29542"/>
    </row>
    <row r="29543" spans="1:3">
      <c r="A29543"/>
      <c r="B29543"/>
      <c r="C29543"/>
    </row>
    <row r="29544" spans="1:3">
      <c r="A29544"/>
      <c r="B29544"/>
      <c r="C29544"/>
    </row>
    <row r="29545" spans="1:3">
      <c r="A29545"/>
      <c r="B29545"/>
      <c r="C29545"/>
    </row>
    <row r="29546" spans="1:3">
      <c r="A29546"/>
      <c r="B29546"/>
      <c r="C29546"/>
    </row>
    <row r="29547" spans="1:3">
      <c r="A29547"/>
      <c r="B29547"/>
      <c r="C29547"/>
    </row>
    <row r="29548" spans="1:3">
      <c r="A29548"/>
      <c r="B29548"/>
      <c r="C29548"/>
    </row>
    <row r="29549" spans="1:3">
      <c r="A29549"/>
      <c r="B29549"/>
      <c r="C29549"/>
    </row>
    <row r="29550" spans="1:3">
      <c r="A29550"/>
      <c r="B29550"/>
      <c r="C29550"/>
    </row>
    <row r="29551" spans="1:3">
      <c r="A29551"/>
      <c r="B29551"/>
      <c r="C29551"/>
    </row>
    <row r="29552" spans="1:3">
      <c r="A29552"/>
      <c r="B29552"/>
      <c r="C29552"/>
    </row>
    <row r="29553" spans="1:3">
      <c r="A29553"/>
      <c r="B29553"/>
      <c r="C29553"/>
    </row>
    <row r="29554" spans="1:3">
      <c r="A29554"/>
      <c r="B29554"/>
      <c r="C29554"/>
    </row>
    <row r="29555" spans="1:3">
      <c r="A29555"/>
      <c r="B29555"/>
      <c r="C29555"/>
    </row>
    <row r="29556" spans="1:3">
      <c r="A29556"/>
      <c r="B29556"/>
      <c r="C29556"/>
    </row>
    <row r="29557" spans="1:3">
      <c r="A29557"/>
      <c r="B29557"/>
      <c r="C29557"/>
    </row>
    <row r="29558" spans="1:3">
      <c r="A29558"/>
      <c r="B29558"/>
      <c r="C29558"/>
    </row>
    <row r="29559" spans="1:3">
      <c r="A29559"/>
      <c r="B29559"/>
      <c r="C29559"/>
    </row>
    <row r="29560" spans="1:3">
      <c r="A29560"/>
      <c r="B29560"/>
      <c r="C29560"/>
    </row>
    <row r="29561" spans="1:3">
      <c r="A29561"/>
      <c r="B29561"/>
      <c r="C29561"/>
    </row>
    <row r="29562" spans="1:3">
      <c r="A29562"/>
      <c r="B29562"/>
      <c r="C29562"/>
    </row>
    <row r="29563" spans="1:3">
      <c r="A29563"/>
      <c r="B29563"/>
      <c r="C29563"/>
    </row>
    <row r="29564" spans="1:3">
      <c r="A29564"/>
      <c r="B29564"/>
      <c r="C29564"/>
    </row>
    <row r="29565" spans="1:3">
      <c r="A29565"/>
      <c r="B29565"/>
      <c r="C29565"/>
    </row>
    <row r="29566" spans="1:3">
      <c r="A29566"/>
      <c r="B29566"/>
      <c r="C29566"/>
    </row>
    <row r="29567" spans="1:3">
      <c r="A29567"/>
      <c r="B29567"/>
      <c r="C29567"/>
    </row>
    <row r="29568" spans="1:3">
      <c r="A29568"/>
      <c r="B29568"/>
      <c r="C29568"/>
    </row>
    <row r="29569" spans="1:3">
      <c r="A29569"/>
      <c r="B29569"/>
      <c r="C29569"/>
    </row>
    <row r="29570" spans="1:3">
      <c r="A29570"/>
      <c r="B29570"/>
      <c r="C29570"/>
    </row>
    <row r="29571" spans="1:3">
      <c r="A29571"/>
      <c r="B29571"/>
      <c r="C29571"/>
    </row>
    <row r="29572" spans="1:3">
      <c r="A29572"/>
      <c r="B29572"/>
      <c r="C29572"/>
    </row>
    <row r="29573" spans="1:3">
      <c r="A29573"/>
      <c r="B29573"/>
      <c r="C29573"/>
    </row>
    <row r="29574" spans="1:3">
      <c r="A29574"/>
      <c r="B29574"/>
      <c r="C29574"/>
    </row>
    <row r="29575" spans="1:3">
      <c r="A29575"/>
      <c r="B29575"/>
      <c r="C29575"/>
    </row>
    <row r="29576" spans="1:3">
      <c r="A29576"/>
      <c r="B29576"/>
      <c r="C29576"/>
    </row>
    <row r="29577" spans="1:3">
      <c r="A29577"/>
      <c r="B29577"/>
      <c r="C29577"/>
    </row>
    <row r="29578" spans="1:3">
      <c r="A29578"/>
      <c r="B29578"/>
      <c r="C29578"/>
    </row>
    <row r="29579" spans="1:3">
      <c r="A29579"/>
      <c r="B29579"/>
      <c r="C29579"/>
    </row>
    <row r="29580" spans="1:3">
      <c r="A29580"/>
      <c r="B29580"/>
      <c r="C29580"/>
    </row>
    <row r="29581" spans="1:3">
      <c r="A29581"/>
      <c r="B29581"/>
      <c r="C29581"/>
    </row>
    <row r="29582" spans="1:3">
      <c r="A29582"/>
      <c r="B29582"/>
      <c r="C29582"/>
    </row>
    <row r="29583" spans="1:3">
      <c r="A29583"/>
      <c r="B29583"/>
      <c r="C29583"/>
    </row>
    <row r="29584" spans="1:3">
      <c r="A29584"/>
      <c r="B29584"/>
      <c r="C29584"/>
    </row>
    <row r="29585" spans="1:3">
      <c r="A29585"/>
      <c r="B29585"/>
      <c r="C29585"/>
    </row>
    <row r="29586" spans="1:3">
      <c r="A29586"/>
      <c r="B29586"/>
      <c r="C29586"/>
    </row>
    <row r="29587" spans="1:3">
      <c r="A29587"/>
      <c r="B29587"/>
      <c r="C29587"/>
    </row>
    <row r="29588" spans="1:3">
      <c r="A29588"/>
      <c r="B29588"/>
      <c r="C29588"/>
    </row>
    <row r="29589" spans="1:3">
      <c r="A29589"/>
      <c r="B29589"/>
      <c r="C29589"/>
    </row>
    <row r="29590" spans="1:3">
      <c r="A29590"/>
      <c r="B29590"/>
      <c r="C29590"/>
    </row>
    <row r="29591" spans="1:3">
      <c r="A29591"/>
      <c r="B29591"/>
      <c r="C29591"/>
    </row>
    <row r="29592" spans="1:3">
      <c r="A29592"/>
      <c r="B29592"/>
      <c r="C29592"/>
    </row>
    <row r="29593" spans="1:3">
      <c r="A29593"/>
      <c r="B29593"/>
      <c r="C29593"/>
    </row>
    <row r="29594" spans="1:3">
      <c r="A29594"/>
      <c r="B29594"/>
      <c r="C29594"/>
    </row>
    <row r="29595" spans="1:3">
      <c r="A29595"/>
      <c r="B29595"/>
      <c r="C29595"/>
    </row>
    <row r="29596" spans="1:3">
      <c r="A29596"/>
      <c r="B29596"/>
      <c r="C29596"/>
    </row>
    <row r="29597" spans="1:3">
      <c r="A29597"/>
      <c r="B29597"/>
      <c r="C29597"/>
    </row>
    <row r="29598" spans="1:3">
      <c r="A29598"/>
      <c r="B29598"/>
      <c r="C29598"/>
    </row>
    <row r="29599" spans="1:3">
      <c r="A29599"/>
      <c r="B29599"/>
      <c r="C29599"/>
    </row>
    <row r="29600" spans="1:3">
      <c r="A29600"/>
      <c r="B29600"/>
      <c r="C29600"/>
    </row>
    <row r="29601" spans="1:3">
      <c r="A29601"/>
      <c r="B29601"/>
      <c r="C29601"/>
    </row>
    <row r="29602" spans="1:3">
      <c r="A29602"/>
      <c r="B29602"/>
      <c r="C29602"/>
    </row>
    <row r="29603" spans="1:3">
      <c r="A29603"/>
      <c r="B29603"/>
      <c r="C29603"/>
    </row>
    <row r="29604" spans="1:3">
      <c r="A29604"/>
      <c r="B29604"/>
      <c r="C29604"/>
    </row>
    <row r="29605" spans="1:3">
      <c r="A29605"/>
      <c r="B29605"/>
      <c r="C29605"/>
    </row>
    <row r="29606" spans="1:3">
      <c r="A29606"/>
      <c r="B29606"/>
      <c r="C29606"/>
    </row>
    <row r="29607" spans="1:3">
      <c r="A29607"/>
      <c r="B29607"/>
      <c r="C29607"/>
    </row>
    <row r="29608" spans="1:3">
      <c r="A29608"/>
      <c r="B29608"/>
      <c r="C29608"/>
    </row>
    <row r="29609" spans="1:3">
      <c r="A29609"/>
      <c r="B29609"/>
      <c r="C29609"/>
    </row>
    <row r="29610" spans="1:3">
      <c r="A29610"/>
      <c r="B29610"/>
      <c r="C29610"/>
    </row>
    <row r="29611" spans="1:3">
      <c r="A29611"/>
      <c r="B29611"/>
      <c r="C29611"/>
    </row>
    <row r="29612" spans="1:3">
      <c r="A29612"/>
      <c r="B29612"/>
      <c r="C29612"/>
    </row>
    <row r="29613" spans="1:3">
      <c r="A29613"/>
      <c r="B29613"/>
      <c r="C29613"/>
    </row>
    <row r="29614" spans="1:3">
      <c r="A29614"/>
      <c r="B29614"/>
      <c r="C29614"/>
    </row>
    <row r="29615" spans="1:3">
      <c r="A29615"/>
      <c r="B29615"/>
      <c r="C29615"/>
    </row>
    <row r="29616" spans="1:3">
      <c r="A29616"/>
      <c r="B29616"/>
      <c r="C29616"/>
    </row>
    <row r="29617" spans="1:3">
      <c r="A29617"/>
      <c r="B29617"/>
      <c r="C29617"/>
    </row>
    <row r="29618" spans="1:3">
      <c r="A29618"/>
      <c r="B29618"/>
      <c r="C29618"/>
    </row>
    <row r="29619" spans="1:3">
      <c r="A29619"/>
      <c r="B29619"/>
      <c r="C29619"/>
    </row>
    <row r="29620" spans="1:3">
      <c r="A29620"/>
      <c r="B29620"/>
      <c r="C29620"/>
    </row>
    <row r="29621" spans="1:3">
      <c r="A29621"/>
      <c r="B29621"/>
      <c r="C29621"/>
    </row>
    <row r="29622" spans="1:3">
      <c r="A29622"/>
      <c r="B29622"/>
      <c r="C29622"/>
    </row>
    <row r="29623" spans="1:3">
      <c r="A29623"/>
      <c r="B29623"/>
      <c r="C29623"/>
    </row>
    <row r="29624" spans="1:3">
      <c r="A29624"/>
      <c r="B29624"/>
      <c r="C29624"/>
    </row>
    <row r="29625" spans="1:3">
      <c r="A29625"/>
      <c r="B29625"/>
      <c r="C29625"/>
    </row>
    <row r="29626" spans="1:3">
      <c r="A29626"/>
      <c r="B29626"/>
      <c r="C29626"/>
    </row>
    <row r="29627" spans="1:3">
      <c r="A29627"/>
      <c r="B29627"/>
      <c r="C29627"/>
    </row>
    <row r="29628" spans="1:3">
      <c r="A29628"/>
      <c r="B29628"/>
      <c r="C29628"/>
    </row>
    <row r="29629" spans="1:3">
      <c r="A29629"/>
      <c r="B29629"/>
      <c r="C29629"/>
    </row>
    <row r="29630" spans="1:3">
      <c r="A29630"/>
      <c r="B29630"/>
      <c r="C29630"/>
    </row>
    <row r="29631" spans="1:3">
      <c r="A29631"/>
      <c r="B29631"/>
      <c r="C29631"/>
    </row>
    <row r="29632" spans="1:3">
      <c r="A29632"/>
      <c r="B29632"/>
      <c r="C29632"/>
    </row>
    <row r="29633" spans="1:3">
      <c r="A29633"/>
      <c r="B29633"/>
      <c r="C29633"/>
    </row>
    <row r="29634" spans="1:3">
      <c r="A29634"/>
      <c r="B29634"/>
      <c r="C29634"/>
    </row>
    <row r="29635" spans="1:3">
      <c r="A29635"/>
      <c r="B29635"/>
      <c r="C29635"/>
    </row>
    <row r="29636" spans="1:3">
      <c r="A29636"/>
      <c r="B29636"/>
      <c r="C29636"/>
    </row>
    <row r="29637" spans="1:3">
      <c r="A29637"/>
      <c r="B29637"/>
      <c r="C29637"/>
    </row>
    <row r="29638" spans="1:3">
      <c r="A29638"/>
      <c r="B29638"/>
      <c r="C29638"/>
    </row>
    <row r="29639" spans="1:3">
      <c r="A29639"/>
      <c r="B29639"/>
      <c r="C29639"/>
    </row>
    <row r="29640" spans="1:3">
      <c r="A29640"/>
      <c r="B29640"/>
      <c r="C29640"/>
    </row>
    <row r="29641" spans="1:3">
      <c r="A29641"/>
      <c r="B29641"/>
      <c r="C29641"/>
    </row>
    <row r="29642" spans="1:3">
      <c r="A29642"/>
      <c r="B29642"/>
      <c r="C29642"/>
    </row>
    <row r="29643" spans="1:3">
      <c r="A29643"/>
      <c r="B29643"/>
      <c r="C29643"/>
    </row>
    <row r="29644" spans="1:3">
      <c r="A29644"/>
      <c r="B29644"/>
      <c r="C29644"/>
    </row>
    <row r="29645" spans="1:3">
      <c r="A29645"/>
      <c r="B29645"/>
      <c r="C29645"/>
    </row>
    <row r="29646" spans="1:3">
      <c r="A29646"/>
      <c r="B29646"/>
      <c r="C29646"/>
    </row>
    <row r="29647" spans="1:3">
      <c r="A29647"/>
      <c r="B29647"/>
      <c r="C29647"/>
    </row>
    <row r="29648" spans="1:3">
      <c r="A29648"/>
      <c r="B29648"/>
      <c r="C29648"/>
    </row>
    <row r="29649" spans="1:3">
      <c r="A29649"/>
      <c r="B29649"/>
      <c r="C29649"/>
    </row>
    <row r="29650" spans="1:3">
      <c r="A29650"/>
      <c r="B29650"/>
      <c r="C29650"/>
    </row>
    <row r="29651" spans="1:3">
      <c r="A29651"/>
      <c r="B29651"/>
      <c r="C29651"/>
    </row>
    <row r="29652" spans="1:3">
      <c r="A29652"/>
      <c r="B29652"/>
      <c r="C29652"/>
    </row>
    <row r="29653" spans="1:3">
      <c r="A29653"/>
      <c r="B29653"/>
      <c r="C29653"/>
    </row>
    <row r="29654" spans="1:3">
      <c r="A29654"/>
      <c r="B29654"/>
      <c r="C29654"/>
    </row>
    <row r="29655" spans="1:3">
      <c r="A29655"/>
      <c r="B29655"/>
      <c r="C29655"/>
    </row>
    <row r="29656" spans="1:3">
      <c r="A29656"/>
      <c r="B29656"/>
      <c r="C29656"/>
    </row>
    <row r="29657" spans="1:3">
      <c r="A29657"/>
      <c r="B29657"/>
      <c r="C29657"/>
    </row>
    <row r="29658" spans="1:3">
      <c r="A29658"/>
      <c r="B29658"/>
      <c r="C29658"/>
    </row>
    <row r="29659" spans="1:3">
      <c r="A29659"/>
      <c r="B29659"/>
      <c r="C29659"/>
    </row>
    <row r="29660" spans="1:3">
      <c r="A29660"/>
      <c r="B29660"/>
      <c r="C29660"/>
    </row>
    <row r="29661" spans="1:3">
      <c r="A29661"/>
      <c r="B29661"/>
      <c r="C29661"/>
    </row>
    <row r="29662" spans="1:3">
      <c r="A29662"/>
      <c r="B29662"/>
      <c r="C29662"/>
    </row>
    <row r="29663" spans="1:3">
      <c r="A29663"/>
      <c r="B29663"/>
      <c r="C29663"/>
    </row>
    <row r="29664" spans="1:3">
      <c r="A29664"/>
      <c r="B29664"/>
      <c r="C29664"/>
    </row>
    <row r="29665" spans="1:3">
      <c r="A29665"/>
      <c r="B29665"/>
      <c r="C29665"/>
    </row>
    <row r="29666" spans="1:3">
      <c r="A29666"/>
      <c r="B29666"/>
      <c r="C29666"/>
    </row>
    <row r="29667" spans="1:3">
      <c r="A29667"/>
      <c r="B29667"/>
      <c r="C29667"/>
    </row>
    <row r="29668" spans="1:3">
      <c r="A29668"/>
      <c r="B29668"/>
      <c r="C29668"/>
    </row>
    <row r="29669" spans="1:3">
      <c r="A29669"/>
      <c r="B29669"/>
      <c r="C29669"/>
    </row>
    <row r="29670" spans="1:3">
      <c r="A29670"/>
      <c r="B29670"/>
      <c r="C29670"/>
    </row>
    <row r="29671" spans="1:3">
      <c r="A29671"/>
      <c r="B29671"/>
      <c r="C29671"/>
    </row>
    <row r="29672" spans="1:3">
      <c r="A29672"/>
      <c r="B29672"/>
      <c r="C29672"/>
    </row>
    <row r="29673" spans="1:3">
      <c r="A29673"/>
      <c r="B29673"/>
      <c r="C29673"/>
    </row>
    <row r="29674" spans="1:3">
      <c r="A29674"/>
      <c r="B29674"/>
      <c r="C29674"/>
    </row>
    <row r="29675" spans="1:3">
      <c r="A29675"/>
      <c r="B29675"/>
      <c r="C29675"/>
    </row>
    <row r="29676" spans="1:3">
      <c r="A29676"/>
      <c r="B29676"/>
      <c r="C29676"/>
    </row>
    <row r="29677" spans="1:3">
      <c r="A29677"/>
      <c r="B29677"/>
      <c r="C29677"/>
    </row>
    <row r="29678" spans="1:3">
      <c r="A29678"/>
      <c r="B29678"/>
      <c r="C29678"/>
    </row>
    <row r="29679" spans="1:3">
      <c r="A29679"/>
      <c r="B29679"/>
      <c r="C29679"/>
    </row>
    <row r="29680" spans="1:3">
      <c r="A29680"/>
      <c r="B29680"/>
      <c r="C29680"/>
    </row>
    <row r="29681" spans="1:3">
      <c r="A29681"/>
      <c r="B29681"/>
      <c r="C29681"/>
    </row>
    <row r="29682" spans="1:3">
      <c r="A29682"/>
      <c r="B29682"/>
      <c r="C29682"/>
    </row>
    <row r="29683" spans="1:3">
      <c r="A29683"/>
      <c r="B29683"/>
      <c r="C29683"/>
    </row>
    <row r="29684" spans="1:3">
      <c r="A29684"/>
      <c r="B29684"/>
      <c r="C29684"/>
    </row>
    <row r="29685" spans="1:3">
      <c r="A29685"/>
      <c r="B29685"/>
      <c r="C29685"/>
    </row>
    <row r="29686" spans="1:3">
      <c r="A29686"/>
      <c r="B29686"/>
      <c r="C29686"/>
    </row>
    <row r="29687" spans="1:3">
      <c r="A29687"/>
      <c r="B29687"/>
      <c r="C29687"/>
    </row>
    <row r="29688" spans="1:3">
      <c r="A29688"/>
      <c r="B29688"/>
      <c r="C29688"/>
    </row>
    <row r="29689" spans="1:3">
      <c r="A29689"/>
      <c r="B29689"/>
      <c r="C29689"/>
    </row>
    <row r="29690" spans="1:3">
      <c r="A29690"/>
      <c r="B29690"/>
      <c r="C29690"/>
    </row>
    <row r="29691" spans="1:3">
      <c r="A29691"/>
      <c r="B29691"/>
      <c r="C29691"/>
    </row>
    <row r="29692" spans="1:3">
      <c r="A29692"/>
      <c r="B29692"/>
      <c r="C29692"/>
    </row>
    <row r="29693" spans="1:3">
      <c r="A29693"/>
      <c r="B29693"/>
      <c r="C29693"/>
    </row>
    <row r="29694" spans="1:3">
      <c r="A29694"/>
      <c r="B29694"/>
      <c r="C29694"/>
    </row>
    <row r="29695" spans="1:3">
      <c r="A29695"/>
      <c r="B29695"/>
      <c r="C29695"/>
    </row>
    <row r="29696" spans="1:3">
      <c r="A29696"/>
      <c r="B29696"/>
      <c r="C29696"/>
    </row>
    <row r="29697" spans="1:3">
      <c r="A29697"/>
      <c r="B29697"/>
      <c r="C29697"/>
    </row>
    <row r="29698" spans="1:3">
      <c r="A29698"/>
      <c r="B29698"/>
      <c r="C29698"/>
    </row>
    <row r="29699" spans="1:3">
      <c r="A29699"/>
      <c r="B29699"/>
      <c r="C29699"/>
    </row>
    <row r="29700" spans="1:3">
      <c r="A29700"/>
      <c r="B29700"/>
      <c r="C29700"/>
    </row>
    <row r="29701" spans="1:3">
      <c r="A29701"/>
      <c r="B29701"/>
      <c r="C29701"/>
    </row>
    <row r="29702" spans="1:3">
      <c r="A29702"/>
      <c r="B29702"/>
      <c r="C29702"/>
    </row>
    <row r="29703" spans="1:3">
      <c r="A29703"/>
      <c r="B29703"/>
      <c r="C29703"/>
    </row>
    <row r="29704" spans="1:3">
      <c r="A29704"/>
      <c r="B29704"/>
      <c r="C29704"/>
    </row>
    <row r="29705" spans="1:3">
      <c r="A29705"/>
      <c r="B29705"/>
      <c r="C29705"/>
    </row>
    <row r="29706" spans="1:3">
      <c r="A29706"/>
      <c r="B29706"/>
      <c r="C29706"/>
    </row>
    <row r="29707" spans="1:3">
      <c r="A29707"/>
      <c r="B29707"/>
      <c r="C29707"/>
    </row>
    <row r="29708" spans="1:3">
      <c r="A29708"/>
      <c r="B29708"/>
      <c r="C29708"/>
    </row>
    <row r="29709" spans="1:3">
      <c r="A29709"/>
      <c r="B29709"/>
      <c r="C29709"/>
    </row>
    <row r="29710" spans="1:3">
      <c r="A29710"/>
      <c r="B29710"/>
      <c r="C29710"/>
    </row>
    <row r="29711" spans="1:3">
      <c r="A29711"/>
      <c r="B29711"/>
      <c r="C29711"/>
    </row>
    <row r="29712" spans="1:3">
      <c r="A29712"/>
      <c r="B29712"/>
      <c r="C29712"/>
    </row>
    <row r="29713" spans="1:3">
      <c r="A29713"/>
      <c r="B29713"/>
      <c r="C29713"/>
    </row>
    <row r="29714" spans="1:3">
      <c r="A29714"/>
      <c r="B29714"/>
      <c r="C29714"/>
    </row>
    <row r="29715" spans="1:3">
      <c r="A29715"/>
      <c r="B29715"/>
      <c r="C29715"/>
    </row>
    <row r="29716" spans="1:3">
      <c r="A29716"/>
      <c r="B29716"/>
      <c r="C29716"/>
    </row>
    <row r="29717" spans="1:3">
      <c r="A29717"/>
      <c r="B29717"/>
      <c r="C29717"/>
    </row>
    <row r="29718" spans="1:3">
      <c r="A29718"/>
      <c r="B29718"/>
      <c r="C29718"/>
    </row>
    <row r="29719" spans="1:3">
      <c r="A29719"/>
      <c r="B29719"/>
      <c r="C29719"/>
    </row>
    <row r="29720" spans="1:3">
      <c r="A29720"/>
      <c r="B29720"/>
      <c r="C29720"/>
    </row>
    <row r="29721" spans="1:3">
      <c r="A29721"/>
      <c r="B29721"/>
      <c r="C29721"/>
    </row>
    <row r="29722" spans="1:3">
      <c r="A29722"/>
      <c r="B29722"/>
      <c r="C29722"/>
    </row>
    <row r="29723" spans="1:3">
      <c r="A29723"/>
      <c r="B29723"/>
      <c r="C29723"/>
    </row>
    <row r="29724" spans="1:3">
      <c r="A29724"/>
      <c r="B29724"/>
      <c r="C29724"/>
    </row>
    <row r="29725" spans="1:3">
      <c r="A29725"/>
      <c r="B29725"/>
      <c r="C29725"/>
    </row>
    <row r="29726" spans="1:3">
      <c r="A29726"/>
      <c r="B29726"/>
      <c r="C29726"/>
    </row>
    <row r="29727" spans="1:3">
      <c r="A29727"/>
      <c r="B29727"/>
      <c r="C29727"/>
    </row>
    <row r="29728" spans="1:3">
      <c r="A29728"/>
      <c r="B29728"/>
      <c r="C29728"/>
    </row>
    <row r="29729" spans="1:3">
      <c r="A29729"/>
      <c r="B29729"/>
      <c r="C29729"/>
    </row>
    <row r="29730" spans="1:3">
      <c r="A29730"/>
      <c r="B29730"/>
      <c r="C29730"/>
    </row>
    <row r="29731" spans="1:3">
      <c r="A29731"/>
      <c r="B29731"/>
      <c r="C29731"/>
    </row>
    <row r="29732" spans="1:3">
      <c r="A29732"/>
      <c r="B29732"/>
      <c r="C29732"/>
    </row>
    <row r="29733" spans="1:3">
      <c r="A29733"/>
      <c r="B29733"/>
      <c r="C29733"/>
    </row>
    <row r="29734" spans="1:3">
      <c r="A29734"/>
      <c r="B29734"/>
      <c r="C29734"/>
    </row>
    <row r="29735" spans="1:3">
      <c r="A29735"/>
      <c r="B29735"/>
      <c r="C29735"/>
    </row>
    <row r="29736" spans="1:3">
      <c r="A29736"/>
      <c r="B29736"/>
      <c r="C29736"/>
    </row>
    <row r="29737" spans="1:3">
      <c r="A29737"/>
      <c r="B29737"/>
      <c r="C29737"/>
    </row>
    <row r="29738" spans="1:3">
      <c r="A29738"/>
      <c r="B29738"/>
      <c r="C29738"/>
    </row>
    <row r="29739" spans="1:3">
      <c r="A29739"/>
      <c r="B29739"/>
      <c r="C29739"/>
    </row>
    <row r="29740" spans="1:3">
      <c r="A29740"/>
      <c r="B29740"/>
      <c r="C29740"/>
    </row>
    <row r="29741" spans="1:3">
      <c r="A29741"/>
      <c r="B29741"/>
      <c r="C29741"/>
    </row>
    <row r="29742" spans="1:3">
      <c r="A29742"/>
      <c r="B29742"/>
      <c r="C29742"/>
    </row>
    <row r="29743" spans="1:3">
      <c r="A29743"/>
      <c r="B29743"/>
      <c r="C29743"/>
    </row>
    <row r="29744" spans="1:3">
      <c r="A29744"/>
      <c r="B29744"/>
      <c r="C29744"/>
    </row>
    <row r="29745" spans="1:3">
      <c r="A29745"/>
      <c r="B29745"/>
      <c r="C29745"/>
    </row>
    <row r="29746" spans="1:3">
      <c r="A29746"/>
      <c r="B29746"/>
      <c r="C29746"/>
    </row>
    <row r="29747" spans="1:3">
      <c r="A29747"/>
      <c r="B29747"/>
      <c r="C29747"/>
    </row>
    <row r="29748" spans="1:3">
      <c r="A29748"/>
      <c r="B29748"/>
      <c r="C29748"/>
    </row>
    <row r="29749" spans="1:3">
      <c r="A29749"/>
      <c r="B29749"/>
      <c r="C29749"/>
    </row>
    <row r="29750" spans="1:3">
      <c r="A29750"/>
      <c r="B29750"/>
      <c r="C29750"/>
    </row>
    <row r="29751" spans="1:3">
      <c r="A29751"/>
      <c r="B29751"/>
      <c r="C29751"/>
    </row>
    <row r="29752" spans="1:3">
      <c r="A29752"/>
      <c r="B29752"/>
      <c r="C29752"/>
    </row>
    <row r="29753" spans="1:3">
      <c r="A29753"/>
      <c r="B29753"/>
      <c r="C29753"/>
    </row>
    <row r="29754" spans="1:3">
      <c r="A29754"/>
      <c r="B29754"/>
      <c r="C29754"/>
    </row>
    <row r="29755" spans="1:3">
      <c r="A29755"/>
      <c r="B29755"/>
      <c r="C29755"/>
    </row>
    <row r="29756" spans="1:3">
      <c r="A29756"/>
      <c r="B29756"/>
      <c r="C29756"/>
    </row>
    <row r="29757" spans="1:3">
      <c r="A29757"/>
      <c r="B29757"/>
      <c r="C29757"/>
    </row>
    <row r="29758" spans="1:3">
      <c r="A29758"/>
      <c r="B29758"/>
      <c r="C29758"/>
    </row>
    <row r="29759" spans="1:3">
      <c r="A29759"/>
      <c r="B29759"/>
      <c r="C29759"/>
    </row>
    <row r="29760" spans="1:3">
      <c r="A29760"/>
      <c r="B29760"/>
      <c r="C29760"/>
    </row>
    <row r="29761" spans="1:3">
      <c r="A29761"/>
      <c r="B29761"/>
      <c r="C29761"/>
    </row>
    <row r="29762" spans="1:3">
      <c r="A29762"/>
      <c r="B29762"/>
      <c r="C29762"/>
    </row>
    <row r="29763" spans="1:3">
      <c r="A29763"/>
      <c r="B29763"/>
      <c r="C29763"/>
    </row>
    <row r="29764" spans="1:3">
      <c r="A29764"/>
      <c r="B29764"/>
      <c r="C29764"/>
    </row>
    <row r="29765" spans="1:3">
      <c r="A29765"/>
      <c r="B29765"/>
      <c r="C29765"/>
    </row>
    <row r="29766" spans="1:3">
      <c r="A29766"/>
      <c r="B29766"/>
      <c r="C29766"/>
    </row>
    <row r="29767" spans="1:3">
      <c r="A29767"/>
      <c r="B29767"/>
      <c r="C29767"/>
    </row>
    <row r="29768" spans="1:3">
      <c r="A29768"/>
      <c r="B29768"/>
      <c r="C29768"/>
    </row>
    <row r="29769" spans="1:3">
      <c r="A29769"/>
      <c r="B29769"/>
      <c r="C29769"/>
    </row>
    <row r="29770" spans="1:3">
      <c r="A29770"/>
      <c r="B29770"/>
      <c r="C29770"/>
    </row>
    <row r="29771" spans="1:3">
      <c r="A29771"/>
      <c r="B29771"/>
      <c r="C29771"/>
    </row>
    <row r="29772" spans="1:3">
      <c r="A29772"/>
      <c r="B29772"/>
      <c r="C29772"/>
    </row>
    <row r="29773" spans="1:3">
      <c r="A29773"/>
      <c r="B29773"/>
      <c r="C29773"/>
    </row>
    <row r="29774" spans="1:3">
      <c r="A29774"/>
      <c r="B29774"/>
      <c r="C29774"/>
    </row>
    <row r="29775" spans="1:3">
      <c r="A29775"/>
      <c r="B29775"/>
      <c r="C29775"/>
    </row>
    <row r="29776" spans="1:3">
      <c r="A29776"/>
      <c r="B29776"/>
      <c r="C29776"/>
    </row>
    <row r="29777" spans="1:3">
      <c r="A29777"/>
      <c r="B29777"/>
      <c r="C29777"/>
    </row>
    <row r="29778" spans="1:3">
      <c r="A29778"/>
      <c r="B29778"/>
      <c r="C29778"/>
    </row>
    <row r="29779" spans="1:3">
      <c r="A29779"/>
      <c r="B29779"/>
      <c r="C29779"/>
    </row>
    <row r="29780" spans="1:3">
      <c r="A29780"/>
      <c r="B29780"/>
      <c r="C29780"/>
    </row>
    <row r="29781" spans="1:3">
      <c r="A29781"/>
      <c r="B29781"/>
      <c r="C29781"/>
    </row>
    <row r="29782" spans="1:3">
      <c r="A29782"/>
      <c r="B29782"/>
      <c r="C29782"/>
    </row>
    <row r="29783" spans="1:3">
      <c r="A29783"/>
      <c r="B29783"/>
      <c r="C29783"/>
    </row>
    <row r="29784" spans="1:3">
      <c r="A29784"/>
      <c r="B29784"/>
      <c r="C29784"/>
    </row>
    <row r="29785" spans="1:3">
      <c r="A29785"/>
      <c r="B29785"/>
      <c r="C29785"/>
    </row>
    <row r="29786" spans="1:3">
      <c r="A29786"/>
      <c r="B29786"/>
      <c r="C29786"/>
    </row>
    <row r="29787" spans="1:3">
      <c r="A29787"/>
      <c r="B29787"/>
      <c r="C29787"/>
    </row>
    <row r="29788" spans="1:3">
      <c r="A29788"/>
      <c r="B29788"/>
      <c r="C29788"/>
    </row>
    <row r="29789" spans="1:3">
      <c r="A29789"/>
      <c r="B29789"/>
      <c r="C29789"/>
    </row>
    <row r="29790" spans="1:3">
      <c r="A29790"/>
      <c r="B29790"/>
      <c r="C29790"/>
    </row>
    <row r="29791" spans="1:3">
      <c r="A29791"/>
      <c r="B29791"/>
      <c r="C29791"/>
    </row>
    <row r="29792" spans="1:3">
      <c r="A29792"/>
      <c r="B29792"/>
      <c r="C29792"/>
    </row>
    <row r="29793" spans="1:3">
      <c r="A29793"/>
      <c r="B29793"/>
      <c r="C29793"/>
    </row>
    <row r="29794" spans="1:3">
      <c r="A29794"/>
      <c r="B29794"/>
      <c r="C29794"/>
    </row>
    <row r="29795" spans="1:3">
      <c r="A29795"/>
      <c r="B29795"/>
      <c r="C29795"/>
    </row>
    <row r="29796" spans="1:3">
      <c r="A29796"/>
      <c r="B29796"/>
      <c r="C29796"/>
    </row>
    <row r="29797" spans="1:3">
      <c r="A29797"/>
      <c r="B29797"/>
      <c r="C29797"/>
    </row>
    <row r="29798" spans="1:3">
      <c r="A29798"/>
      <c r="B29798"/>
      <c r="C29798"/>
    </row>
    <row r="29799" spans="1:3">
      <c r="A29799"/>
      <c r="B29799"/>
      <c r="C29799"/>
    </row>
    <row r="29800" spans="1:3">
      <c r="A29800"/>
      <c r="B29800"/>
      <c r="C29800"/>
    </row>
    <row r="29801" spans="1:3">
      <c r="A29801"/>
      <c r="B29801"/>
      <c r="C29801"/>
    </row>
    <row r="29802" spans="1:3">
      <c r="A29802"/>
      <c r="B29802"/>
      <c r="C29802"/>
    </row>
    <row r="29803" spans="1:3">
      <c r="A29803"/>
      <c r="B29803"/>
      <c r="C29803"/>
    </row>
    <row r="29804" spans="1:3">
      <c r="A29804"/>
      <c r="B29804"/>
      <c r="C29804"/>
    </row>
    <row r="29805" spans="1:3">
      <c r="A29805"/>
      <c r="B29805"/>
      <c r="C29805"/>
    </row>
    <row r="29806" spans="1:3">
      <c r="A29806"/>
      <c r="B29806"/>
      <c r="C29806"/>
    </row>
    <row r="29807" spans="1:3">
      <c r="A29807"/>
      <c r="B29807"/>
      <c r="C29807"/>
    </row>
    <row r="29808" spans="1:3">
      <c r="A29808"/>
      <c r="B29808"/>
      <c r="C29808"/>
    </row>
    <row r="29809" spans="1:3">
      <c r="A29809"/>
      <c r="B29809"/>
      <c r="C29809"/>
    </row>
    <row r="29810" spans="1:3">
      <c r="A29810"/>
      <c r="B29810"/>
      <c r="C29810"/>
    </row>
    <row r="29811" spans="1:3">
      <c r="A29811"/>
      <c r="B29811"/>
      <c r="C29811"/>
    </row>
    <row r="29812" spans="1:3">
      <c r="A29812"/>
      <c r="B29812"/>
      <c r="C29812"/>
    </row>
    <row r="29813" spans="1:3">
      <c r="A29813"/>
      <c r="B29813"/>
      <c r="C29813"/>
    </row>
    <row r="29814" spans="1:3">
      <c r="A29814"/>
      <c r="B29814"/>
      <c r="C29814"/>
    </row>
    <row r="29815" spans="1:3">
      <c r="A29815"/>
      <c r="B29815"/>
      <c r="C29815"/>
    </row>
    <row r="29816" spans="1:3">
      <c r="A29816"/>
      <c r="B29816"/>
      <c r="C29816"/>
    </row>
    <row r="29817" spans="1:3">
      <c r="A29817"/>
      <c r="B29817"/>
      <c r="C29817"/>
    </row>
    <row r="29818" spans="1:3">
      <c r="A29818"/>
      <c r="B29818"/>
      <c r="C29818"/>
    </row>
    <row r="29819" spans="1:3">
      <c r="A29819"/>
      <c r="B29819"/>
      <c r="C29819"/>
    </row>
    <row r="29820" spans="1:3">
      <c r="A29820"/>
      <c r="B29820"/>
      <c r="C29820"/>
    </row>
    <row r="29821" spans="1:3">
      <c r="A29821"/>
      <c r="B29821"/>
      <c r="C29821"/>
    </row>
    <row r="29822" spans="1:3">
      <c r="A29822"/>
      <c r="B29822"/>
      <c r="C29822"/>
    </row>
    <row r="29823" spans="1:3">
      <c r="A29823"/>
      <c r="B29823"/>
      <c r="C29823"/>
    </row>
    <row r="29824" spans="1:3">
      <c r="A29824"/>
      <c r="B29824"/>
      <c r="C29824"/>
    </row>
    <row r="29825" spans="1:3">
      <c r="A29825"/>
      <c r="B29825"/>
      <c r="C29825"/>
    </row>
    <row r="29826" spans="1:3">
      <c r="A29826"/>
      <c r="B29826"/>
      <c r="C29826"/>
    </row>
    <row r="29827" spans="1:3">
      <c r="A29827"/>
      <c r="B29827"/>
      <c r="C29827"/>
    </row>
    <row r="29828" spans="1:3">
      <c r="A29828"/>
      <c r="B29828"/>
      <c r="C29828"/>
    </row>
    <row r="29829" spans="1:3">
      <c r="A29829"/>
      <c r="B29829"/>
      <c r="C29829"/>
    </row>
    <row r="29830" spans="1:3">
      <c r="A29830"/>
      <c r="B29830"/>
      <c r="C29830"/>
    </row>
    <row r="29831" spans="1:3">
      <c r="A29831"/>
      <c r="B29831"/>
      <c r="C29831"/>
    </row>
    <row r="29832" spans="1:3">
      <c r="A29832"/>
      <c r="B29832"/>
      <c r="C29832"/>
    </row>
    <row r="29833" spans="1:3">
      <c r="A29833"/>
      <c r="B29833"/>
      <c r="C29833"/>
    </row>
    <row r="29834" spans="1:3">
      <c r="A29834"/>
      <c r="B29834"/>
      <c r="C29834"/>
    </row>
    <row r="29835" spans="1:3">
      <c r="A29835"/>
      <c r="B29835"/>
      <c r="C29835"/>
    </row>
    <row r="29836" spans="1:3">
      <c r="A29836"/>
      <c r="B29836"/>
      <c r="C29836"/>
    </row>
    <row r="29837" spans="1:3">
      <c r="A29837"/>
      <c r="B29837"/>
      <c r="C29837"/>
    </row>
    <row r="29838" spans="1:3">
      <c r="A29838"/>
      <c r="B29838"/>
      <c r="C29838"/>
    </row>
    <row r="29839" spans="1:3">
      <c r="A29839"/>
      <c r="B29839"/>
      <c r="C29839"/>
    </row>
    <row r="29840" spans="1:3">
      <c r="A29840"/>
      <c r="B29840"/>
      <c r="C29840"/>
    </row>
    <row r="29841" spans="1:3">
      <c r="A29841"/>
      <c r="B29841"/>
      <c r="C29841"/>
    </row>
    <row r="29842" spans="1:3">
      <c r="A29842"/>
      <c r="B29842"/>
      <c r="C29842"/>
    </row>
    <row r="29843" spans="1:3">
      <c r="A29843"/>
      <c r="B29843"/>
      <c r="C29843"/>
    </row>
    <row r="29844" spans="1:3">
      <c r="A29844"/>
      <c r="B29844"/>
      <c r="C29844"/>
    </row>
    <row r="29845" spans="1:3">
      <c r="A29845"/>
      <c r="B29845"/>
      <c r="C29845"/>
    </row>
    <row r="29846" spans="1:3">
      <c r="A29846"/>
      <c r="B29846"/>
      <c r="C29846"/>
    </row>
    <row r="29847" spans="1:3">
      <c r="A29847"/>
      <c r="B29847"/>
      <c r="C29847"/>
    </row>
    <row r="29848" spans="1:3">
      <c r="A29848"/>
      <c r="B29848"/>
      <c r="C29848"/>
    </row>
    <row r="29849" spans="1:3">
      <c r="A29849"/>
      <c r="B29849"/>
      <c r="C29849"/>
    </row>
    <row r="29850" spans="1:3">
      <c r="A29850"/>
      <c r="B29850"/>
      <c r="C29850"/>
    </row>
    <row r="29851" spans="1:3">
      <c r="A29851"/>
      <c r="B29851"/>
      <c r="C29851"/>
    </row>
    <row r="29852" spans="1:3">
      <c r="A29852"/>
      <c r="B29852"/>
      <c r="C29852"/>
    </row>
    <row r="29853" spans="1:3">
      <c r="A29853"/>
      <c r="B29853"/>
      <c r="C29853"/>
    </row>
    <row r="29854" spans="1:3">
      <c r="A29854"/>
      <c r="B29854"/>
      <c r="C29854"/>
    </row>
    <row r="29855" spans="1:3">
      <c r="A29855"/>
      <c r="B29855"/>
      <c r="C29855"/>
    </row>
    <row r="29856" spans="1:3">
      <c r="A29856"/>
      <c r="B29856"/>
      <c r="C29856"/>
    </row>
    <row r="29857" spans="1:3">
      <c r="A29857"/>
      <c r="B29857"/>
      <c r="C29857"/>
    </row>
    <row r="29858" spans="1:3">
      <c r="A29858"/>
      <c r="B29858"/>
      <c r="C29858"/>
    </row>
    <row r="29859" spans="1:3">
      <c r="A29859"/>
      <c r="B29859"/>
      <c r="C29859"/>
    </row>
    <row r="29860" spans="1:3">
      <c r="A29860"/>
      <c r="B29860"/>
      <c r="C29860"/>
    </row>
    <row r="29861" spans="1:3">
      <c r="A29861"/>
      <c r="B29861"/>
      <c r="C29861"/>
    </row>
    <row r="29862" spans="1:3">
      <c r="A29862"/>
      <c r="B29862"/>
      <c r="C29862"/>
    </row>
    <row r="29863" spans="1:3">
      <c r="A29863"/>
      <c r="B29863"/>
      <c r="C29863"/>
    </row>
    <row r="29864" spans="1:3">
      <c r="A29864"/>
      <c r="B29864"/>
      <c r="C29864"/>
    </row>
    <row r="29865" spans="1:3">
      <c r="A29865"/>
      <c r="B29865"/>
      <c r="C29865"/>
    </row>
    <row r="29866" spans="1:3">
      <c r="A29866"/>
      <c r="B29866"/>
      <c r="C29866"/>
    </row>
    <row r="29867" spans="1:3">
      <c r="A29867"/>
      <c r="B29867"/>
      <c r="C29867"/>
    </row>
    <row r="29868" spans="1:3">
      <c r="A29868"/>
      <c r="B29868"/>
      <c r="C29868"/>
    </row>
    <row r="29869" spans="1:3">
      <c r="A29869"/>
      <c r="B29869"/>
      <c r="C29869"/>
    </row>
    <row r="29870" spans="1:3">
      <c r="A29870"/>
      <c r="B29870"/>
      <c r="C29870"/>
    </row>
    <row r="29871" spans="1:3">
      <c r="A29871"/>
      <c r="B29871"/>
      <c r="C29871"/>
    </row>
    <row r="29872" spans="1:3">
      <c r="A29872"/>
      <c r="B29872"/>
      <c r="C29872"/>
    </row>
    <row r="29873" spans="1:3">
      <c r="A29873"/>
      <c r="B29873"/>
      <c r="C29873"/>
    </row>
    <row r="29874" spans="1:3">
      <c r="A29874"/>
      <c r="B29874"/>
      <c r="C29874"/>
    </row>
    <row r="29875" spans="1:3">
      <c r="A29875"/>
      <c r="B29875"/>
      <c r="C29875"/>
    </row>
    <row r="29876" spans="1:3">
      <c r="A29876"/>
      <c r="B29876"/>
      <c r="C29876"/>
    </row>
    <row r="29877" spans="1:3">
      <c r="A29877"/>
      <c r="B29877"/>
      <c r="C29877"/>
    </row>
    <row r="29878" spans="1:3">
      <c r="A29878"/>
      <c r="B29878"/>
      <c r="C29878"/>
    </row>
    <row r="29879" spans="1:3">
      <c r="A29879"/>
      <c r="B29879"/>
      <c r="C29879"/>
    </row>
    <row r="29880" spans="1:3">
      <c r="A29880"/>
      <c r="B29880"/>
      <c r="C29880"/>
    </row>
    <row r="29881" spans="1:3">
      <c r="A29881"/>
      <c r="B29881"/>
      <c r="C29881"/>
    </row>
    <row r="29882" spans="1:3">
      <c r="A29882"/>
      <c r="B29882"/>
      <c r="C29882"/>
    </row>
    <row r="29883" spans="1:3">
      <c r="A29883"/>
      <c r="B29883"/>
      <c r="C29883"/>
    </row>
    <row r="29884" spans="1:3">
      <c r="A29884"/>
      <c r="B29884"/>
      <c r="C29884"/>
    </row>
    <row r="29885" spans="1:3">
      <c r="A29885"/>
      <c r="B29885"/>
      <c r="C29885"/>
    </row>
    <row r="29886" spans="1:3">
      <c r="A29886"/>
      <c r="B29886"/>
      <c r="C29886"/>
    </row>
    <row r="29887" spans="1:3">
      <c r="A29887"/>
      <c r="B29887"/>
      <c r="C29887"/>
    </row>
    <row r="29888" spans="1:3">
      <c r="A29888"/>
      <c r="B29888"/>
      <c r="C29888"/>
    </row>
    <row r="29889" spans="1:3">
      <c r="A29889"/>
      <c r="B29889"/>
      <c r="C29889"/>
    </row>
    <row r="29890" spans="1:3">
      <c r="A29890"/>
      <c r="B29890"/>
      <c r="C29890"/>
    </row>
    <row r="29891" spans="1:3">
      <c r="A29891"/>
      <c r="B29891"/>
      <c r="C29891"/>
    </row>
    <row r="29892" spans="1:3">
      <c r="A29892"/>
      <c r="B29892"/>
      <c r="C29892"/>
    </row>
    <row r="29893" spans="1:3">
      <c r="A29893"/>
      <c r="B29893"/>
      <c r="C29893"/>
    </row>
    <row r="29894" spans="1:3">
      <c r="A29894"/>
      <c r="B29894"/>
      <c r="C29894"/>
    </row>
    <row r="29895" spans="1:3">
      <c r="A29895"/>
      <c r="B29895"/>
      <c r="C29895"/>
    </row>
    <row r="29896" spans="1:3">
      <c r="A29896"/>
      <c r="B29896"/>
      <c r="C29896"/>
    </row>
    <row r="29897" spans="1:3">
      <c r="A29897"/>
      <c r="B29897"/>
      <c r="C29897"/>
    </row>
    <row r="29898" spans="1:3">
      <c r="A29898"/>
      <c r="B29898"/>
      <c r="C29898"/>
    </row>
    <row r="29899" spans="1:3">
      <c r="A29899"/>
      <c r="B29899"/>
      <c r="C29899"/>
    </row>
    <row r="29900" spans="1:3">
      <c r="A29900"/>
      <c r="B29900"/>
      <c r="C29900"/>
    </row>
    <row r="29901" spans="1:3">
      <c r="A29901"/>
      <c r="B29901"/>
      <c r="C29901"/>
    </row>
    <row r="29902" spans="1:3">
      <c r="A29902"/>
      <c r="B29902"/>
      <c r="C29902"/>
    </row>
    <row r="29903" spans="1:3">
      <c r="A29903"/>
      <c r="B29903"/>
      <c r="C29903"/>
    </row>
    <row r="29904" spans="1:3">
      <c r="A29904"/>
      <c r="B29904"/>
      <c r="C29904"/>
    </row>
    <row r="29905" spans="1:3">
      <c r="A29905"/>
      <c r="B29905"/>
      <c r="C29905"/>
    </row>
    <row r="29906" spans="1:3">
      <c r="A29906"/>
      <c r="B29906"/>
      <c r="C29906"/>
    </row>
    <row r="29907" spans="1:3">
      <c r="A29907"/>
      <c r="B29907"/>
      <c r="C29907"/>
    </row>
    <row r="29908" spans="1:3">
      <c r="A29908"/>
      <c r="B29908"/>
      <c r="C29908"/>
    </row>
    <row r="29909" spans="1:3">
      <c r="A29909"/>
      <c r="B29909"/>
      <c r="C29909"/>
    </row>
    <row r="29910" spans="1:3">
      <c r="A29910"/>
      <c r="B29910"/>
      <c r="C29910"/>
    </row>
    <row r="29911" spans="1:3">
      <c r="A29911"/>
      <c r="B29911"/>
      <c r="C29911"/>
    </row>
    <row r="29912" spans="1:3">
      <c r="A29912"/>
      <c r="B29912"/>
      <c r="C29912"/>
    </row>
    <row r="29913" spans="1:3">
      <c r="A29913"/>
      <c r="B29913"/>
      <c r="C29913"/>
    </row>
    <row r="29914" spans="1:3">
      <c r="A29914"/>
      <c r="B29914"/>
      <c r="C29914"/>
    </row>
    <row r="29915" spans="1:3">
      <c r="A29915"/>
      <c r="B29915"/>
      <c r="C29915"/>
    </row>
    <row r="29916" spans="1:3">
      <c r="A29916"/>
      <c r="B29916"/>
      <c r="C29916"/>
    </row>
    <row r="29917" spans="1:3">
      <c r="A29917"/>
      <c r="B29917"/>
      <c r="C29917"/>
    </row>
    <row r="29918" spans="1:3">
      <c r="A29918"/>
      <c r="B29918"/>
      <c r="C29918"/>
    </row>
    <row r="29919" spans="1:3">
      <c r="A29919"/>
      <c r="B29919"/>
      <c r="C29919"/>
    </row>
    <row r="29920" spans="1:3">
      <c r="A29920"/>
      <c r="B29920"/>
      <c r="C29920"/>
    </row>
    <row r="29921" spans="1:3">
      <c r="A29921"/>
      <c r="B29921"/>
      <c r="C29921"/>
    </row>
    <row r="29922" spans="1:3">
      <c r="A29922"/>
      <c r="B29922"/>
      <c r="C29922"/>
    </row>
    <row r="29923" spans="1:3">
      <c r="A29923"/>
      <c r="B29923"/>
      <c r="C29923"/>
    </row>
    <row r="29924" spans="1:3">
      <c r="A29924"/>
      <c r="B29924"/>
      <c r="C29924"/>
    </row>
    <row r="29925" spans="1:3">
      <c r="A29925"/>
      <c r="B29925"/>
      <c r="C29925"/>
    </row>
    <row r="29926" spans="1:3">
      <c r="A29926"/>
      <c r="B29926"/>
      <c r="C29926"/>
    </row>
    <row r="29927" spans="1:3">
      <c r="A29927"/>
      <c r="B29927"/>
      <c r="C29927"/>
    </row>
    <row r="29928" spans="1:3">
      <c r="A29928"/>
      <c r="B29928"/>
      <c r="C29928"/>
    </row>
    <row r="29929" spans="1:3">
      <c r="A29929"/>
      <c r="B29929"/>
      <c r="C29929"/>
    </row>
    <row r="29930" spans="1:3">
      <c r="A29930"/>
      <c r="B29930"/>
      <c r="C29930"/>
    </row>
    <row r="29931" spans="1:3">
      <c r="A29931"/>
      <c r="B29931"/>
      <c r="C29931"/>
    </row>
    <row r="29932" spans="1:3">
      <c r="A29932"/>
      <c r="B29932"/>
      <c r="C29932"/>
    </row>
    <row r="29933" spans="1:3">
      <c r="A29933"/>
      <c r="B29933"/>
      <c r="C29933"/>
    </row>
    <row r="29934" spans="1:3">
      <c r="A29934"/>
      <c r="B29934"/>
      <c r="C29934"/>
    </row>
    <row r="29935" spans="1:3">
      <c r="A29935"/>
      <c r="B29935"/>
      <c r="C29935"/>
    </row>
    <row r="29936" spans="1:3">
      <c r="A29936"/>
      <c r="B29936"/>
      <c r="C29936"/>
    </row>
    <row r="29937" spans="1:3">
      <c r="A29937"/>
      <c r="B29937"/>
      <c r="C29937"/>
    </row>
    <row r="29938" spans="1:3">
      <c r="A29938"/>
      <c r="B29938"/>
      <c r="C29938"/>
    </row>
    <row r="29939" spans="1:3">
      <c r="A29939"/>
      <c r="B29939"/>
      <c r="C29939"/>
    </row>
    <row r="29940" spans="1:3">
      <c r="A29940"/>
      <c r="B29940"/>
      <c r="C29940"/>
    </row>
    <row r="29941" spans="1:3">
      <c r="A29941"/>
      <c r="B29941"/>
      <c r="C29941"/>
    </row>
    <row r="29942" spans="1:3">
      <c r="A29942"/>
      <c r="B29942"/>
      <c r="C29942"/>
    </row>
    <row r="29943" spans="1:3">
      <c r="A29943"/>
      <c r="B29943"/>
      <c r="C29943"/>
    </row>
    <row r="29944" spans="1:3">
      <c r="A29944"/>
      <c r="B29944"/>
      <c r="C29944"/>
    </row>
    <row r="29945" spans="1:3">
      <c r="A29945"/>
      <c r="B29945"/>
      <c r="C29945"/>
    </row>
    <row r="29946" spans="1:3">
      <c r="A29946"/>
      <c r="B29946"/>
      <c r="C29946"/>
    </row>
    <row r="29947" spans="1:3">
      <c r="A29947"/>
      <c r="B29947"/>
      <c r="C29947"/>
    </row>
    <row r="29948" spans="1:3">
      <c r="A29948"/>
      <c r="B29948"/>
      <c r="C29948"/>
    </row>
    <row r="29949" spans="1:3">
      <c r="A29949"/>
      <c r="B29949"/>
      <c r="C29949"/>
    </row>
    <row r="29950" spans="1:3">
      <c r="A29950"/>
      <c r="B29950"/>
      <c r="C29950"/>
    </row>
    <row r="29951" spans="1:3">
      <c r="A29951"/>
      <c r="B29951"/>
      <c r="C29951"/>
    </row>
    <row r="29952" spans="1:3">
      <c r="A29952"/>
      <c r="B29952"/>
      <c r="C29952"/>
    </row>
    <row r="29953" spans="1:3">
      <c r="A29953"/>
      <c r="B29953"/>
      <c r="C29953"/>
    </row>
    <row r="29954" spans="1:3">
      <c r="A29954"/>
      <c r="B29954"/>
      <c r="C29954"/>
    </row>
    <row r="29955" spans="1:3">
      <c r="A29955"/>
      <c r="B29955"/>
      <c r="C29955"/>
    </row>
    <row r="29956" spans="1:3">
      <c r="A29956"/>
      <c r="B29956"/>
      <c r="C29956"/>
    </row>
    <row r="29957" spans="1:3">
      <c r="A29957"/>
      <c r="B29957"/>
      <c r="C29957"/>
    </row>
    <row r="29958" spans="1:3">
      <c r="A29958"/>
      <c r="B29958"/>
      <c r="C29958"/>
    </row>
    <row r="29959" spans="1:3">
      <c r="A29959"/>
      <c r="B29959"/>
      <c r="C29959"/>
    </row>
    <row r="29960" spans="1:3">
      <c r="A29960"/>
      <c r="B29960"/>
      <c r="C29960"/>
    </row>
    <row r="29961" spans="1:3">
      <c r="A29961"/>
      <c r="B29961"/>
      <c r="C29961"/>
    </row>
    <row r="29962" spans="1:3">
      <c r="A29962"/>
      <c r="B29962"/>
      <c r="C29962"/>
    </row>
    <row r="29963" spans="1:3">
      <c r="A29963"/>
      <c r="B29963"/>
      <c r="C29963"/>
    </row>
    <row r="29964" spans="1:3">
      <c r="A29964"/>
      <c r="B29964"/>
      <c r="C29964"/>
    </row>
    <row r="29965" spans="1:3">
      <c r="A29965"/>
      <c r="B29965"/>
      <c r="C29965"/>
    </row>
    <row r="29966" spans="1:3">
      <c r="A29966"/>
      <c r="B29966"/>
      <c r="C29966"/>
    </row>
    <row r="29967" spans="1:3">
      <c r="A29967"/>
      <c r="B29967"/>
      <c r="C29967"/>
    </row>
    <row r="29968" spans="1:3">
      <c r="A29968"/>
      <c r="B29968"/>
      <c r="C29968"/>
    </row>
    <row r="29969" spans="1:3">
      <c r="A29969"/>
      <c r="B29969"/>
      <c r="C29969"/>
    </row>
    <row r="29970" spans="1:3">
      <c r="A29970"/>
      <c r="B29970"/>
      <c r="C29970"/>
    </row>
    <row r="29971" spans="1:3">
      <c r="A29971"/>
      <c r="B29971"/>
      <c r="C29971"/>
    </row>
    <row r="29972" spans="1:3">
      <c r="A29972"/>
      <c r="B29972"/>
      <c r="C29972"/>
    </row>
    <row r="29973" spans="1:3">
      <c r="A29973"/>
      <c r="B29973"/>
      <c r="C29973"/>
    </row>
    <row r="29974" spans="1:3">
      <c r="A29974"/>
      <c r="B29974"/>
      <c r="C29974"/>
    </row>
    <row r="29975" spans="1:3">
      <c r="A29975"/>
      <c r="B29975"/>
      <c r="C29975"/>
    </row>
    <row r="29976" spans="1:3">
      <c r="A29976"/>
      <c r="B29976"/>
      <c r="C29976"/>
    </row>
    <row r="29977" spans="1:3">
      <c r="A29977"/>
      <c r="B29977"/>
      <c r="C29977"/>
    </row>
    <row r="29978" spans="1:3">
      <c r="A29978"/>
      <c r="B29978"/>
      <c r="C29978"/>
    </row>
    <row r="29979" spans="1:3">
      <c r="A29979"/>
      <c r="B29979"/>
      <c r="C29979"/>
    </row>
    <row r="29980" spans="1:3">
      <c r="A29980"/>
      <c r="B29980"/>
      <c r="C29980"/>
    </row>
    <row r="29981" spans="1:3">
      <c r="A29981"/>
      <c r="B29981"/>
      <c r="C29981"/>
    </row>
    <row r="29982" spans="1:3">
      <c r="A29982"/>
      <c r="B29982"/>
      <c r="C29982"/>
    </row>
    <row r="29983" spans="1:3">
      <c r="A29983"/>
      <c r="B29983"/>
      <c r="C29983"/>
    </row>
    <row r="29984" spans="1:3">
      <c r="A29984"/>
      <c r="B29984"/>
      <c r="C29984"/>
    </row>
    <row r="29985" spans="1:3">
      <c r="A29985"/>
      <c r="B29985"/>
      <c r="C29985"/>
    </row>
    <row r="29986" spans="1:3">
      <c r="A29986"/>
      <c r="B29986"/>
      <c r="C29986"/>
    </row>
    <row r="29987" spans="1:3">
      <c r="A29987"/>
      <c r="B29987"/>
      <c r="C29987"/>
    </row>
    <row r="29988" spans="1:3">
      <c r="A29988"/>
      <c r="B29988"/>
      <c r="C29988"/>
    </row>
    <row r="29989" spans="1:3">
      <c r="A29989"/>
      <c r="B29989"/>
      <c r="C29989"/>
    </row>
    <row r="29990" spans="1:3">
      <c r="A29990"/>
      <c r="B29990"/>
      <c r="C29990"/>
    </row>
    <row r="29991" spans="1:3">
      <c r="A29991"/>
      <c r="B29991"/>
      <c r="C29991"/>
    </row>
    <row r="29992" spans="1:3">
      <c r="A29992"/>
      <c r="B29992"/>
      <c r="C29992"/>
    </row>
    <row r="29993" spans="1:3">
      <c r="A29993"/>
      <c r="B29993"/>
      <c r="C29993"/>
    </row>
    <row r="29994" spans="1:3">
      <c r="A29994"/>
      <c r="B29994"/>
      <c r="C29994"/>
    </row>
    <row r="29995" spans="1:3">
      <c r="A29995"/>
      <c r="B29995"/>
      <c r="C29995"/>
    </row>
    <row r="29996" spans="1:3">
      <c r="A29996"/>
      <c r="B29996"/>
      <c r="C29996"/>
    </row>
    <row r="29997" spans="1:3">
      <c r="A29997"/>
      <c r="B29997"/>
      <c r="C29997"/>
    </row>
    <row r="29998" spans="1:3">
      <c r="A29998"/>
      <c r="B29998"/>
      <c r="C29998"/>
    </row>
    <row r="29999" spans="1:3">
      <c r="A29999"/>
      <c r="B29999"/>
      <c r="C29999"/>
    </row>
    <row r="30000" spans="1:3">
      <c r="A30000"/>
      <c r="B30000"/>
      <c r="C30000"/>
    </row>
    <row r="30001" spans="1:3">
      <c r="A30001"/>
      <c r="B30001"/>
      <c r="C30001"/>
    </row>
    <row r="30002" spans="1:3">
      <c r="A30002"/>
      <c r="B30002"/>
      <c r="C30002"/>
    </row>
    <row r="30003" spans="1:3">
      <c r="A30003"/>
      <c r="B30003"/>
      <c r="C30003"/>
    </row>
    <row r="30004" spans="1:3">
      <c r="A30004"/>
      <c r="B30004"/>
      <c r="C30004"/>
    </row>
    <row r="30005" spans="1:3">
      <c r="A30005"/>
      <c r="B30005"/>
      <c r="C30005"/>
    </row>
    <row r="30006" spans="1:3">
      <c r="A30006"/>
      <c r="B30006"/>
      <c r="C30006"/>
    </row>
    <row r="30007" spans="1:3">
      <c r="A30007"/>
      <c r="B30007"/>
      <c r="C30007"/>
    </row>
    <row r="30008" spans="1:3">
      <c r="A30008"/>
      <c r="B30008"/>
      <c r="C30008"/>
    </row>
    <row r="30009" spans="1:3">
      <c r="A30009"/>
      <c r="B30009"/>
      <c r="C30009"/>
    </row>
    <row r="30010" spans="1:3">
      <c r="A30010"/>
      <c r="B30010"/>
      <c r="C30010"/>
    </row>
    <row r="30011" spans="1:3">
      <c r="A30011"/>
      <c r="B30011"/>
      <c r="C30011"/>
    </row>
    <row r="30012" spans="1:3">
      <c r="A30012"/>
      <c r="B30012"/>
      <c r="C30012"/>
    </row>
    <row r="30013" spans="1:3">
      <c r="A30013"/>
      <c r="B30013"/>
      <c r="C30013"/>
    </row>
    <row r="30014" spans="1:3">
      <c r="A30014"/>
      <c r="B30014"/>
      <c r="C30014"/>
    </row>
    <row r="30015" spans="1:3">
      <c r="A30015"/>
      <c r="B30015"/>
      <c r="C30015"/>
    </row>
    <row r="30016" spans="1:3">
      <c r="A30016"/>
      <c r="B30016"/>
      <c r="C30016"/>
    </row>
    <row r="30017" spans="1:3">
      <c r="A30017"/>
      <c r="B30017"/>
      <c r="C30017"/>
    </row>
    <row r="30018" spans="1:3">
      <c r="A30018"/>
      <c r="B30018"/>
      <c r="C30018"/>
    </row>
    <row r="30019" spans="1:3">
      <c r="A30019"/>
      <c r="B30019"/>
      <c r="C30019"/>
    </row>
    <row r="30020" spans="1:3">
      <c r="A30020"/>
      <c r="B30020"/>
      <c r="C30020"/>
    </row>
    <row r="30021" spans="1:3">
      <c r="A30021"/>
      <c r="B30021"/>
      <c r="C30021"/>
    </row>
    <row r="30022" spans="1:3">
      <c r="A30022"/>
      <c r="B30022"/>
      <c r="C30022"/>
    </row>
    <row r="30023" spans="1:3">
      <c r="A30023"/>
      <c r="B30023"/>
      <c r="C30023"/>
    </row>
    <row r="30024" spans="1:3">
      <c r="A30024"/>
      <c r="B30024"/>
      <c r="C30024"/>
    </row>
    <row r="30025" spans="1:3">
      <c r="A30025"/>
      <c r="B30025"/>
      <c r="C30025"/>
    </row>
    <row r="30026" spans="1:3">
      <c r="A30026"/>
      <c r="B30026"/>
      <c r="C30026"/>
    </row>
    <row r="30027" spans="1:3">
      <c r="A30027"/>
      <c r="B30027"/>
      <c r="C30027"/>
    </row>
    <row r="30028" spans="1:3">
      <c r="A30028"/>
      <c r="B30028"/>
      <c r="C30028"/>
    </row>
    <row r="30029" spans="1:3">
      <c r="A30029"/>
      <c r="B30029"/>
      <c r="C30029"/>
    </row>
    <row r="30030" spans="1:3">
      <c r="A30030"/>
      <c r="B30030"/>
      <c r="C30030"/>
    </row>
    <row r="30031" spans="1:3">
      <c r="A30031"/>
      <c r="B30031"/>
      <c r="C30031"/>
    </row>
    <row r="30032" spans="1:3">
      <c r="A30032"/>
      <c r="B30032"/>
      <c r="C30032"/>
    </row>
    <row r="30033" spans="1:3">
      <c r="A30033"/>
      <c r="B30033"/>
      <c r="C30033"/>
    </row>
    <row r="30034" spans="1:3">
      <c r="A30034"/>
      <c r="B30034"/>
      <c r="C30034"/>
    </row>
    <row r="30035" spans="1:3">
      <c r="A30035"/>
      <c r="B30035"/>
      <c r="C30035"/>
    </row>
    <row r="30036" spans="1:3">
      <c r="A30036"/>
      <c r="B30036"/>
      <c r="C30036"/>
    </row>
    <row r="30037" spans="1:3">
      <c r="A30037"/>
      <c r="B30037"/>
      <c r="C30037"/>
    </row>
    <row r="30038" spans="1:3">
      <c r="A30038"/>
      <c r="B30038"/>
      <c r="C30038"/>
    </row>
    <row r="30039" spans="1:3">
      <c r="A30039"/>
      <c r="B30039"/>
      <c r="C30039"/>
    </row>
    <row r="30040" spans="1:3">
      <c r="A30040"/>
      <c r="B30040"/>
      <c r="C30040"/>
    </row>
    <row r="30041" spans="1:3">
      <c r="A30041"/>
      <c r="B30041"/>
      <c r="C30041"/>
    </row>
    <row r="30042" spans="1:3">
      <c r="A30042"/>
      <c r="B30042"/>
      <c r="C30042"/>
    </row>
    <row r="30043" spans="1:3">
      <c r="A30043"/>
      <c r="B30043"/>
      <c r="C30043"/>
    </row>
    <row r="30044" spans="1:3">
      <c r="A30044"/>
      <c r="B30044"/>
      <c r="C30044"/>
    </row>
    <row r="30045" spans="1:3">
      <c r="A30045"/>
      <c r="B30045"/>
      <c r="C30045"/>
    </row>
    <row r="30046" spans="1:3">
      <c r="A30046"/>
      <c r="B30046"/>
      <c r="C30046"/>
    </row>
    <row r="30047" spans="1:3">
      <c r="A30047"/>
      <c r="B30047"/>
      <c r="C30047"/>
    </row>
    <row r="30048" spans="1:3">
      <c r="A30048"/>
      <c r="B30048"/>
      <c r="C30048"/>
    </row>
    <row r="30049" spans="1:3">
      <c r="A30049"/>
      <c r="B30049"/>
      <c r="C30049"/>
    </row>
    <row r="30050" spans="1:3">
      <c r="A30050"/>
      <c r="B30050"/>
      <c r="C30050"/>
    </row>
    <row r="30051" spans="1:3">
      <c r="A30051"/>
      <c r="B30051"/>
      <c r="C30051"/>
    </row>
    <row r="30052" spans="1:3">
      <c r="A30052"/>
      <c r="B30052"/>
      <c r="C30052"/>
    </row>
    <row r="30053" spans="1:3">
      <c r="A30053"/>
      <c r="B30053"/>
      <c r="C30053"/>
    </row>
    <row r="30054" spans="1:3">
      <c r="A30054"/>
      <c r="B30054"/>
      <c r="C30054"/>
    </row>
    <row r="30055" spans="1:3">
      <c r="A30055"/>
      <c r="B30055"/>
      <c r="C30055"/>
    </row>
    <row r="30056" spans="1:3">
      <c r="A30056"/>
      <c r="B30056"/>
      <c r="C30056"/>
    </row>
    <row r="30057" spans="1:3">
      <c r="A30057"/>
      <c r="B30057"/>
      <c r="C30057"/>
    </row>
    <row r="30058" spans="1:3">
      <c r="A30058"/>
      <c r="B30058"/>
      <c r="C30058"/>
    </row>
    <row r="30059" spans="1:3">
      <c r="A30059"/>
      <c r="B30059"/>
      <c r="C30059"/>
    </row>
    <row r="30060" spans="1:3">
      <c r="A30060"/>
      <c r="B30060"/>
      <c r="C30060"/>
    </row>
    <row r="30061" spans="1:3">
      <c r="A30061"/>
      <c r="B30061"/>
      <c r="C30061"/>
    </row>
    <row r="30062" spans="1:3">
      <c r="A30062"/>
      <c r="B30062"/>
      <c r="C30062"/>
    </row>
    <row r="30063" spans="1:3">
      <c r="A30063"/>
      <c r="B30063"/>
      <c r="C30063"/>
    </row>
    <row r="30064" spans="1:3">
      <c r="A30064"/>
      <c r="B30064"/>
      <c r="C30064"/>
    </row>
    <row r="30065" spans="1:3">
      <c r="A30065"/>
      <c r="B30065"/>
      <c r="C30065"/>
    </row>
    <row r="30066" spans="1:3">
      <c r="A30066"/>
      <c r="B30066"/>
      <c r="C30066"/>
    </row>
    <row r="30067" spans="1:3">
      <c r="A30067"/>
      <c r="B30067"/>
      <c r="C30067"/>
    </row>
    <row r="30068" spans="1:3">
      <c r="A30068"/>
      <c r="B30068"/>
      <c r="C30068"/>
    </row>
    <row r="30069" spans="1:3">
      <c r="A30069"/>
      <c r="B30069"/>
      <c r="C30069"/>
    </row>
    <row r="30070" spans="1:3">
      <c r="A30070"/>
      <c r="B30070"/>
      <c r="C30070"/>
    </row>
    <row r="30071" spans="1:3">
      <c r="A30071"/>
      <c r="B30071"/>
      <c r="C30071"/>
    </row>
    <row r="30072" spans="1:3">
      <c r="A30072"/>
      <c r="B30072"/>
      <c r="C30072"/>
    </row>
    <row r="30073" spans="1:3">
      <c r="A30073"/>
      <c r="B30073"/>
      <c r="C30073"/>
    </row>
    <row r="30074" spans="1:3">
      <c r="A30074"/>
      <c r="B30074"/>
      <c r="C30074"/>
    </row>
    <row r="30075" spans="1:3">
      <c r="A30075"/>
      <c r="B30075"/>
      <c r="C30075"/>
    </row>
    <row r="30076" spans="1:3">
      <c r="A30076"/>
      <c r="B30076"/>
      <c r="C30076"/>
    </row>
    <row r="30077" spans="1:3">
      <c r="A30077"/>
      <c r="B30077"/>
      <c r="C30077"/>
    </row>
    <row r="30078" spans="1:3">
      <c r="A30078"/>
      <c r="B30078"/>
      <c r="C30078"/>
    </row>
    <row r="30079" spans="1:3">
      <c r="A30079"/>
      <c r="B30079"/>
      <c r="C30079"/>
    </row>
    <row r="30080" spans="1:3">
      <c r="A30080"/>
      <c r="B30080"/>
      <c r="C30080"/>
    </row>
    <row r="30081" spans="1:3">
      <c r="A30081"/>
      <c r="B30081"/>
      <c r="C30081"/>
    </row>
    <row r="30082" spans="1:3">
      <c r="A30082"/>
      <c r="B30082"/>
      <c r="C30082"/>
    </row>
    <row r="30083" spans="1:3">
      <c r="A30083"/>
      <c r="B30083"/>
      <c r="C30083"/>
    </row>
    <row r="30084" spans="1:3">
      <c r="A30084"/>
      <c r="B30084"/>
      <c r="C30084"/>
    </row>
    <row r="30085" spans="1:3">
      <c r="A30085"/>
      <c r="B30085"/>
      <c r="C30085"/>
    </row>
    <row r="30086" spans="1:3">
      <c r="A30086"/>
      <c r="B30086"/>
      <c r="C30086"/>
    </row>
    <row r="30087" spans="1:3">
      <c r="A30087"/>
      <c r="B30087"/>
      <c r="C30087"/>
    </row>
    <row r="30088" spans="1:3">
      <c r="A30088"/>
      <c r="B30088"/>
      <c r="C30088"/>
    </row>
    <row r="30089" spans="1:3">
      <c r="A30089"/>
      <c r="B30089"/>
      <c r="C30089"/>
    </row>
    <row r="30090" spans="1:3">
      <c r="A30090"/>
      <c r="B30090"/>
      <c r="C30090"/>
    </row>
    <row r="30091" spans="1:3">
      <c r="A30091"/>
      <c r="B30091"/>
      <c r="C30091"/>
    </row>
    <row r="30092" spans="1:3">
      <c r="A30092"/>
      <c r="B30092"/>
      <c r="C30092"/>
    </row>
    <row r="30093" spans="1:3">
      <c r="A30093"/>
      <c r="B30093"/>
      <c r="C30093"/>
    </row>
    <row r="30094" spans="1:3">
      <c r="A30094"/>
      <c r="B30094"/>
      <c r="C30094"/>
    </row>
    <row r="30095" spans="1:3">
      <c r="A30095"/>
      <c r="B30095"/>
      <c r="C30095"/>
    </row>
    <row r="30096" spans="1:3">
      <c r="A30096"/>
      <c r="B30096"/>
      <c r="C30096"/>
    </row>
    <row r="30097" spans="1:3">
      <c r="A30097"/>
      <c r="B30097"/>
      <c r="C30097"/>
    </row>
    <row r="30098" spans="1:3">
      <c r="A30098"/>
      <c r="B30098"/>
      <c r="C30098"/>
    </row>
    <row r="30099" spans="1:3">
      <c r="A30099"/>
      <c r="B30099"/>
      <c r="C30099"/>
    </row>
    <row r="30100" spans="1:3">
      <c r="A30100"/>
      <c r="B30100"/>
      <c r="C30100"/>
    </row>
    <row r="30101" spans="1:3">
      <c r="A30101"/>
      <c r="B30101"/>
      <c r="C30101"/>
    </row>
    <row r="30102" spans="1:3">
      <c r="A30102"/>
      <c r="B30102"/>
      <c r="C30102"/>
    </row>
    <row r="30103" spans="1:3">
      <c r="A30103"/>
      <c r="B30103"/>
      <c r="C30103"/>
    </row>
    <row r="30104" spans="1:3">
      <c r="A30104"/>
      <c r="B30104"/>
      <c r="C30104"/>
    </row>
    <row r="30105" spans="1:3">
      <c r="A30105"/>
      <c r="B30105"/>
      <c r="C30105"/>
    </row>
    <row r="30106" spans="1:3">
      <c r="A30106"/>
      <c r="B30106"/>
      <c r="C30106"/>
    </row>
    <row r="30107" spans="1:3">
      <c r="A30107"/>
      <c r="B30107"/>
      <c r="C30107"/>
    </row>
    <row r="30108" spans="1:3">
      <c r="A30108"/>
      <c r="B30108"/>
      <c r="C30108"/>
    </row>
    <row r="30109" spans="1:3">
      <c r="A30109"/>
      <c r="B30109"/>
      <c r="C30109"/>
    </row>
    <row r="30110" spans="1:3">
      <c r="A30110"/>
      <c r="B30110"/>
      <c r="C30110"/>
    </row>
    <row r="30111" spans="1:3">
      <c r="A30111"/>
      <c r="B30111"/>
      <c r="C30111"/>
    </row>
    <row r="30112" spans="1:3">
      <c r="A30112"/>
      <c r="B30112"/>
      <c r="C30112"/>
    </row>
    <row r="30113" spans="1:3">
      <c r="A30113"/>
      <c r="B30113"/>
      <c r="C30113"/>
    </row>
    <row r="30114" spans="1:3">
      <c r="A30114"/>
      <c r="B30114"/>
      <c r="C30114"/>
    </row>
    <row r="30115" spans="1:3">
      <c r="A30115"/>
      <c r="B30115"/>
      <c r="C30115"/>
    </row>
    <row r="30116" spans="1:3">
      <c r="A30116"/>
      <c r="B30116"/>
      <c r="C30116"/>
    </row>
    <row r="30117" spans="1:3">
      <c r="A30117"/>
      <c r="B30117"/>
      <c r="C30117"/>
    </row>
    <row r="30118" spans="1:3">
      <c r="A30118"/>
      <c r="B30118"/>
      <c r="C30118"/>
    </row>
    <row r="30119" spans="1:3">
      <c r="A30119"/>
      <c r="B30119"/>
      <c r="C30119"/>
    </row>
    <row r="30120" spans="1:3">
      <c r="A30120"/>
      <c r="B30120"/>
      <c r="C30120"/>
    </row>
    <row r="30121" spans="1:3">
      <c r="A30121"/>
      <c r="B30121"/>
      <c r="C30121"/>
    </row>
    <row r="30122" spans="1:3">
      <c r="A30122"/>
      <c r="B30122"/>
      <c r="C30122"/>
    </row>
    <row r="30123" spans="1:3">
      <c r="A30123"/>
      <c r="B30123"/>
      <c r="C30123"/>
    </row>
    <row r="30124" spans="1:3">
      <c r="A30124"/>
      <c r="B30124"/>
      <c r="C30124"/>
    </row>
    <row r="30125" spans="1:3">
      <c r="A30125"/>
      <c r="B30125"/>
      <c r="C30125"/>
    </row>
    <row r="30126" spans="1:3">
      <c r="A30126"/>
      <c r="B30126"/>
      <c r="C30126"/>
    </row>
    <row r="30127" spans="1:3">
      <c r="A30127"/>
      <c r="B30127"/>
      <c r="C30127"/>
    </row>
    <row r="30128" spans="1:3">
      <c r="A30128"/>
      <c r="B30128"/>
      <c r="C30128"/>
    </row>
    <row r="30129" spans="1:3">
      <c r="A30129"/>
      <c r="B30129"/>
      <c r="C30129"/>
    </row>
    <row r="30130" spans="1:3">
      <c r="A30130"/>
      <c r="B30130"/>
      <c r="C30130"/>
    </row>
    <row r="30131" spans="1:3">
      <c r="A30131"/>
      <c r="B30131"/>
      <c r="C30131"/>
    </row>
    <row r="30132" spans="1:3">
      <c r="A30132"/>
      <c r="B30132"/>
      <c r="C30132"/>
    </row>
    <row r="30133" spans="1:3">
      <c r="A30133"/>
      <c r="B30133"/>
      <c r="C30133"/>
    </row>
    <row r="30134" spans="1:3">
      <c r="A30134"/>
      <c r="B30134"/>
      <c r="C30134"/>
    </row>
    <row r="30135" spans="1:3">
      <c r="A30135"/>
      <c r="B30135"/>
      <c r="C30135"/>
    </row>
    <row r="30136" spans="1:3">
      <c r="A30136"/>
      <c r="B30136"/>
      <c r="C30136"/>
    </row>
    <row r="30137" spans="1:3">
      <c r="A30137"/>
      <c r="B30137"/>
      <c r="C30137"/>
    </row>
    <row r="30138" spans="1:3">
      <c r="A30138"/>
      <c r="B30138"/>
      <c r="C30138"/>
    </row>
    <row r="30139" spans="1:3">
      <c r="A30139"/>
      <c r="B30139"/>
      <c r="C30139"/>
    </row>
    <row r="30140" spans="1:3">
      <c r="A30140"/>
      <c r="B30140"/>
      <c r="C30140"/>
    </row>
    <row r="30141" spans="1:3">
      <c r="A30141"/>
      <c r="B30141"/>
      <c r="C30141"/>
    </row>
    <row r="30142" spans="1:3">
      <c r="A30142"/>
      <c r="B30142"/>
      <c r="C30142"/>
    </row>
    <row r="30143" spans="1:3">
      <c r="A30143"/>
      <c r="B30143"/>
      <c r="C30143"/>
    </row>
    <row r="30144" spans="1:3">
      <c r="A30144"/>
      <c r="B30144"/>
      <c r="C30144"/>
    </row>
    <row r="30145" spans="1:3">
      <c r="A30145"/>
      <c r="B30145"/>
      <c r="C30145"/>
    </row>
    <row r="30146" spans="1:3">
      <c r="A30146"/>
      <c r="B30146"/>
      <c r="C30146"/>
    </row>
    <row r="30147" spans="1:3">
      <c r="A30147"/>
      <c r="B30147"/>
      <c r="C30147"/>
    </row>
    <row r="30148" spans="1:3">
      <c r="A30148"/>
      <c r="B30148"/>
      <c r="C30148"/>
    </row>
    <row r="30149" spans="1:3">
      <c r="A30149"/>
      <c r="B30149"/>
      <c r="C30149"/>
    </row>
    <row r="30150" spans="1:3">
      <c r="A30150"/>
      <c r="B30150"/>
      <c r="C30150"/>
    </row>
    <row r="30151" spans="1:3">
      <c r="A30151"/>
      <c r="B30151"/>
      <c r="C30151"/>
    </row>
    <row r="30152" spans="1:3">
      <c r="A30152"/>
      <c r="B30152"/>
      <c r="C30152"/>
    </row>
    <row r="30153" spans="1:3">
      <c r="A30153"/>
      <c r="B30153"/>
      <c r="C30153"/>
    </row>
    <row r="30154" spans="1:3">
      <c r="A30154"/>
      <c r="B30154"/>
      <c r="C30154"/>
    </row>
    <row r="30155" spans="1:3">
      <c r="A30155"/>
      <c r="B30155"/>
      <c r="C30155"/>
    </row>
    <row r="30156" spans="1:3">
      <c r="A30156"/>
      <c r="B30156"/>
      <c r="C30156"/>
    </row>
    <row r="30157" spans="1:3">
      <c r="A30157"/>
      <c r="B30157"/>
      <c r="C30157"/>
    </row>
    <row r="30158" spans="1:3">
      <c r="A30158"/>
      <c r="B30158"/>
      <c r="C30158"/>
    </row>
    <row r="30159" spans="1:3">
      <c r="A30159"/>
      <c r="B30159"/>
      <c r="C30159"/>
    </row>
    <row r="30160" spans="1:3">
      <c r="A30160"/>
      <c r="B30160"/>
      <c r="C30160"/>
    </row>
    <row r="30161" spans="1:3">
      <c r="A30161"/>
      <c r="B30161"/>
      <c r="C30161"/>
    </row>
    <row r="30162" spans="1:3">
      <c r="A30162"/>
      <c r="B30162"/>
      <c r="C30162"/>
    </row>
    <row r="30163" spans="1:3">
      <c r="A30163"/>
      <c r="B30163"/>
      <c r="C30163"/>
    </row>
    <row r="30164" spans="1:3">
      <c r="A30164"/>
      <c r="B30164"/>
      <c r="C30164"/>
    </row>
    <row r="30165" spans="1:3">
      <c r="A30165"/>
      <c r="B30165"/>
      <c r="C30165"/>
    </row>
    <row r="30166" spans="1:3">
      <c r="A30166"/>
      <c r="B30166"/>
      <c r="C30166"/>
    </row>
    <row r="30167" spans="1:3">
      <c r="A30167"/>
      <c r="B30167"/>
      <c r="C30167"/>
    </row>
    <row r="30168" spans="1:3">
      <c r="A30168"/>
      <c r="B30168"/>
      <c r="C30168"/>
    </row>
    <row r="30169" spans="1:3">
      <c r="A30169"/>
      <c r="B30169"/>
      <c r="C30169"/>
    </row>
    <row r="30170" spans="1:3">
      <c r="A30170"/>
      <c r="B30170"/>
      <c r="C30170"/>
    </row>
    <row r="30171" spans="1:3">
      <c r="A30171"/>
      <c r="B30171"/>
      <c r="C30171"/>
    </row>
    <row r="30172" spans="1:3">
      <c r="A30172"/>
      <c r="B30172"/>
      <c r="C30172"/>
    </row>
    <row r="30173" spans="1:3">
      <c r="A30173"/>
      <c r="B30173"/>
      <c r="C30173"/>
    </row>
    <row r="30174" spans="1:3">
      <c r="A30174"/>
      <c r="B30174"/>
      <c r="C30174"/>
    </row>
    <row r="30175" spans="1:3">
      <c r="A30175"/>
      <c r="B30175"/>
      <c r="C30175"/>
    </row>
    <row r="30176" spans="1:3">
      <c r="A30176"/>
      <c r="B30176"/>
      <c r="C30176"/>
    </row>
    <row r="30177" spans="1:3">
      <c r="A30177"/>
      <c r="B30177"/>
      <c r="C30177"/>
    </row>
    <row r="30178" spans="1:3">
      <c r="A30178"/>
      <c r="B30178"/>
      <c r="C30178"/>
    </row>
    <row r="30179" spans="1:3">
      <c r="A30179"/>
      <c r="B30179"/>
      <c r="C30179"/>
    </row>
    <row r="30180" spans="1:3">
      <c r="A30180"/>
      <c r="B30180"/>
      <c r="C30180"/>
    </row>
    <row r="30181" spans="1:3">
      <c r="A30181"/>
      <c r="B30181"/>
      <c r="C30181"/>
    </row>
    <row r="30182" spans="1:3">
      <c r="A30182"/>
      <c r="B30182"/>
      <c r="C30182"/>
    </row>
    <row r="30183" spans="1:3">
      <c r="A30183"/>
      <c r="B30183"/>
      <c r="C30183"/>
    </row>
    <row r="30184" spans="1:3">
      <c r="A30184"/>
      <c r="B30184"/>
      <c r="C30184"/>
    </row>
    <row r="30185" spans="1:3">
      <c r="A30185"/>
      <c r="B30185"/>
      <c r="C30185"/>
    </row>
    <row r="30186" spans="1:3">
      <c r="A30186"/>
      <c r="B30186"/>
      <c r="C30186"/>
    </row>
    <row r="30187" spans="1:3">
      <c r="A30187"/>
      <c r="B30187"/>
      <c r="C30187"/>
    </row>
    <row r="30188" spans="1:3">
      <c r="A30188"/>
      <c r="B30188"/>
      <c r="C30188"/>
    </row>
    <row r="30189" spans="1:3">
      <c r="A30189"/>
      <c r="B30189"/>
      <c r="C30189"/>
    </row>
    <row r="30190" spans="1:3">
      <c r="A30190"/>
      <c r="B30190"/>
      <c r="C30190"/>
    </row>
    <row r="30191" spans="1:3">
      <c r="A30191"/>
      <c r="B30191"/>
      <c r="C30191"/>
    </row>
    <row r="30192" spans="1:3">
      <c r="A30192"/>
      <c r="B30192"/>
      <c r="C30192"/>
    </row>
    <row r="30193" spans="1:3">
      <c r="A30193"/>
      <c r="B30193"/>
      <c r="C30193"/>
    </row>
    <row r="30194" spans="1:3">
      <c r="A30194"/>
      <c r="B30194"/>
      <c r="C30194"/>
    </row>
    <row r="30195" spans="1:3">
      <c r="A30195"/>
      <c r="B30195"/>
      <c r="C30195"/>
    </row>
    <row r="30196" spans="1:3">
      <c r="A30196"/>
      <c r="B30196"/>
      <c r="C30196"/>
    </row>
    <row r="30197" spans="1:3">
      <c r="A30197"/>
      <c r="B30197"/>
      <c r="C30197"/>
    </row>
    <row r="30198" spans="1:3">
      <c r="A30198"/>
      <c r="B30198"/>
      <c r="C30198"/>
    </row>
    <row r="30199" spans="1:3">
      <c r="A30199"/>
      <c r="B30199"/>
      <c r="C30199"/>
    </row>
    <row r="30200" spans="1:3">
      <c r="A30200"/>
      <c r="B30200"/>
      <c r="C30200"/>
    </row>
    <row r="30201" spans="1:3">
      <c r="A30201"/>
      <c r="B30201"/>
      <c r="C30201"/>
    </row>
    <row r="30202" spans="1:3">
      <c r="A30202"/>
      <c r="B30202"/>
      <c r="C30202"/>
    </row>
    <row r="30203" spans="1:3">
      <c r="A30203"/>
      <c r="B30203"/>
      <c r="C30203"/>
    </row>
    <row r="30204" spans="1:3">
      <c r="A30204"/>
      <c r="B30204"/>
      <c r="C30204"/>
    </row>
    <row r="30205" spans="1:3">
      <c r="A30205"/>
      <c r="B30205"/>
      <c r="C30205"/>
    </row>
    <row r="30206" spans="1:3">
      <c r="A30206"/>
      <c r="B30206"/>
      <c r="C30206"/>
    </row>
    <row r="30207" spans="1:3">
      <c r="A30207"/>
      <c r="B30207"/>
      <c r="C30207"/>
    </row>
    <row r="30208" spans="1:3">
      <c r="A30208"/>
      <c r="B30208"/>
      <c r="C30208"/>
    </row>
    <row r="30209" spans="1:3">
      <c r="A30209"/>
      <c r="B30209"/>
      <c r="C30209"/>
    </row>
    <row r="30210" spans="1:3">
      <c r="A30210"/>
      <c r="B30210"/>
      <c r="C30210"/>
    </row>
    <row r="30211" spans="1:3">
      <c r="A30211"/>
      <c r="B30211"/>
      <c r="C30211"/>
    </row>
    <row r="30212" spans="1:3">
      <c r="A30212"/>
      <c r="B30212"/>
      <c r="C30212"/>
    </row>
    <row r="30213" spans="1:3">
      <c r="A30213"/>
      <c r="B30213"/>
      <c r="C30213"/>
    </row>
    <row r="30214" spans="1:3">
      <c r="A30214"/>
      <c r="B30214"/>
      <c r="C30214"/>
    </row>
    <row r="30215" spans="1:3">
      <c r="A30215"/>
      <c r="B30215"/>
      <c r="C30215"/>
    </row>
    <row r="30216" spans="1:3">
      <c r="A30216"/>
      <c r="B30216"/>
      <c r="C30216"/>
    </row>
    <row r="30217" spans="1:3">
      <c r="A30217"/>
      <c r="B30217"/>
      <c r="C30217"/>
    </row>
    <row r="30218" spans="1:3">
      <c r="A30218"/>
      <c r="B30218"/>
      <c r="C30218"/>
    </row>
    <row r="30219" spans="1:3">
      <c r="A30219"/>
      <c r="B30219"/>
      <c r="C30219"/>
    </row>
    <row r="30220" spans="1:3">
      <c r="A30220"/>
      <c r="B30220"/>
      <c r="C30220"/>
    </row>
    <row r="30221" spans="1:3">
      <c r="A30221"/>
      <c r="B30221"/>
      <c r="C30221"/>
    </row>
    <row r="30222" spans="1:3">
      <c r="A30222"/>
      <c r="B30222"/>
      <c r="C30222"/>
    </row>
    <row r="30223" spans="1:3">
      <c r="A30223"/>
      <c r="B30223"/>
      <c r="C30223"/>
    </row>
    <row r="30224" spans="1:3">
      <c r="A30224"/>
      <c r="B30224"/>
      <c r="C30224"/>
    </row>
    <row r="30225" spans="1:3">
      <c r="A30225"/>
      <c r="B30225"/>
      <c r="C30225"/>
    </row>
    <row r="30226" spans="1:3">
      <c r="A30226"/>
      <c r="B30226"/>
      <c r="C30226"/>
    </row>
    <row r="30227" spans="1:3">
      <c r="A30227"/>
      <c r="B30227"/>
      <c r="C30227"/>
    </row>
    <row r="30228" spans="1:3">
      <c r="A30228"/>
      <c r="B30228"/>
      <c r="C30228"/>
    </row>
    <row r="30229" spans="1:3">
      <c r="A30229"/>
      <c r="B30229"/>
      <c r="C30229"/>
    </row>
    <row r="30230" spans="1:3">
      <c r="A30230"/>
      <c r="B30230"/>
      <c r="C30230"/>
    </row>
    <row r="30231" spans="1:3">
      <c r="A30231"/>
      <c r="B30231"/>
      <c r="C30231"/>
    </row>
    <row r="30232" spans="1:3">
      <c r="A30232"/>
      <c r="B30232"/>
      <c r="C30232"/>
    </row>
    <row r="30233" spans="1:3">
      <c r="A30233"/>
      <c r="B30233"/>
      <c r="C30233"/>
    </row>
    <row r="30234" spans="1:3">
      <c r="A30234"/>
      <c r="B30234"/>
      <c r="C30234"/>
    </row>
    <row r="30235" spans="1:3">
      <c r="A30235"/>
      <c r="B30235"/>
      <c r="C30235"/>
    </row>
    <row r="30236" spans="1:3">
      <c r="A30236"/>
      <c r="B30236"/>
      <c r="C30236"/>
    </row>
    <row r="30237" spans="1:3">
      <c r="A30237"/>
      <c r="B30237"/>
      <c r="C30237"/>
    </row>
    <row r="30238" spans="1:3">
      <c r="A30238"/>
      <c r="B30238"/>
      <c r="C30238"/>
    </row>
    <row r="30239" spans="1:3">
      <c r="A30239"/>
      <c r="B30239"/>
      <c r="C30239"/>
    </row>
    <row r="30240" spans="1:3">
      <c r="A30240"/>
      <c r="B30240"/>
      <c r="C30240"/>
    </row>
    <row r="30241" spans="1:3">
      <c r="A30241"/>
      <c r="B30241"/>
      <c r="C30241"/>
    </row>
    <row r="30242" spans="1:3">
      <c r="A30242"/>
      <c r="B30242"/>
      <c r="C30242"/>
    </row>
    <row r="30243" spans="1:3">
      <c r="A30243"/>
      <c r="B30243"/>
      <c r="C30243"/>
    </row>
    <row r="30244" spans="1:3">
      <c r="A30244"/>
      <c r="B30244"/>
      <c r="C30244"/>
    </row>
    <row r="30245" spans="1:3">
      <c r="A30245"/>
      <c r="B30245"/>
      <c r="C30245"/>
    </row>
    <row r="30246" spans="1:3">
      <c r="A30246"/>
      <c r="B30246"/>
      <c r="C30246"/>
    </row>
    <row r="30247" spans="1:3">
      <c r="A30247"/>
      <c r="B30247"/>
      <c r="C30247"/>
    </row>
    <row r="30248" spans="1:3">
      <c r="A30248"/>
      <c r="B30248"/>
      <c r="C30248"/>
    </row>
    <row r="30249" spans="1:3">
      <c r="A30249"/>
      <c r="B30249"/>
      <c r="C30249"/>
    </row>
    <row r="30250" spans="1:3">
      <c r="A30250"/>
      <c r="B30250"/>
      <c r="C30250"/>
    </row>
    <row r="30251" spans="1:3">
      <c r="A30251"/>
      <c r="B30251"/>
      <c r="C30251"/>
    </row>
    <row r="30252" spans="1:3">
      <c r="A30252"/>
      <c r="B30252"/>
      <c r="C30252"/>
    </row>
    <row r="30253" spans="1:3">
      <c r="A30253"/>
      <c r="B30253"/>
      <c r="C30253"/>
    </row>
    <row r="30254" spans="1:3">
      <c r="A30254"/>
      <c r="B30254"/>
      <c r="C30254"/>
    </row>
    <row r="30255" spans="1:3">
      <c r="A30255"/>
      <c r="B30255"/>
      <c r="C30255"/>
    </row>
    <row r="30256" spans="1:3">
      <c r="A30256"/>
      <c r="B30256"/>
      <c r="C30256"/>
    </row>
    <row r="30257" spans="1:3">
      <c r="A30257"/>
      <c r="B30257"/>
      <c r="C30257"/>
    </row>
    <row r="30258" spans="1:3">
      <c r="A30258"/>
      <c r="B30258"/>
      <c r="C30258"/>
    </row>
    <row r="30259" spans="1:3">
      <c r="A30259"/>
      <c r="B30259"/>
      <c r="C30259"/>
    </row>
    <row r="30260" spans="1:3">
      <c r="A30260"/>
      <c r="B30260"/>
      <c r="C30260"/>
    </row>
    <row r="30261" spans="1:3">
      <c r="A30261"/>
      <c r="B30261"/>
      <c r="C30261"/>
    </row>
    <row r="30262" spans="1:3">
      <c r="A30262"/>
      <c r="B30262"/>
      <c r="C30262"/>
    </row>
    <row r="30263" spans="1:3">
      <c r="A30263"/>
      <c r="B30263"/>
      <c r="C30263"/>
    </row>
    <row r="30264" spans="1:3">
      <c r="A30264"/>
      <c r="B30264"/>
      <c r="C30264"/>
    </row>
    <row r="30265" spans="1:3">
      <c r="A30265"/>
      <c r="B30265"/>
      <c r="C30265"/>
    </row>
    <row r="30266" spans="1:3">
      <c r="A30266"/>
      <c r="B30266"/>
      <c r="C30266"/>
    </row>
    <row r="30267" spans="1:3">
      <c r="A30267"/>
      <c r="B30267"/>
      <c r="C30267"/>
    </row>
    <row r="30268" spans="1:3">
      <c r="A30268"/>
      <c r="B30268"/>
      <c r="C30268"/>
    </row>
    <row r="30269" spans="1:3">
      <c r="A30269"/>
      <c r="B30269"/>
      <c r="C30269"/>
    </row>
    <row r="30270" spans="1:3">
      <c r="A30270"/>
      <c r="B30270"/>
      <c r="C30270"/>
    </row>
    <row r="30271" spans="1:3">
      <c r="A30271"/>
      <c r="B30271"/>
      <c r="C30271"/>
    </row>
    <row r="30272" spans="1:3">
      <c r="A30272"/>
      <c r="B30272"/>
      <c r="C30272"/>
    </row>
    <row r="30273" spans="1:3">
      <c r="A30273"/>
      <c r="B30273"/>
      <c r="C30273"/>
    </row>
    <row r="30274" spans="1:3">
      <c r="A30274"/>
      <c r="B30274"/>
      <c r="C30274"/>
    </row>
    <row r="30275" spans="1:3">
      <c r="A30275"/>
      <c r="B30275"/>
      <c r="C30275"/>
    </row>
    <row r="30276" spans="1:3">
      <c r="A30276"/>
      <c r="B30276"/>
      <c r="C30276"/>
    </row>
    <row r="30277" spans="1:3">
      <c r="A30277"/>
      <c r="B30277"/>
      <c r="C30277"/>
    </row>
    <row r="30278" spans="1:3">
      <c r="A30278"/>
      <c r="B30278"/>
      <c r="C30278"/>
    </row>
    <row r="30279" spans="1:3">
      <c r="A30279"/>
      <c r="B30279"/>
      <c r="C30279"/>
    </row>
    <row r="30280" spans="1:3">
      <c r="A30280"/>
      <c r="B30280"/>
      <c r="C30280"/>
    </row>
    <row r="30281" spans="1:3">
      <c r="A30281"/>
      <c r="B30281"/>
      <c r="C30281"/>
    </row>
    <row r="30282" spans="1:3">
      <c r="A30282"/>
      <c r="B30282"/>
      <c r="C30282"/>
    </row>
    <row r="30283" spans="1:3">
      <c r="A30283"/>
      <c r="B30283"/>
      <c r="C30283"/>
    </row>
    <row r="30284" spans="1:3">
      <c r="A30284"/>
      <c r="B30284"/>
      <c r="C30284"/>
    </row>
    <row r="30285" spans="1:3">
      <c r="A30285"/>
      <c r="B30285"/>
      <c r="C30285"/>
    </row>
    <row r="30286" spans="1:3">
      <c r="A30286"/>
      <c r="B30286"/>
      <c r="C30286"/>
    </row>
    <row r="30287" spans="1:3">
      <c r="A30287"/>
      <c r="B30287"/>
      <c r="C30287"/>
    </row>
    <row r="30288" spans="1:3">
      <c r="A30288"/>
      <c r="B30288"/>
      <c r="C30288"/>
    </row>
    <row r="30289" spans="1:3">
      <c r="A30289"/>
      <c r="B30289"/>
      <c r="C30289"/>
    </row>
    <row r="30290" spans="1:3">
      <c r="A30290"/>
      <c r="B30290"/>
      <c r="C30290"/>
    </row>
    <row r="30291" spans="1:3">
      <c r="A30291"/>
      <c r="B30291"/>
      <c r="C30291"/>
    </row>
    <row r="30292" spans="1:3">
      <c r="A30292"/>
      <c r="B30292"/>
      <c r="C30292"/>
    </row>
    <row r="30293" spans="1:3">
      <c r="A30293"/>
      <c r="B30293"/>
      <c r="C30293"/>
    </row>
    <row r="30294" spans="1:3">
      <c r="A30294"/>
      <c r="B30294"/>
      <c r="C30294"/>
    </row>
    <row r="30295" spans="1:3">
      <c r="A30295"/>
      <c r="B30295"/>
      <c r="C30295"/>
    </row>
    <row r="30296" spans="1:3">
      <c r="A30296"/>
      <c r="B30296"/>
      <c r="C30296"/>
    </row>
    <row r="30297" spans="1:3">
      <c r="A30297"/>
      <c r="B30297"/>
      <c r="C30297"/>
    </row>
    <row r="30298" spans="1:3">
      <c r="A30298"/>
      <c r="B30298"/>
      <c r="C30298"/>
    </row>
    <row r="30299" spans="1:3">
      <c r="A30299"/>
      <c r="B30299"/>
      <c r="C30299"/>
    </row>
    <row r="30300" spans="1:3">
      <c r="A30300"/>
      <c r="B30300"/>
      <c r="C30300"/>
    </row>
    <row r="30301" spans="1:3">
      <c r="A30301"/>
      <c r="B30301"/>
      <c r="C30301"/>
    </row>
    <row r="30302" spans="1:3">
      <c r="A30302"/>
      <c r="B30302"/>
      <c r="C30302"/>
    </row>
    <row r="30303" spans="1:3">
      <c r="A30303"/>
      <c r="B30303"/>
      <c r="C30303"/>
    </row>
    <row r="30304" spans="1:3">
      <c r="A30304"/>
      <c r="B30304"/>
      <c r="C30304"/>
    </row>
    <row r="30305" spans="1:3">
      <c r="A30305"/>
      <c r="B30305"/>
      <c r="C30305"/>
    </row>
    <row r="30306" spans="1:3">
      <c r="A30306"/>
      <c r="B30306"/>
      <c r="C30306"/>
    </row>
    <row r="30307" spans="1:3">
      <c r="A30307"/>
      <c r="B30307"/>
      <c r="C30307"/>
    </row>
    <row r="30308" spans="1:3">
      <c r="A30308"/>
      <c r="B30308"/>
      <c r="C30308"/>
    </row>
    <row r="30309" spans="1:3">
      <c r="A30309"/>
      <c r="B30309"/>
      <c r="C30309"/>
    </row>
    <row r="30310" spans="1:3">
      <c r="A30310"/>
      <c r="B30310"/>
      <c r="C30310"/>
    </row>
    <row r="30311" spans="1:3">
      <c r="A30311"/>
      <c r="B30311"/>
      <c r="C30311"/>
    </row>
    <row r="30312" spans="1:3">
      <c r="A30312"/>
      <c r="B30312"/>
      <c r="C30312"/>
    </row>
    <row r="30313" spans="1:3">
      <c r="A30313"/>
      <c r="B30313"/>
      <c r="C30313"/>
    </row>
    <row r="30314" spans="1:3">
      <c r="A30314"/>
      <c r="B30314"/>
      <c r="C30314"/>
    </row>
    <row r="30315" spans="1:3">
      <c r="A30315"/>
      <c r="B30315"/>
      <c r="C30315"/>
    </row>
    <row r="30316" spans="1:3">
      <c r="A30316"/>
      <c r="B30316"/>
      <c r="C30316"/>
    </row>
    <row r="30317" spans="1:3">
      <c r="A30317"/>
      <c r="B30317"/>
      <c r="C30317"/>
    </row>
    <row r="30318" spans="1:3">
      <c r="A30318"/>
      <c r="B30318"/>
      <c r="C30318"/>
    </row>
    <row r="30319" spans="1:3">
      <c r="A30319"/>
      <c r="B30319"/>
      <c r="C30319"/>
    </row>
    <row r="30320" spans="1:3">
      <c r="A30320"/>
      <c r="B30320"/>
      <c r="C30320"/>
    </row>
    <row r="30321" spans="1:3">
      <c r="A30321"/>
      <c r="B30321"/>
      <c r="C30321"/>
    </row>
    <row r="30322" spans="1:3">
      <c r="A30322"/>
      <c r="B30322"/>
      <c r="C30322"/>
    </row>
    <row r="30323" spans="1:3">
      <c r="A30323"/>
      <c r="B30323"/>
      <c r="C30323"/>
    </row>
    <row r="30324" spans="1:3">
      <c r="A30324"/>
      <c r="B30324"/>
      <c r="C30324"/>
    </row>
    <row r="30325" spans="1:3">
      <c r="A30325"/>
      <c r="B30325"/>
      <c r="C30325"/>
    </row>
    <row r="30326" spans="1:3">
      <c r="A30326"/>
      <c r="B30326"/>
      <c r="C30326"/>
    </row>
    <row r="30327" spans="1:3">
      <c r="A30327"/>
      <c r="B30327"/>
      <c r="C30327"/>
    </row>
    <row r="30328" spans="1:3">
      <c r="A30328"/>
      <c r="B30328"/>
      <c r="C30328"/>
    </row>
    <row r="30329" spans="1:3">
      <c r="A30329"/>
      <c r="B30329"/>
      <c r="C30329"/>
    </row>
    <row r="30330" spans="1:3">
      <c r="A30330"/>
      <c r="B30330"/>
      <c r="C30330"/>
    </row>
    <row r="30331" spans="1:3">
      <c r="A30331"/>
      <c r="B30331"/>
      <c r="C30331"/>
    </row>
    <row r="30332" spans="1:3">
      <c r="A30332"/>
      <c r="B30332"/>
      <c r="C30332"/>
    </row>
    <row r="30333" spans="1:3">
      <c r="A30333"/>
      <c r="B30333"/>
      <c r="C30333"/>
    </row>
    <row r="30334" spans="1:3">
      <c r="A30334"/>
      <c r="B30334"/>
      <c r="C30334"/>
    </row>
    <row r="30335" spans="1:3">
      <c r="A30335"/>
      <c r="B30335"/>
      <c r="C30335"/>
    </row>
    <row r="30336" spans="1:3">
      <c r="A30336"/>
      <c r="B30336"/>
      <c r="C30336"/>
    </row>
    <row r="30337" spans="1:3">
      <c r="A30337"/>
      <c r="B30337"/>
      <c r="C30337"/>
    </row>
    <row r="30338" spans="1:3">
      <c r="A30338"/>
      <c r="B30338"/>
      <c r="C30338"/>
    </row>
    <row r="30339" spans="1:3">
      <c r="A30339"/>
      <c r="B30339"/>
      <c r="C30339"/>
    </row>
    <row r="30340" spans="1:3">
      <c r="A30340"/>
      <c r="B30340"/>
      <c r="C30340"/>
    </row>
    <row r="30341" spans="1:3">
      <c r="A30341"/>
      <c r="B30341"/>
      <c r="C30341"/>
    </row>
    <row r="30342" spans="1:3">
      <c r="A30342"/>
      <c r="B30342"/>
      <c r="C30342"/>
    </row>
    <row r="30343" spans="1:3">
      <c r="A30343"/>
      <c r="B30343"/>
      <c r="C30343"/>
    </row>
    <row r="30344" spans="1:3">
      <c r="A30344"/>
      <c r="B30344"/>
      <c r="C30344"/>
    </row>
    <row r="30345" spans="1:3">
      <c r="A30345"/>
      <c r="B30345"/>
      <c r="C30345"/>
    </row>
    <row r="30346" spans="1:3">
      <c r="A30346"/>
      <c r="B30346"/>
      <c r="C30346"/>
    </row>
    <row r="30347" spans="1:3">
      <c r="A30347"/>
      <c r="B30347"/>
      <c r="C30347"/>
    </row>
    <row r="30348" spans="1:3">
      <c r="A30348"/>
      <c r="B30348"/>
      <c r="C30348"/>
    </row>
    <row r="30349" spans="1:3">
      <c r="A30349"/>
      <c r="B30349"/>
      <c r="C30349"/>
    </row>
    <row r="30350" spans="1:3">
      <c r="A30350"/>
      <c r="B30350"/>
      <c r="C30350"/>
    </row>
    <row r="30351" spans="1:3">
      <c r="A30351"/>
      <c r="B30351"/>
      <c r="C30351"/>
    </row>
    <row r="30352" spans="1:3">
      <c r="A30352"/>
      <c r="B30352"/>
      <c r="C30352"/>
    </row>
    <row r="30353" spans="1:3">
      <c r="A30353"/>
      <c r="B30353"/>
      <c r="C30353"/>
    </row>
    <row r="30354" spans="1:3">
      <c r="A30354"/>
      <c r="B30354"/>
      <c r="C30354"/>
    </row>
    <row r="30355" spans="1:3">
      <c r="A30355"/>
      <c r="B30355"/>
      <c r="C30355"/>
    </row>
    <row r="30356" spans="1:3">
      <c r="A30356"/>
      <c r="B30356"/>
      <c r="C30356"/>
    </row>
    <row r="30357" spans="1:3">
      <c r="A30357"/>
      <c r="B30357"/>
      <c r="C30357"/>
    </row>
    <row r="30358" spans="1:3">
      <c r="A30358"/>
      <c r="B30358"/>
      <c r="C30358"/>
    </row>
    <row r="30359" spans="1:3">
      <c r="A30359"/>
      <c r="B30359"/>
      <c r="C30359"/>
    </row>
    <row r="30360" spans="1:3">
      <c r="A30360"/>
      <c r="B30360"/>
      <c r="C30360"/>
    </row>
    <row r="30361" spans="1:3">
      <c r="A30361"/>
      <c r="B30361"/>
      <c r="C30361"/>
    </row>
    <row r="30362" spans="1:3">
      <c r="A30362"/>
      <c r="B30362"/>
      <c r="C30362"/>
    </row>
    <row r="30363" spans="1:3">
      <c r="A30363"/>
      <c r="B30363"/>
      <c r="C30363"/>
    </row>
    <row r="30364" spans="1:3">
      <c r="A30364"/>
      <c r="B30364"/>
      <c r="C30364"/>
    </row>
    <row r="30365" spans="1:3">
      <c r="A30365"/>
      <c r="B30365"/>
      <c r="C30365"/>
    </row>
    <row r="30366" spans="1:3">
      <c r="A30366"/>
      <c r="B30366"/>
      <c r="C30366"/>
    </row>
    <row r="30367" spans="1:3">
      <c r="A30367"/>
      <c r="B30367"/>
      <c r="C30367"/>
    </row>
    <row r="30368" spans="1:3">
      <c r="A30368"/>
      <c r="B30368"/>
      <c r="C30368"/>
    </row>
    <row r="30369" spans="1:3">
      <c r="A30369"/>
      <c r="B30369"/>
      <c r="C30369"/>
    </row>
    <row r="30370" spans="1:3">
      <c r="A30370"/>
      <c r="B30370"/>
      <c r="C30370"/>
    </row>
    <row r="30371" spans="1:3">
      <c r="A30371"/>
      <c r="B30371"/>
      <c r="C30371"/>
    </row>
    <row r="30372" spans="1:3">
      <c r="A30372"/>
      <c r="B30372"/>
      <c r="C30372"/>
    </row>
    <row r="30373" spans="1:3">
      <c r="A30373"/>
      <c r="B30373"/>
      <c r="C30373"/>
    </row>
    <row r="30374" spans="1:3">
      <c r="A30374"/>
      <c r="B30374"/>
      <c r="C30374"/>
    </row>
    <row r="30375" spans="1:3">
      <c r="A30375"/>
      <c r="B30375"/>
      <c r="C30375"/>
    </row>
    <row r="30376" spans="1:3">
      <c r="A30376"/>
      <c r="B30376"/>
      <c r="C30376"/>
    </row>
    <row r="30377" spans="1:3">
      <c r="A30377"/>
      <c r="B30377"/>
      <c r="C30377"/>
    </row>
    <row r="30378" spans="1:3">
      <c r="A30378"/>
      <c r="B30378"/>
      <c r="C30378"/>
    </row>
    <row r="30379" spans="1:3">
      <c r="A30379"/>
      <c r="B30379"/>
      <c r="C30379"/>
    </row>
    <row r="30380" spans="1:3">
      <c r="A30380"/>
      <c r="B30380"/>
      <c r="C30380"/>
    </row>
    <row r="30381" spans="1:3">
      <c r="A30381"/>
      <c r="B30381"/>
      <c r="C30381"/>
    </row>
    <row r="30382" spans="1:3">
      <c r="A30382"/>
      <c r="B30382"/>
      <c r="C30382"/>
    </row>
    <row r="30383" spans="1:3">
      <c r="A30383"/>
      <c r="B30383"/>
      <c r="C30383"/>
    </row>
    <row r="30384" spans="1:3">
      <c r="A30384"/>
      <c r="B30384"/>
      <c r="C30384"/>
    </row>
    <row r="30385" spans="1:3">
      <c r="A30385"/>
      <c r="B30385"/>
      <c r="C30385"/>
    </row>
    <row r="30386" spans="1:3">
      <c r="A30386"/>
      <c r="B30386"/>
      <c r="C30386"/>
    </row>
    <row r="30387" spans="1:3">
      <c r="A30387"/>
      <c r="B30387"/>
      <c r="C30387"/>
    </row>
    <row r="30388" spans="1:3">
      <c r="A30388"/>
      <c r="B30388"/>
      <c r="C30388"/>
    </row>
    <row r="30389" spans="1:3">
      <c r="A30389"/>
      <c r="B30389"/>
      <c r="C30389"/>
    </row>
    <row r="30390" spans="1:3">
      <c r="A30390"/>
      <c r="B30390"/>
      <c r="C30390"/>
    </row>
    <row r="30391" spans="1:3">
      <c r="A30391"/>
      <c r="B30391"/>
      <c r="C30391"/>
    </row>
    <row r="30392" spans="1:3">
      <c r="A30392"/>
      <c r="B30392"/>
      <c r="C30392"/>
    </row>
    <row r="30393" spans="1:3">
      <c r="A30393"/>
      <c r="B30393"/>
      <c r="C30393"/>
    </row>
    <row r="30394" spans="1:3">
      <c r="A30394"/>
      <c r="B30394"/>
      <c r="C30394"/>
    </row>
    <row r="30395" spans="1:3">
      <c r="A30395"/>
      <c r="B30395"/>
      <c r="C30395"/>
    </row>
    <row r="30396" spans="1:3">
      <c r="A30396"/>
      <c r="B30396"/>
      <c r="C30396"/>
    </row>
    <row r="30397" spans="1:3">
      <c r="A30397"/>
      <c r="B30397"/>
      <c r="C30397"/>
    </row>
    <row r="30398" spans="1:3">
      <c r="A30398"/>
      <c r="B30398"/>
      <c r="C30398"/>
    </row>
    <row r="30399" spans="1:3">
      <c r="A30399"/>
      <c r="B30399"/>
      <c r="C30399"/>
    </row>
    <row r="30400" spans="1:3">
      <c r="A30400"/>
      <c r="B30400"/>
      <c r="C30400"/>
    </row>
    <row r="30401" spans="1:3">
      <c r="A30401"/>
      <c r="B30401"/>
      <c r="C30401"/>
    </row>
    <row r="30402" spans="1:3">
      <c r="A30402"/>
      <c r="B30402"/>
      <c r="C30402"/>
    </row>
    <row r="30403" spans="1:3">
      <c r="A30403"/>
      <c r="B30403"/>
      <c r="C30403"/>
    </row>
    <row r="30404" spans="1:3">
      <c r="A30404"/>
      <c r="B30404"/>
      <c r="C30404"/>
    </row>
    <row r="30405" spans="1:3">
      <c r="A30405"/>
      <c r="B30405"/>
      <c r="C30405"/>
    </row>
    <row r="30406" spans="1:3">
      <c r="A30406"/>
      <c r="B30406"/>
      <c r="C30406"/>
    </row>
    <row r="30407" spans="1:3">
      <c r="A30407"/>
      <c r="B30407"/>
      <c r="C30407"/>
    </row>
    <row r="30408" spans="1:3">
      <c r="A30408"/>
      <c r="B30408"/>
      <c r="C30408"/>
    </row>
    <row r="30409" spans="1:3">
      <c r="A30409"/>
      <c r="B30409"/>
      <c r="C30409"/>
    </row>
    <row r="30410" spans="1:3">
      <c r="A30410"/>
      <c r="B30410"/>
      <c r="C30410"/>
    </row>
    <row r="30411" spans="1:3">
      <c r="A30411"/>
      <c r="B30411"/>
      <c r="C30411"/>
    </row>
    <row r="30412" spans="1:3">
      <c r="A30412"/>
      <c r="B30412"/>
      <c r="C30412"/>
    </row>
    <row r="30413" spans="1:3">
      <c r="A30413"/>
      <c r="B30413"/>
      <c r="C30413"/>
    </row>
    <row r="30414" spans="1:3">
      <c r="A30414"/>
      <c r="B30414"/>
      <c r="C30414"/>
    </row>
    <row r="30415" spans="1:3">
      <c r="A30415"/>
      <c r="B30415"/>
      <c r="C30415"/>
    </row>
    <row r="30416" spans="1:3">
      <c r="A30416"/>
      <c r="B30416"/>
      <c r="C30416"/>
    </row>
    <row r="30417" spans="1:3">
      <c r="A30417"/>
      <c r="B30417"/>
      <c r="C30417"/>
    </row>
    <row r="30418" spans="1:3">
      <c r="A30418"/>
      <c r="B30418"/>
      <c r="C30418"/>
    </row>
    <row r="30419" spans="1:3">
      <c r="A30419"/>
      <c r="B30419"/>
      <c r="C30419"/>
    </row>
    <row r="30420" spans="1:3">
      <c r="A30420"/>
      <c r="B30420"/>
      <c r="C30420"/>
    </row>
    <row r="30421" spans="1:3">
      <c r="A30421"/>
      <c r="B30421"/>
      <c r="C30421"/>
    </row>
    <row r="30422" spans="1:3">
      <c r="A30422"/>
      <c r="B30422"/>
      <c r="C30422"/>
    </row>
    <row r="30423" spans="1:3">
      <c r="A30423"/>
      <c r="B30423"/>
      <c r="C30423"/>
    </row>
    <row r="30424" spans="1:3">
      <c r="A30424"/>
      <c r="B30424"/>
      <c r="C30424"/>
    </row>
    <row r="30425" spans="1:3">
      <c r="A30425"/>
      <c r="B30425"/>
      <c r="C30425"/>
    </row>
    <row r="30426" spans="1:3">
      <c r="A30426"/>
      <c r="B30426"/>
      <c r="C30426"/>
    </row>
    <row r="30427" spans="1:3">
      <c r="A30427"/>
      <c r="B30427"/>
      <c r="C30427"/>
    </row>
    <row r="30428" spans="1:3">
      <c r="A30428"/>
      <c r="B30428"/>
      <c r="C30428"/>
    </row>
    <row r="30429" spans="1:3">
      <c r="A30429"/>
      <c r="B30429"/>
      <c r="C30429"/>
    </row>
    <row r="30430" spans="1:3">
      <c r="A30430"/>
      <c r="B30430"/>
      <c r="C30430"/>
    </row>
    <row r="30431" spans="1:3">
      <c r="A30431"/>
      <c r="B30431"/>
      <c r="C30431"/>
    </row>
    <row r="30432" spans="1:3">
      <c r="A30432"/>
      <c r="B30432"/>
      <c r="C30432"/>
    </row>
    <row r="30433" spans="1:3">
      <c r="A30433"/>
      <c r="B30433"/>
      <c r="C30433"/>
    </row>
    <row r="30434" spans="1:3">
      <c r="A30434"/>
      <c r="B30434"/>
      <c r="C30434"/>
    </row>
    <row r="30435" spans="1:3">
      <c r="A30435"/>
      <c r="B30435"/>
      <c r="C30435"/>
    </row>
    <row r="30436" spans="1:3">
      <c r="A30436"/>
      <c r="B30436"/>
      <c r="C30436"/>
    </row>
    <row r="30437" spans="1:3">
      <c r="A30437"/>
      <c r="B30437"/>
      <c r="C30437"/>
    </row>
    <row r="30438" spans="1:3">
      <c r="A30438"/>
      <c r="B30438"/>
      <c r="C30438"/>
    </row>
    <row r="30439" spans="1:3">
      <c r="A30439"/>
      <c r="B30439"/>
      <c r="C30439"/>
    </row>
    <row r="30440" spans="1:3">
      <c r="A30440"/>
      <c r="B30440"/>
      <c r="C30440"/>
    </row>
    <row r="30441" spans="1:3">
      <c r="A30441"/>
      <c r="B30441"/>
      <c r="C30441"/>
    </row>
    <row r="30442" spans="1:3">
      <c r="A30442"/>
      <c r="B30442"/>
      <c r="C30442"/>
    </row>
    <row r="30443" spans="1:3">
      <c r="A30443"/>
      <c r="B30443"/>
      <c r="C30443"/>
    </row>
    <row r="30444" spans="1:3">
      <c r="A30444"/>
      <c r="B30444"/>
      <c r="C30444"/>
    </row>
    <row r="30445" spans="1:3">
      <c r="A30445"/>
      <c r="B30445"/>
      <c r="C30445"/>
    </row>
    <row r="30446" spans="1:3">
      <c r="A30446"/>
      <c r="B30446"/>
      <c r="C30446"/>
    </row>
    <row r="30447" spans="1:3">
      <c r="A30447"/>
      <c r="B30447"/>
      <c r="C30447"/>
    </row>
    <row r="30448" spans="1:3">
      <c r="A30448"/>
      <c r="B30448"/>
      <c r="C30448"/>
    </row>
    <row r="30449" spans="1:3">
      <c r="A30449"/>
      <c r="B30449"/>
      <c r="C30449"/>
    </row>
    <row r="30450" spans="1:3">
      <c r="A30450"/>
      <c r="B30450"/>
      <c r="C30450"/>
    </row>
    <row r="30451" spans="1:3">
      <c r="A30451"/>
      <c r="B30451"/>
      <c r="C30451"/>
    </row>
    <row r="30452" spans="1:3">
      <c r="A30452"/>
      <c r="B30452"/>
      <c r="C30452"/>
    </row>
    <row r="30453" spans="1:3">
      <c r="A30453"/>
      <c r="B30453"/>
      <c r="C30453"/>
    </row>
    <row r="30454" spans="1:3">
      <c r="A30454"/>
      <c r="B30454"/>
      <c r="C30454"/>
    </row>
    <row r="30455" spans="1:3">
      <c r="A30455"/>
      <c r="B30455"/>
      <c r="C30455"/>
    </row>
    <row r="30456" spans="1:3">
      <c r="A30456"/>
      <c r="B30456"/>
      <c r="C30456"/>
    </row>
    <row r="30457" spans="1:3">
      <c r="A30457"/>
      <c r="B30457"/>
      <c r="C30457"/>
    </row>
    <row r="30458" spans="1:3">
      <c r="A30458"/>
      <c r="B30458"/>
      <c r="C30458"/>
    </row>
    <row r="30459" spans="1:3">
      <c r="A30459"/>
      <c r="B30459"/>
      <c r="C30459"/>
    </row>
    <row r="30460" spans="1:3">
      <c r="A30460"/>
      <c r="B30460"/>
      <c r="C30460"/>
    </row>
    <row r="30461" spans="1:3">
      <c r="A30461"/>
      <c r="B30461"/>
      <c r="C30461"/>
    </row>
    <row r="30462" spans="1:3">
      <c r="A30462"/>
      <c r="B30462"/>
      <c r="C30462"/>
    </row>
    <row r="30463" spans="1:3">
      <c r="A30463"/>
      <c r="B30463"/>
      <c r="C30463"/>
    </row>
    <row r="30464" spans="1:3">
      <c r="A30464"/>
      <c r="B30464"/>
      <c r="C30464"/>
    </row>
    <row r="30465" spans="1:3">
      <c r="A30465"/>
      <c r="B30465"/>
      <c r="C30465"/>
    </row>
    <row r="30466" spans="1:3">
      <c r="A30466"/>
      <c r="B30466"/>
      <c r="C30466"/>
    </row>
    <row r="30467" spans="1:3">
      <c r="A30467"/>
      <c r="B30467"/>
      <c r="C30467"/>
    </row>
    <row r="30468" spans="1:3">
      <c r="A30468"/>
      <c r="B30468"/>
      <c r="C30468"/>
    </row>
    <row r="30469" spans="1:3">
      <c r="A30469"/>
      <c r="B30469"/>
      <c r="C30469"/>
    </row>
    <row r="30470" spans="1:3">
      <c r="A30470"/>
      <c r="B30470"/>
      <c r="C30470"/>
    </row>
    <row r="30471" spans="1:3">
      <c r="A30471"/>
      <c r="B30471"/>
      <c r="C30471"/>
    </row>
    <row r="30472" spans="1:3">
      <c r="A30472"/>
      <c r="B30472"/>
      <c r="C30472"/>
    </row>
    <row r="30473" spans="1:3">
      <c r="A30473"/>
      <c r="B30473"/>
      <c r="C30473"/>
    </row>
    <row r="30474" spans="1:3">
      <c r="A30474"/>
      <c r="B30474"/>
      <c r="C30474"/>
    </row>
    <row r="30475" spans="1:3">
      <c r="A30475"/>
      <c r="B30475"/>
      <c r="C30475"/>
    </row>
    <row r="30476" spans="1:3">
      <c r="A30476"/>
      <c r="B30476"/>
      <c r="C30476"/>
    </row>
    <row r="30477" spans="1:3">
      <c r="A30477"/>
      <c r="B30477"/>
      <c r="C30477"/>
    </row>
    <row r="30478" spans="1:3">
      <c r="A30478"/>
      <c r="B30478"/>
      <c r="C30478"/>
    </row>
    <row r="30479" spans="1:3">
      <c r="A30479"/>
      <c r="B30479"/>
      <c r="C30479"/>
    </row>
    <row r="30480" spans="1:3">
      <c r="A30480"/>
      <c r="B30480"/>
      <c r="C30480"/>
    </row>
    <row r="30481" spans="1:3">
      <c r="A30481"/>
      <c r="B30481"/>
      <c r="C30481"/>
    </row>
    <row r="30482" spans="1:3">
      <c r="A30482"/>
      <c r="B30482"/>
      <c r="C30482"/>
    </row>
    <row r="30483" spans="1:3">
      <c r="A30483"/>
      <c r="B30483"/>
      <c r="C30483"/>
    </row>
    <row r="30484" spans="1:3">
      <c r="A30484"/>
      <c r="B30484"/>
      <c r="C30484"/>
    </row>
    <row r="30485" spans="1:3">
      <c r="A30485"/>
      <c r="B30485"/>
      <c r="C30485"/>
    </row>
    <row r="30486" spans="1:3">
      <c r="A30486"/>
      <c r="B30486"/>
      <c r="C30486"/>
    </row>
    <row r="30487" spans="1:3">
      <c r="A30487"/>
      <c r="B30487"/>
      <c r="C30487"/>
    </row>
    <row r="30488" spans="1:3">
      <c r="A30488"/>
      <c r="B30488"/>
      <c r="C30488"/>
    </row>
    <row r="30489" spans="1:3">
      <c r="A30489"/>
      <c r="B30489"/>
      <c r="C30489"/>
    </row>
    <row r="30490" spans="1:3">
      <c r="A30490"/>
      <c r="B30490"/>
      <c r="C30490"/>
    </row>
    <row r="30491" spans="1:3">
      <c r="A30491"/>
      <c r="B30491"/>
      <c r="C30491"/>
    </row>
    <row r="30492" spans="1:3">
      <c r="A30492"/>
      <c r="B30492"/>
      <c r="C30492"/>
    </row>
    <row r="30493" spans="1:3">
      <c r="A30493"/>
      <c r="B30493"/>
      <c r="C30493"/>
    </row>
    <row r="30494" spans="1:3">
      <c r="A30494"/>
      <c r="B30494"/>
      <c r="C30494"/>
    </row>
    <row r="30495" spans="1:3">
      <c r="A30495"/>
      <c r="B30495"/>
      <c r="C30495"/>
    </row>
    <row r="30496" spans="1:3">
      <c r="A30496"/>
      <c r="B30496"/>
      <c r="C30496"/>
    </row>
    <row r="30497" spans="1:3">
      <c r="A30497"/>
      <c r="B30497"/>
      <c r="C30497"/>
    </row>
    <row r="30498" spans="1:3">
      <c r="A30498"/>
      <c r="B30498"/>
      <c r="C30498"/>
    </row>
    <row r="30499" spans="1:3">
      <c r="A30499"/>
      <c r="B30499"/>
      <c r="C30499"/>
    </row>
    <row r="30500" spans="1:3">
      <c r="A30500"/>
      <c r="B30500"/>
      <c r="C30500"/>
    </row>
    <row r="30501" spans="1:3">
      <c r="A30501"/>
      <c r="B30501"/>
      <c r="C30501"/>
    </row>
    <row r="30502" spans="1:3">
      <c r="A30502"/>
      <c r="B30502"/>
      <c r="C30502"/>
    </row>
    <row r="30503" spans="1:3">
      <c r="A30503"/>
      <c r="B30503"/>
      <c r="C30503"/>
    </row>
    <row r="30504" spans="1:3">
      <c r="A30504"/>
      <c r="B30504"/>
      <c r="C30504"/>
    </row>
    <row r="30505" spans="1:3">
      <c r="A30505"/>
      <c r="B30505"/>
      <c r="C30505"/>
    </row>
    <row r="30506" spans="1:3">
      <c r="A30506"/>
      <c r="B30506"/>
      <c r="C30506"/>
    </row>
    <row r="30507" spans="1:3">
      <c r="A30507"/>
      <c r="B30507"/>
      <c r="C30507"/>
    </row>
    <row r="30508" spans="1:3">
      <c r="A30508"/>
      <c r="B30508"/>
      <c r="C30508"/>
    </row>
    <row r="30509" spans="1:3">
      <c r="A30509"/>
      <c r="B30509"/>
      <c r="C30509"/>
    </row>
    <row r="30510" spans="1:3">
      <c r="A30510"/>
      <c r="B30510"/>
      <c r="C30510"/>
    </row>
    <row r="30511" spans="1:3">
      <c r="A30511"/>
      <c r="B30511"/>
      <c r="C30511"/>
    </row>
    <row r="30512" spans="1:3">
      <c r="A30512"/>
      <c r="B30512"/>
      <c r="C30512"/>
    </row>
    <row r="30513" spans="1:3">
      <c r="A30513"/>
      <c r="B30513"/>
      <c r="C30513"/>
    </row>
    <row r="30514" spans="1:3">
      <c r="A30514"/>
      <c r="B30514"/>
      <c r="C30514"/>
    </row>
    <row r="30515" spans="1:3">
      <c r="A30515"/>
      <c r="B30515"/>
      <c r="C30515"/>
    </row>
    <row r="30516" spans="1:3">
      <c r="A30516"/>
      <c r="B30516"/>
      <c r="C30516"/>
    </row>
    <row r="30517" spans="1:3">
      <c r="A30517"/>
      <c r="B30517"/>
      <c r="C30517"/>
    </row>
    <row r="30518" spans="1:3">
      <c r="A30518"/>
      <c r="B30518"/>
      <c r="C30518"/>
    </row>
    <row r="30519" spans="1:3">
      <c r="A30519"/>
      <c r="B30519"/>
      <c r="C30519"/>
    </row>
    <row r="30520" spans="1:3">
      <c r="A30520"/>
      <c r="B30520"/>
      <c r="C30520"/>
    </row>
    <row r="30521" spans="1:3">
      <c r="A30521"/>
      <c r="B30521"/>
      <c r="C30521"/>
    </row>
    <row r="30522" spans="1:3">
      <c r="A30522"/>
      <c r="B30522"/>
      <c r="C30522"/>
    </row>
    <row r="30523" spans="1:3">
      <c r="A30523"/>
      <c r="B30523"/>
      <c r="C30523"/>
    </row>
    <row r="30524" spans="1:3">
      <c r="A30524"/>
      <c r="B30524"/>
      <c r="C30524"/>
    </row>
    <row r="30525" spans="1:3">
      <c r="A30525"/>
      <c r="B30525"/>
      <c r="C30525"/>
    </row>
    <row r="30526" spans="1:3">
      <c r="A30526"/>
      <c r="B30526"/>
      <c r="C30526"/>
    </row>
    <row r="30527" spans="1:3">
      <c r="A30527"/>
      <c r="B30527"/>
      <c r="C30527"/>
    </row>
    <row r="30528" spans="1:3">
      <c r="A30528"/>
      <c r="B30528"/>
      <c r="C30528"/>
    </row>
    <row r="30529" spans="1:3">
      <c r="A30529"/>
      <c r="B30529"/>
      <c r="C30529"/>
    </row>
    <row r="30530" spans="1:3">
      <c r="A30530"/>
      <c r="B30530"/>
      <c r="C30530"/>
    </row>
    <row r="30531" spans="1:3">
      <c r="A30531"/>
      <c r="B30531"/>
      <c r="C30531"/>
    </row>
    <row r="30532" spans="1:3">
      <c r="A30532"/>
      <c r="B30532"/>
      <c r="C30532"/>
    </row>
    <row r="30533" spans="1:3">
      <c r="A30533"/>
      <c r="B30533"/>
      <c r="C30533"/>
    </row>
    <row r="30534" spans="1:3">
      <c r="A30534"/>
      <c r="B30534"/>
      <c r="C30534"/>
    </row>
    <row r="30535" spans="1:3">
      <c r="A30535"/>
      <c r="B30535"/>
      <c r="C30535"/>
    </row>
    <row r="30536" spans="1:3">
      <c r="A30536"/>
      <c r="B30536"/>
      <c r="C30536"/>
    </row>
    <row r="30537" spans="1:3">
      <c r="A30537"/>
      <c r="B30537"/>
      <c r="C30537"/>
    </row>
    <row r="30538" spans="1:3">
      <c r="A30538"/>
      <c r="B30538"/>
      <c r="C30538"/>
    </row>
    <row r="30539" spans="1:3">
      <c r="A30539"/>
      <c r="B30539"/>
      <c r="C30539"/>
    </row>
    <row r="30540" spans="1:3">
      <c r="A30540"/>
      <c r="B30540"/>
      <c r="C30540"/>
    </row>
    <row r="30541" spans="1:3">
      <c r="A30541"/>
      <c r="B30541"/>
      <c r="C30541"/>
    </row>
    <row r="30542" spans="1:3">
      <c r="A30542"/>
      <c r="B30542"/>
      <c r="C30542"/>
    </row>
    <row r="30543" spans="1:3">
      <c r="A30543"/>
      <c r="B30543"/>
      <c r="C30543"/>
    </row>
    <row r="30544" spans="1:3">
      <c r="A30544"/>
      <c r="B30544"/>
      <c r="C30544"/>
    </row>
    <row r="30545" spans="1:3">
      <c r="A30545"/>
      <c r="B30545"/>
      <c r="C30545"/>
    </row>
    <row r="30546" spans="1:3">
      <c r="A30546"/>
      <c r="B30546"/>
      <c r="C30546"/>
    </row>
    <row r="30547" spans="1:3">
      <c r="A30547"/>
      <c r="B30547"/>
      <c r="C30547"/>
    </row>
    <row r="30548" spans="1:3">
      <c r="A30548"/>
      <c r="B30548"/>
      <c r="C30548"/>
    </row>
    <row r="30549" spans="1:3">
      <c r="A30549"/>
      <c r="B30549"/>
      <c r="C30549"/>
    </row>
    <row r="30550" spans="1:3">
      <c r="A30550"/>
      <c r="B30550"/>
      <c r="C30550"/>
    </row>
    <row r="30551" spans="1:3">
      <c r="A30551"/>
      <c r="B30551"/>
      <c r="C30551"/>
    </row>
    <row r="30552" spans="1:3">
      <c r="A30552"/>
      <c r="B30552"/>
      <c r="C30552"/>
    </row>
    <row r="30553" spans="1:3">
      <c r="A30553"/>
      <c r="B30553"/>
      <c r="C30553"/>
    </row>
    <row r="30554" spans="1:3">
      <c r="A30554"/>
      <c r="B30554"/>
      <c r="C30554"/>
    </row>
    <row r="30555" spans="1:3">
      <c r="A30555"/>
      <c r="B30555"/>
      <c r="C30555"/>
    </row>
    <row r="30556" spans="1:3">
      <c r="A30556"/>
      <c r="B30556"/>
      <c r="C30556"/>
    </row>
    <row r="30557" spans="1:3">
      <c r="A30557"/>
      <c r="B30557"/>
      <c r="C30557"/>
    </row>
    <row r="30558" spans="1:3">
      <c r="A30558"/>
      <c r="B30558"/>
      <c r="C30558"/>
    </row>
    <row r="30559" spans="1:3">
      <c r="A30559"/>
      <c r="B30559"/>
      <c r="C30559"/>
    </row>
    <row r="30560" spans="1:3">
      <c r="A30560"/>
      <c r="B30560"/>
      <c r="C30560"/>
    </row>
    <row r="30561" spans="1:3">
      <c r="A30561"/>
      <c r="B30561"/>
      <c r="C30561"/>
    </row>
    <row r="30562" spans="1:3">
      <c r="A30562"/>
      <c r="B30562"/>
      <c r="C30562"/>
    </row>
    <row r="30563" spans="1:3">
      <c r="A30563"/>
      <c r="B30563"/>
      <c r="C30563"/>
    </row>
    <row r="30564" spans="1:3">
      <c r="A30564"/>
      <c r="B30564"/>
      <c r="C30564"/>
    </row>
    <row r="30565" spans="1:3">
      <c r="A30565"/>
      <c r="B30565"/>
      <c r="C30565"/>
    </row>
    <row r="30566" spans="1:3">
      <c r="A30566"/>
      <c r="B30566"/>
      <c r="C30566"/>
    </row>
    <row r="30567" spans="1:3">
      <c r="A30567"/>
      <c r="B30567"/>
      <c r="C30567"/>
    </row>
    <row r="30568" spans="1:3">
      <c r="A30568"/>
      <c r="B30568"/>
      <c r="C30568"/>
    </row>
    <row r="30569" spans="1:3">
      <c r="A30569"/>
      <c r="B30569"/>
      <c r="C30569"/>
    </row>
    <row r="30570" spans="1:3">
      <c r="A30570"/>
      <c r="B30570"/>
      <c r="C30570"/>
    </row>
    <row r="30571" spans="1:3">
      <c r="A30571"/>
      <c r="B30571"/>
      <c r="C30571"/>
    </row>
    <row r="30572" spans="1:3">
      <c r="A30572"/>
      <c r="B30572"/>
      <c r="C30572"/>
    </row>
    <row r="30573" spans="1:3">
      <c r="A30573"/>
      <c r="B30573"/>
      <c r="C30573"/>
    </row>
    <row r="30574" spans="1:3">
      <c r="A30574"/>
      <c r="B30574"/>
      <c r="C30574"/>
    </row>
    <row r="30575" spans="1:3">
      <c r="A30575"/>
      <c r="B30575"/>
      <c r="C30575"/>
    </row>
    <row r="30576" spans="1:3">
      <c r="A30576"/>
      <c r="B30576"/>
      <c r="C30576"/>
    </row>
    <row r="30577" spans="1:3">
      <c r="A30577"/>
      <c r="B30577"/>
      <c r="C30577"/>
    </row>
    <row r="30578" spans="1:3">
      <c r="A30578"/>
      <c r="B30578"/>
      <c r="C30578"/>
    </row>
    <row r="30579" spans="1:3">
      <c r="A30579"/>
      <c r="B30579"/>
      <c r="C30579"/>
    </row>
    <row r="30580" spans="1:3">
      <c r="A30580"/>
      <c r="B30580"/>
      <c r="C30580"/>
    </row>
    <row r="30581" spans="1:3">
      <c r="A30581"/>
      <c r="B30581"/>
      <c r="C30581"/>
    </row>
    <row r="30582" spans="1:3">
      <c r="A30582"/>
      <c r="B30582"/>
      <c r="C30582"/>
    </row>
    <row r="30583" spans="1:3">
      <c r="A30583"/>
      <c r="B30583"/>
      <c r="C30583"/>
    </row>
    <row r="30584" spans="1:3">
      <c r="A30584"/>
      <c r="B30584"/>
      <c r="C30584"/>
    </row>
    <row r="30585" spans="1:3">
      <c r="A30585"/>
      <c r="B30585"/>
      <c r="C30585"/>
    </row>
    <row r="30586" spans="1:3">
      <c r="A30586"/>
      <c r="B30586"/>
      <c r="C30586"/>
    </row>
    <row r="30587" spans="1:3">
      <c r="A30587"/>
      <c r="B30587"/>
      <c r="C30587"/>
    </row>
    <row r="30588" spans="1:3">
      <c r="A30588"/>
      <c r="B30588"/>
      <c r="C30588"/>
    </row>
    <row r="30589" spans="1:3">
      <c r="A30589"/>
      <c r="B30589"/>
      <c r="C30589"/>
    </row>
    <row r="30590" spans="1:3">
      <c r="A30590"/>
      <c r="B30590"/>
      <c r="C30590"/>
    </row>
    <row r="30591" spans="1:3">
      <c r="A30591"/>
      <c r="B30591"/>
      <c r="C30591"/>
    </row>
    <row r="30592" spans="1:3">
      <c r="A30592"/>
      <c r="B30592"/>
      <c r="C30592"/>
    </row>
    <row r="30593" spans="1:3">
      <c r="A30593"/>
      <c r="B30593"/>
      <c r="C30593"/>
    </row>
    <row r="30594" spans="1:3">
      <c r="A30594"/>
      <c r="B30594"/>
      <c r="C30594"/>
    </row>
    <row r="30595" spans="1:3">
      <c r="A30595"/>
      <c r="B30595"/>
      <c r="C30595"/>
    </row>
    <row r="30596" spans="1:3">
      <c r="A30596"/>
      <c r="B30596"/>
      <c r="C30596"/>
    </row>
    <row r="30597" spans="1:3">
      <c r="A30597"/>
      <c r="B30597"/>
      <c r="C30597"/>
    </row>
    <row r="30598" spans="1:3">
      <c r="A30598"/>
      <c r="B30598"/>
      <c r="C30598"/>
    </row>
    <row r="30599" spans="1:3">
      <c r="A30599"/>
      <c r="B30599"/>
      <c r="C30599"/>
    </row>
    <row r="30600" spans="1:3">
      <c r="A30600"/>
      <c r="B30600"/>
      <c r="C30600"/>
    </row>
    <row r="30601" spans="1:3">
      <c r="A30601"/>
      <c r="B30601"/>
      <c r="C30601"/>
    </row>
    <row r="30602" spans="1:3">
      <c r="A30602"/>
      <c r="B30602"/>
      <c r="C30602"/>
    </row>
    <row r="30603" spans="1:3">
      <c r="A30603"/>
      <c r="B30603"/>
      <c r="C30603"/>
    </row>
    <row r="30604" spans="1:3">
      <c r="A30604"/>
      <c r="B30604"/>
      <c r="C30604"/>
    </row>
    <row r="30605" spans="1:3">
      <c r="A30605"/>
      <c r="B30605"/>
      <c r="C30605"/>
    </row>
    <row r="30606" spans="1:3">
      <c r="A30606"/>
      <c r="B30606"/>
      <c r="C30606"/>
    </row>
    <row r="30607" spans="1:3">
      <c r="A30607"/>
      <c r="B30607"/>
      <c r="C30607"/>
    </row>
    <row r="30608" spans="1:3">
      <c r="A30608"/>
      <c r="B30608"/>
      <c r="C30608"/>
    </row>
    <row r="30609" spans="1:3">
      <c r="A30609"/>
      <c r="B30609"/>
      <c r="C30609"/>
    </row>
    <row r="30610" spans="1:3">
      <c r="A30610"/>
      <c r="B30610"/>
      <c r="C30610"/>
    </row>
    <row r="30611" spans="1:3">
      <c r="A30611"/>
      <c r="B30611"/>
      <c r="C30611"/>
    </row>
    <row r="30612" spans="1:3">
      <c r="A30612"/>
      <c r="B30612"/>
      <c r="C30612"/>
    </row>
    <row r="30613" spans="1:3">
      <c r="A30613"/>
      <c r="B30613"/>
      <c r="C30613"/>
    </row>
    <row r="30614" spans="1:3">
      <c r="A30614"/>
      <c r="B30614"/>
      <c r="C30614"/>
    </row>
    <row r="30615" spans="1:3">
      <c r="A30615"/>
      <c r="B30615"/>
      <c r="C30615"/>
    </row>
    <row r="30616" spans="1:3">
      <c r="A30616"/>
      <c r="B30616"/>
      <c r="C30616"/>
    </row>
    <row r="30617" spans="1:3">
      <c r="A30617"/>
      <c r="B30617"/>
      <c r="C30617"/>
    </row>
    <row r="30618" spans="1:3">
      <c r="A30618"/>
      <c r="B30618"/>
      <c r="C30618"/>
    </row>
    <row r="30619" spans="1:3">
      <c r="A30619"/>
      <c r="B30619"/>
      <c r="C30619"/>
    </row>
    <row r="30620" spans="1:3">
      <c r="A30620"/>
      <c r="B30620"/>
      <c r="C30620"/>
    </row>
    <row r="30621" spans="1:3">
      <c r="A30621"/>
      <c r="B30621"/>
      <c r="C30621"/>
    </row>
    <row r="30622" spans="1:3">
      <c r="A30622"/>
      <c r="B30622"/>
      <c r="C30622"/>
    </row>
    <row r="30623" spans="1:3">
      <c r="A30623"/>
      <c r="B30623"/>
      <c r="C30623"/>
    </row>
    <row r="30624" spans="1:3">
      <c r="A30624"/>
      <c r="B30624"/>
      <c r="C30624"/>
    </row>
    <row r="30625" spans="1:3">
      <c r="A30625"/>
      <c r="B30625"/>
      <c r="C30625"/>
    </row>
    <row r="30626" spans="1:3">
      <c r="A30626"/>
      <c r="B30626"/>
      <c r="C30626"/>
    </row>
    <row r="30627" spans="1:3">
      <c r="A30627"/>
      <c r="B30627"/>
      <c r="C30627"/>
    </row>
    <row r="30628" spans="1:3">
      <c r="A30628"/>
      <c r="B30628"/>
      <c r="C30628"/>
    </row>
    <row r="30629" spans="1:3">
      <c r="A30629"/>
      <c r="B30629"/>
      <c r="C30629"/>
    </row>
    <row r="30630" spans="1:3">
      <c r="A30630"/>
      <c r="B30630"/>
      <c r="C30630"/>
    </row>
    <row r="30631" spans="1:3">
      <c r="A30631"/>
      <c r="B30631"/>
      <c r="C30631"/>
    </row>
    <row r="30632" spans="1:3">
      <c r="A30632"/>
      <c r="B30632"/>
      <c r="C30632"/>
    </row>
    <row r="30633" spans="1:3">
      <c r="A30633"/>
      <c r="B30633"/>
      <c r="C30633"/>
    </row>
    <row r="30634" spans="1:3">
      <c r="A30634"/>
      <c r="B30634"/>
      <c r="C30634"/>
    </row>
    <row r="30635" spans="1:3">
      <c r="A30635"/>
      <c r="B30635"/>
      <c r="C30635"/>
    </row>
    <row r="30636" spans="1:3">
      <c r="A30636"/>
      <c r="B30636"/>
      <c r="C30636"/>
    </row>
    <row r="30637" spans="1:3">
      <c r="A30637"/>
      <c r="B30637"/>
      <c r="C30637"/>
    </row>
    <row r="30638" spans="1:3">
      <c r="A30638"/>
      <c r="B30638"/>
      <c r="C30638"/>
    </row>
    <row r="30639" spans="1:3">
      <c r="A30639"/>
      <c r="B30639"/>
      <c r="C30639"/>
    </row>
    <row r="30640" spans="1:3">
      <c r="A30640"/>
      <c r="B30640"/>
      <c r="C30640"/>
    </row>
    <row r="30641" spans="1:3">
      <c r="A30641"/>
      <c r="B30641"/>
      <c r="C30641"/>
    </row>
    <row r="30642" spans="1:3">
      <c r="A30642"/>
      <c r="B30642"/>
      <c r="C30642"/>
    </row>
    <row r="30643" spans="1:3">
      <c r="A30643"/>
      <c r="B30643"/>
      <c r="C30643"/>
    </row>
    <row r="30644" spans="1:3">
      <c r="A30644"/>
      <c r="B30644"/>
      <c r="C30644"/>
    </row>
    <row r="30645" spans="1:3">
      <c r="A30645"/>
      <c r="B30645"/>
      <c r="C30645"/>
    </row>
    <row r="30646" spans="1:3">
      <c r="A30646"/>
      <c r="B30646"/>
      <c r="C30646"/>
    </row>
    <row r="30647" spans="1:3">
      <c r="A30647"/>
      <c r="B30647"/>
      <c r="C30647"/>
    </row>
    <row r="30648" spans="1:3">
      <c r="A30648"/>
      <c r="B30648"/>
      <c r="C30648"/>
    </row>
    <row r="30649" spans="1:3">
      <c r="A30649"/>
      <c r="B30649"/>
      <c r="C30649"/>
    </row>
    <row r="30650" spans="1:3">
      <c r="A30650"/>
      <c r="B30650"/>
      <c r="C30650"/>
    </row>
    <row r="30651" spans="1:3">
      <c r="A30651"/>
      <c r="B30651"/>
      <c r="C30651"/>
    </row>
    <row r="30652" spans="1:3">
      <c r="A30652"/>
      <c r="B30652"/>
      <c r="C30652"/>
    </row>
    <row r="30653" spans="1:3">
      <c r="A30653"/>
      <c r="B30653"/>
      <c r="C30653"/>
    </row>
    <row r="30654" spans="1:3">
      <c r="A30654"/>
      <c r="B30654"/>
      <c r="C30654"/>
    </row>
    <row r="30655" spans="1:3">
      <c r="A30655"/>
      <c r="B30655"/>
      <c r="C30655"/>
    </row>
    <row r="30656" spans="1:3">
      <c r="A30656"/>
      <c r="B30656"/>
      <c r="C30656"/>
    </row>
    <row r="30657" spans="1:3">
      <c r="A30657"/>
      <c r="B30657"/>
      <c r="C30657"/>
    </row>
    <row r="30658" spans="1:3">
      <c r="A30658"/>
      <c r="B30658"/>
      <c r="C30658"/>
    </row>
    <row r="30659" spans="1:3">
      <c r="A30659"/>
      <c r="B30659"/>
      <c r="C30659"/>
    </row>
    <row r="30660" spans="1:3">
      <c r="A30660"/>
      <c r="B30660"/>
      <c r="C30660"/>
    </row>
    <row r="30661" spans="1:3">
      <c r="A30661"/>
      <c r="B30661"/>
      <c r="C30661"/>
    </row>
    <row r="30662" spans="1:3">
      <c r="A30662"/>
      <c r="B30662"/>
      <c r="C30662"/>
    </row>
    <row r="30663" spans="1:3">
      <c r="A30663"/>
      <c r="B30663"/>
      <c r="C30663"/>
    </row>
    <row r="30664" spans="1:3">
      <c r="A30664"/>
      <c r="B30664"/>
      <c r="C30664"/>
    </row>
    <row r="30665" spans="1:3">
      <c r="A30665"/>
      <c r="B30665"/>
      <c r="C30665"/>
    </row>
    <row r="30666" spans="1:3">
      <c r="A30666"/>
      <c r="B30666"/>
      <c r="C30666"/>
    </row>
    <row r="30667" spans="1:3">
      <c r="A30667"/>
      <c r="B30667"/>
      <c r="C30667"/>
    </row>
    <row r="30668" spans="1:3">
      <c r="A30668"/>
      <c r="B30668"/>
      <c r="C30668"/>
    </row>
    <row r="30669" spans="1:3">
      <c r="A30669"/>
      <c r="B30669"/>
      <c r="C30669"/>
    </row>
    <row r="30670" spans="1:3">
      <c r="A30670"/>
      <c r="B30670"/>
      <c r="C30670"/>
    </row>
    <row r="30671" spans="1:3">
      <c r="A30671"/>
      <c r="B30671"/>
      <c r="C30671"/>
    </row>
    <row r="30672" spans="1:3">
      <c r="A30672"/>
      <c r="B30672"/>
      <c r="C30672"/>
    </row>
    <row r="30673" spans="1:3">
      <c r="A30673"/>
      <c r="B30673"/>
      <c r="C30673"/>
    </row>
    <row r="30674" spans="1:3">
      <c r="A30674"/>
      <c r="B30674"/>
      <c r="C30674"/>
    </row>
    <row r="30675" spans="1:3">
      <c r="A30675"/>
      <c r="B30675"/>
      <c r="C30675"/>
    </row>
    <row r="30676" spans="1:3">
      <c r="A30676"/>
      <c r="B30676"/>
      <c r="C30676"/>
    </row>
    <row r="30677" spans="1:3">
      <c r="A30677"/>
      <c r="B30677"/>
      <c r="C30677"/>
    </row>
    <row r="30678" spans="1:3">
      <c r="A30678"/>
      <c r="B30678"/>
      <c r="C30678"/>
    </row>
    <row r="30679" spans="1:3">
      <c r="A30679"/>
      <c r="B30679"/>
      <c r="C30679"/>
    </row>
    <row r="30680" spans="1:3">
      <c r="A30680"/>
      <c r="B30680"/>
      <c r="C30680"/>
    </row>
    <row r="30681" spans="1:3">
      <c r="A30681"/>
      <c r="B30681"/>
      <c r="C30681"/>
    </row>
    <row r="30682" spans="1:3">
      <c r="A30682"/>
      <c r="B30682"/>
      <c r="C30682"/>
    </row>
    <row r="30683" spans="1:3">
      <c r="A30683"/>
      <c r="B30683"/>
      <c r="C30683"/>
    </row>
    <row r="30684" spans="1:3">
      <c r="A30684"/>
      <c r="B30684"/>
      <c r="C30684"/>
    </row>
    <row r="30685" spans="1:3">
      <c r="A30685"/>
      <c r="B30685"/>
      <c r="C30685"/>
    </row>
    <row r="30686" spans="1:3">
      <c r="A30686"/>
      <c r="B30686"/>
      <c r="C30686"/>
    </row>
    <row r="30687" spans="1:3">
      <c r="A30687"/>
      <c r="B30687"/>
      <c r="C30687"/>
    </row>
    <row r="30688" spans="1:3">
      <c r="A30688"/>
      <c r="B30688"/>
      <c r="C30688"/>
    </row>
    <row r="30689" spans="1:3">
      <c r="A30689"/>
      <c r="B30689"/>
      <c r="C30689"/>
    </row>
    <row r="30690" spans="1:3">
      <c r="A30690"/>
      <c r="B30690"/>
      <c r="C30690"/>
    </row>
    <row r="30691" spans="1:3">
      <c r="A30691"/>
      <c r="B30691"/>
      <c r="C30691"/>
    </row>
    <row r="30692" spans="1:3">
      <c r="A30692"/>
      <c r="B30692"/>
      <c r="C30692"/>
    </row>
    <row r="30693" spans="1:3">
      <c r="A30693"/>
      <c r="B30693"/>
      <c r="C30693"/>
    </row>
    <row r="30694" spans="1:3">
      <c r="A30694"/>
      <c r="B30694"/>
      <c r="C30694"/>
    </row>
    <row r="30695" spans="1:3">
      <c r="A30695"/>
      <c r="B30695"/>
      <c r="C30695"/>
    </row>
    <row r="30696" spans="1:3">
      <c r="A30696"/>
      <c r="B30696"/>
      <c r="C30696"/>
    </row>
    <row r="30697" spans="1:3">
      <c r="A30697"/>
      <c r="B30697"/>
      <c r="C30697"/>
    </row>
    <row r="30698" spans="1:3">
      <c r="A30698"/>
      <c r="B30698"/>
      <c r="C30698"/>
    </row>
    <row r="30699" spans="1:3">
      <c r="A30699"/>
      <c r="B30699"/>
      <c r="C30699"/>
    </row>
    <row r="30700" spans="1:3">
      <c r="A30700"/>
      <c r="B30700"/>
      <c r="C30700"/>
    </row>
    <row r="30701" spans="1:3">
      <c r="A30701"/>
      <c r="B30701"/>
      <c r="C30701"/>
    </row>
    <row r="30702" spans="1:3">
      <c r="A30702"/>
      <c r="B30702"/>
      <c r="C30702"/>
    </row>
    <row r="30703" spans="1:3">
      <c r="A30703"/>
      <c r="B30703"/>
      <c r="C30703"/>
    </row>
    <row r="30704" spans="1:3">
      <c r="A30704"/>
      <c r="B30704"/>
      <c r="C30704"/>
    </row>
    <row r="30705" spans="1:3">
      <c r="A30705"/>
      <c r="B30705"/>
      <c r="C30705"/>
    </row>
    <row r="30706" spans="1:3">
      <c r="A30706"/>
      <c r="B30706"/>
      <c r="C30706"/>
    </row>
    <row r="30707" spans="1:3">
      <c r="A30707"/>
      <c r="B30707"/>
      <c r="C30707"/>
    </row>
    <row r="30708" spans="1:3">
      <c r="A30708"/>
      <c r="B30708"/>
      <c r="C30708"/>
    </row>
    <row r="30709" spans="1:3">
      <c r="A30709"/>
      <c r="B30709"/>
      <c r="C30709"/>
    </row>
    <row r="30710" spans="1:3">
      <c r="A30710"/>
      <c r="B30710"/>
      <c r="C30710"/>
    </row>
    <row r="30711" spans="1:3">
      <c r="A30711"/>
      <c r="B30711"/>
      <c r="C30711"/>
    </row>
    <row r="30712" spans="1:3">
      <c r="A30712"/>
      <c r="B30712"/>
      <c r="C30712"/>
    </row>
    <row r="30713" spans="1:3">
      <c r="A30713"/>
      <c r="B30713"/>
      <c r="C30713"/>
    </row>
    <row r="30714" spans="1:3">
      <c r="A30714"/>
      <c r="B30714"/>
      <c r="C30714"/>
    </row>
    <row r="30715" spans="1:3">
      <c r="A30715"/>
      <c r="B30715"/>
      <c r="C30715"/>
    </row>
    <row r="30716" spans="1:3">
      <c r="A30716"/>
      <c r="B30716"/>
      <c r="C30716"/>
    </row>
    <row r="30717" spans="1:3">
      <c r="A30717"/>
      <c r="B30717"/>
      <c r="C30717"/>
    </row>
    <row r="30718" spans="1:3">
      <c r="A30718"/>
      <c r="B30718"/>
      <c r="C30718"/>
    </row>
    <row r="30719" spans="1:3">
      <c r="A30719"/>
      <c r="B30719"/>
      <c r="C30719"/>
    </row>
    <row r="30720" spans="1:3">
      <c r="A30720"/>
      <c r="B30720"/>
      <c r="C30720"/>
    </row>
    <row r="30721" spans="1:3">
      <c r="A30721"/>
      <c r="B30721"/>
      <c r="C30721"/>
    </row>
    <row r="30722" spans="1:3">
      <c r="A30722"/>
      <c r="B30722"/>
      <c r="C30722"/>
    </row>
    <row r="30723" spans="1:3">
      <c r="A30723"/>
      <c r="B30723"/>
      <c r="C30723"/>
    </row>
    <row r="30724" spans="1:3">
      <c r="A30724"/>
      <c r="B30724"/>
      <c r="C30724"/>
    </row>
    <row r="30725" spans="1:3">
      <c r="A30725"/>
      <c r="B30725"/>
      <c r="C30725"/>
    </row>
    <row r="30726" spans="1:3">
      <c r="A30726"/>
      <c r="B30726"/>
      <c r="C30726"/>
    </row>
    <row r="30727" spans="1:3">
      <c r="A30727"/>
      <c r="B30727"/>
      <c r="C30727"/>
    </row>
    <row r="30728" spans="1:3">
      <c r="A30728"/>
      <c r="B30728"/>
      <c r="C30728"/>
    </row>
    <row r="30729" spans="1:3">
      <c r="A30729"/>
      <c r="B30729"/>
      <c r="C30729"/>
    </row>
    <row r="30730" spans="1:3">
      <c r="A30730"/>
      <c r="B30730"/>
      <c r="C30730"/>
    </row>
    <row r="30731" spans="1:3">
      <c r="A30731"/>
      <c r="B30731"/>
      <c r="C30731"/>
    </row>
    <row r="30732" spans="1:3">
      <c r="A30732"/>
      <c r="B30732"/>
      <c r="C30732"/>
    </row>
    <row r="30733" spans="1:3">
      <c r="A30733"/>
      <c r="B30733"/>
      <c r="C30733"/>
    </row>
    <row r="30734" spans="1:3">
      <c r="A30734"/>
      <c r="B30734"/>
      <c r="C30734"/>
    </row>
    <row r="30735" spans="1:3">
      <c r="A30735"/>
      <c r="B30735"/>
      <c r="C30735"/>
    </row>
    <row r="30736" spans="1:3">
      <c r="A30736"/>
      <c r="B30736"/>
      <c r="C30736"/>
    </row>
    <row r="30737" spans="1:3">
      <c r="A30737"/>
      <c r="B30737"/>
      <c r="C30737"/>
    </row>
    <row r="30738" spans="1:3">
      <c r="A30738"/>
      <c r="B30738"/>
      <c r="C30738"/>
    </row>
    <row r="30739" spans="1:3">
      <c r="A30739"/>
      <c r="B30739"/>
      <c r="C30739"/>
    </row>
    <row r="30740" spans="1:3">
      <c r="A30740"/>
      <c r="B30740"/>
      <c r="C30740"/>
    </row>
    <row r="30741" spans="1:3">
      <c r="A30741"/>
      <c r="B30741"/>
      <c r="C30741"/>
    </row>
    <row r="30742" spans="1:3">
      <c r="A30742"/>
      <c r="B30742"/>
      <c r="C30742"/>
    </row>
    <row r="30743" spans="1:3">
      <c r="A30743"/>
      <c r="B30743"/>
      <c r="C30743"/>
    </row>
    <row r="30744" spans="1:3">
      <c r="A30744"/>
      <c r="B30744"/>
      <c r="C30744"/>
    </row>
    <row r="30745" spans="1:3">
      <c r="A30745"/>
      <c r="B30745"/>
      <c r="C30745"/>
    </row>
    <row r="30746" spans="1:3">
      <c r="A30746"/>
      <c r="B30746"/>
      <c r="C30746"/>
    </row>
    <row r="30747" spans="1:3">
      <c r="A30747"/>
      <c r="B30747"/>
      <c r="C30747"/>
    </row>
    <row r="30748" spans="1:3">
      <c r="A30748"/>
      <c r="B30748"/>
      <c r="C30748"/>
    </row>
    <row r="30749" spans="1:3">
      <c r="A30749"/>
      <c r="B30749"/>
      <c r="C30749"/>
    </row>
    <row r="30750" spans="1:3">
      <c r="A30750"/>
      <c r="B30750"/>
      <c r="C30750"/>
    </row>
    <row r="30751" spans="1:3">
      <c r="A30751"/>
      <c r="B30751"/>
      <c r="C30751"/>
    </row>
    <row r="30752" spans="1:3">
      <c r="A30752"/>
      <c r="B30752"/>
      <c r="C30752"/>
    </row>
    <row r="30753" spans="1:3">
      <c r="A30753"/>
      <c r="B30753"/>
      <c r="C30753"/>
    </row>
    <row r="30754" spans="1:3">
      <c r="A30754"/>
      <c r="B30754"/>
      <c r="C30754"/>
    </row>
    <row r="30755" spans="1:3">
      <c r="A30755"/>
      <c r="B30755"/>
      <c r="C30755"/>
    </row>
    <row r="30756" spans="1:3">
      <c r="A30756"/>
      <c r="B30756"/>
      <c r="C30756"/>
    </row>
    <row r="30757" spans="1:3">
      <c r="A30757"/>
      <c r="B30757"/>
      <c r="C30757"/>
    </row>
    <row r="30758" spans="1:3">
      <c r="A30758"/>
      <c r="B30758"/>
      <c r="C30758"/>
    </row>
    <row r="30759" spans="1:3">
      <c r="A30759"/>
      <c r="B30759"/>
      <c r="C30759"/>
    </row>
    <row r="30760" spans="1:3">
      <c r="A30760"/>
      <c r="B30760"/>
      <c r="C30760"/>
    </row>
    <row r="30761" spans="1:3">
      <c r="A30761"/>
      <c r="B30761"/>
      <c r="C30761"/>
    </row>
    <row r="30762" spans="1:3">
      <c r="A30762"/>
      <c r="B30762"/>
      <c r="C30762"/>
    </row>
    <row r="30763" spans="1:3">
      <c r="A30763"/>
      <c r="B30763"/>
      <c r="C30763"/>
    </row>
    <row r="30764" spans="1:3">
      <c r="A30764"/>
      <c r="B30764"/>
      <c r="C30764"/>
    </row>
    <row r="30765" spans="1:3">
      <c r="A30765"/>
      <c r="B30765"/>
      <c r="C30765"/>
    </row>
    <row r="30766" spans="1:3">
      <c r="A30766"/>
      <c r="B30766"/>
      <c r="C30766"/>
    </row>
    <row r="30767" spans="1:3">
      <c r="A30767"/>
      <c r="B30767"/>
      <c r="C30767"/>
    </row>
    <row r="30768" spans="1:3">
      <c r="A30768"/>
      <c r="B30768"/>
      <c r="C30768"/>
    </row>
    <row r="30769" spans="1:3">
      <c r="A30769"/>
      <c r="B30769"/>
      <c r="C30769"/>
    </row>
    <row r="30770" spans="1:3">
      <c r="A30770"/>
      <c r="B30770"/>
      <c r="C30770"/>
    </row>
    <row r="30771" spans="1:3">
      <c r="A30771"/>
      <c r="B30771"/>
      <c r="C30771"/>
    </row>
    <row r="30772" spans="1:3">
      <c r="A30772"/>
      <c r="B30772"/>
      <c r="C30772"/>
    </row>
    <row r="30773" spans="1:3">
      <c r="A30773"/>
      <c r="B30773"/>
      <c r="C30773"/>
    </row>
    <row r="30774" spans="1:3">
      <c r="A30774"/>
      <c r="B30774"/>
      <c r="C30774"/>
    </row>
    <row r="30775" spans="1:3">
      <c r="A30775"/>
      <c r="B30775"/>
      <c r="C30775"/>
    </row>
    <row r="30776" spans="1:3">
      <c r="A30776"/>
      <c r="B30776"/>
      <c r="C30776"/>
    </row>
    <row r="30777" spans="1:3">
      <c r="A30777"/>
      <c r="B30777"/>
      <c r="C30777"/>
    </row>
    <row r="30778" spans="1:3">
      <c r="A30778"/>
      <c r="B30778"/>
      <c r="C30778"/>
    </row>
    <row r="30779" spans="1:3">
      <c r="A30779"/>
      <c r="B30779"/>
      <c r="C30779"/>
    </row>
    <row r="30780" spans="1:3">
      <c r="A30780"/>
      <c r="B30780"/>
      <c r="C30780"/>
    </row>
    <row r="30781" spans="1:3">
      <c r="A30781"/>
      <c r="B30781"/>
      <c r="C30781"/>
    </row>
    <row r="30782" spans="1:3">
      <c r="A30782"/>
      <c r="B30782"/>
      <c r="C30782"/>
    </row>
    <row r="30783" spans="1:3">
      <c r="A30783"/>
      <c r="B30783"/>
      <c r="C30783"/>
    </row>
    <row r="30784" spans="1:3">
      <c r="A30784"/>
      <c r="B30784"/>
      <c r="C30784"/>
    </row>
    <row r="30785" spans="1:3">
      <c r="A30785"/>
      <c r="B30785"/>
      <c r="C30785"/>
    </row>
    <row r="30786" spans="1:3">
      <c r="A30786"/>
      <c r="B30786"/>
      <c r="C30786"/>
    </row>
    <row r="30787" spans="1:3">
      <c r="A30787"/>
      <c r="B30787"/>
      <c r="C30787"/>
    </row>
    <row r="30788" spans="1:3">
      <c r="A30788"/>
      <c r="B30788"/>
      <c r="C30788"/>
    </row>
    <row r="30789" spans="1:3">
      <c r="A30789"/>
      <c r="B30789"/>
      <c r="C30789"/>
    </row>
    <row r="30790" spans="1:3">
      <c r="A30790"/>
      <c r="B30790"/>
      <c r="C30790"/>
    </row>
    <row r="30791" spans="1:3">
      <c r="A30791"/>
      <c r="B30791"/>
      <c r="C30791"/>
    </row>
    <row r="30792" spans="1:3">
      <c r="A30792"/>
      <c r="B30792"/>
      <c r="C30792"/>
    </row>
    <row r="30793" spans="1:3">
      <c r="A30793"/>
      <c r="B30793"/>
      <c r="C30793"/>
    </row>
    <row r="30794" spans="1:3">
      <c r="A30794"/>
      <c r="B30794"/>
      <c r="C30794"/>
    </row>
    <row r="30795" spans="1:3">
      <c r="A30795"/>
      <c r="B30795"/>
      <c r="C30795"/>
    </row>
    <row r="30796" spans="1:3">
      <c r="A30796"/>
      <c r="B30796"/>
      <c r="C30796"/>
    </row>
    <row r="30797" spans="1:3">
      <c r="A30797"/>
      <c r="B30797"/>
      <c r="C30797"/>
    </row>
    <row r="30798" spans="1:3">
      <c r="A30798"/>
      <c r="B30798"/>
      <c r="C30798"/>
    </row>
    <row r="30799" spans="1:3">
      <c r="A30799"/>
      <c r="B30799"/>
      <c r="C30799"/>
    </row>
    <row r="30800" spans="1:3">
      <c r="A30800"/>
      <c r="B30800"/>
      <c r="C30800"/>
    </row>
    <row r="30801" spans="1:3">
      <c r="A30801"/>
      <c r="B30801"/>
      <c r="C30801"/>
    </row>
    <row r="30802" spans="1:3">
      <c r="A30802"/>
      <c r="B30802"/>
      <c r="C30802"/>
    </row>
    <row r="30803" spans="1:3">
      <c r="A30803"/>
      <c r="B30803"/>
      <c r="C30803"/>
    </row>
    <row r="30804" spans="1:3">
      <c r="A30804"/>
      <c r="B30804"/>
      <c r="C30804"/>
    </row>
    <row r="30805" spans="1:3">
      <c r="A30805"/>
      <c r="B30805"/>
      <c r="C30805"/>
    </row>
    <row r="30806" spans="1:3">
      <c r="A30806"/>
      <c r="B30806"/>
      <c r="C30806"/>
    </row>
    <row r="30807" spans="1:3">
      <c r="A30807"/>
      <c r="B30807"/>
      <c r="C30807"/>
    </row>
    <row r="30808" spans="1:3">
      <c r="A30808"/>
      <c r="B30808"/>
      <c r="C30808"/>
    </row>
    <row r="30809" spans="1:3">
      <c r="A30809"/>
      <c r="B30809"/>
      <c r="C30809"/>
    </row>
    <row r="30810" spans="1:3">
      <c r="A30810"/>
      <c r="B30810"/>
      <c r="C30810"/>
    </row>
    <row r="30811" spans="1:3">
      <c r="A30811"/>
      <c r="B30811"/>
      <c r="C30811"/>
    </row>
    <row r="30812" spans="1:3">
      <c r="A30812"/>
      <c r="B30812"/>
      <c r="C30812"/>
    </row>
    <row r="30813" spans="1:3">
      <c r="A30813"/>
      <c r="B30813"/>
      <c r="C30813"/>
    </row>
    <row r="30814" spans="1:3">
      <c r="A30814"/>
      <c r="B30814"/>
      <c r="C30814"/>
    </row>
    <row r="30815" spans="1:3">
      <c r="A30815"/>
      <c r="B30815"/>
      <c r="C30815"/>
    </row>
    <row r="30816" spans="1:3">
      <c r="A30816"/>
      <c r="B30816"/>
      <c r="C30816"/>
    </row>
    <row r="30817" spans="1:3">
      <c r="A30817"/>
      <c r="B30817"/>
      <c r="C30817"/>
    </row>
    <row r="30818" spans="1:3">
      <c r="A30818"/>
      <c r="B30818"/>
      <c r="C30818"/>
    </row>
    <row r="30819" spans="1:3">
      <c r="A30819"/>
      <c r="B30819"/>
      <c r="C30819"/>
    </row>
    <row r="30820" spans="1:3">
      <c r="A30820"/>
      <c r="B30820"/>
      <c r="C30820"/>
    </row>
    <row r="30821" spans="1:3">
      <c r="A30821"/>
      <c r="B30821"/>
      <c r="C30821"/>
    </row>
    <row r="30822" spans="1:3">
      <c r="A30822"/>
      <c r="B30822"/>
      <c r="C30822"/>
    </row>
    <row r="30823" spans="1:3">
      <c r="A30823"/>
      <c r="B30823"/>
      <c r="C30823"/>
    </row>
    <row r="30824" spans="1:3">
      <c r="A30824"/>
      <c r="B30824"/>
      <c r="C30824"/>
    </row>
    <row r="30825" spans="1:3">
      <c r="A30825"/>
      <c r="B30825"/>
      <c r="C30825"/>
    </row>
    <row r="30826" spans="1:3">
      <c r="A30826"/>
      <c r="B30826"/>
      <c r="C30826"/>
    </row>
    <row r="30827" spans="1:3">
      <c r="A30827"/>
      <c r="B30827"/>
      <c r="C30827"/>
    </row>
    <row r="30828" spans="1:3">
      <c r="A30828"/>
      <c r="B30828"/>
      <c r="C30828"/>
    </row>
    <row r="30829" spans="1:3">
      <c r="A30829"/>
      <c r="B30829"/>
      <c r="C30829"/>
    </row>
    <row r="30830" spans="1:3">
      <c r="A30830"/>
      <c r="B30830"/>
      <c r="C30830"/>
    </row>
    <row r="30831" spans="1:3">
      <c r="A30831"/>
      <c r="B30831"/>
      <c r="C30831"/>
    </row>
    <row r="30832" spans="1:3">
      <c r="A30832"/>
      <c r="B30832"/>
      <c r="C30832"/>
    </row>
    <row r="30833" spans="1:3">
      <c r="A30833"/>
      <c r="B30833"/>
      <c r="C30833"/>
    </row>
    <row r="30834" spans="1:3">
      <c r="A30834"/>
      <c r="B30834"/>
      <c r="C30834"/>
    </row>
    <row r="30835" spans="1:3">
      <c r="A30835"/>
      <c r="B30835"/>
      <c r="C30835"/>
    </row>
    <row r="30836" spans="1:3">
      <c r="A30836"/>
      <c r="B30836"/>
      <c r="C30836"/>
    </row>
    <row r="30837" spans="1:3">
      <c r="A30837"/>
      <c r="B30837"/>
      <c r="C30837"/>
    </row>
    <row r="30838" spans="1:3">
      <c r="A30838"/>
      <c r="B30838"/>
      <c r="C30838"/>
    </row>
    <row r="30839" spans="1:3">
      <c r="A30839"/>
      <c r="B30839"/>
      <c r="C30839"/>
    </row>
    <row r="30840" spans="1:3">
      <c r="A30840"/>
      <c r="B30840"/>
      <c r="C30840"/>
    </row>
    <row r="30841" spans="1:3">
      <c r="A30841"/>
      <c r="B30841"/>
      <c r="C30841"/>
    </row>
    <row r="30842" spans="1:3">
      <c r="A30842"/>
      <c r="B30842"/>
      <c r="C30842"/>
    </row>
    <row r="30843" spans="1:3">
      <c r="A30843"/>
      <c r="B30843"/>
      <c r="C30843"/>
    </row>
    <row r="30844" spans="1:3">
      <c r="A30844"/>
      <c r="B30844"/>
      <c r="C30844"/>
    </row>
    <row r="30845" spans="1:3">
      <c r="A30845"/>
      <c r="B30845"/>
      <c r="C30845"/>
    </row>
    <row r="30846" spans="1:3">
      <c r="A30846"/>
      <c r="B30846"/>
      <c r="C30846"/>
    </row>
    <row r="30847" spans="1:3">
      <c r="A30847"/>
      <c r="B30847"/>
      <c r="C30847"/>
    </row>
    <row r="30848" spans="1:3">
      <c r="A30848"/>
      <c r="B30848"/>
      <c r="C30848"/>
    </row>
    <row r="30849" spans="1:3">
      <c r="A30849"/>
      <c r="B30849"/>
      <c r="C30849"/>
    </row>
    <row r="30850" spans="1:3">
      <c r="A30850"/>
      <c r="B30850"/>
      <c r="C30850"/>
    </row>
    <row r="30851" spans="1:3">
      <c r="A30851"/>
      <c r="B30851"/>
      <c r="C30851"/>
    </row>
    <row r="30852" spans="1:3">
      <c r="A30852"/>
      <c r="B30852"/>
      <c r="C30852"/>
    </row>
    <row r="30853" spans="1:3">
      <c r="A30853"/>
      <c r="B30853"/>
      <c r="C30853"/>
    </row>
    <row r="30854" spans="1:3">
      <c r="A30854"/>
      <c r="B30854"/>
      <c r="C30854"/>
    </row>
    <row r="30855" spans="1:3">
      <c r="A30855"/>
      <c r="B30855"/>
      <c r="C30855"/>
    </row>
    <row r="30856" spans="1:3">
      <c r="A30856"/>
      <c r="B30856"/>
      <c r="C30856"/>
    </row>
    <row r="30857" spans="1:3">
      <c r="A30857"/>
      <c r="B30857"/>
      <c r="C30857"/>
    </row>
    <row r="30858" spans="1:3">
      <c r="A30858"/>
      <c r="B30858"/>
      <c r="C30858"/>
    </row>
    <row r="30859" spans="1:3">
      <c r="A30859"/>
      <c r="B30859"/>
      <c r="C30859"/>
    </row>
    <row r="30860" spans="1:3">
      <c r="A30860"/>
      <c r="B30860"/>
      <c r="C30860"/>
    </row>
    <row r="30861" spans="1:3">
      <c r="A30861"/>
      <c r="B30861"/>
      <c r="C30861"/>
    </row>
    <row r="30862" spans="1:3">
      <c r="A30862"/>
      <c r="B30862"/>
      <c r="C30862"/>
    </row>
    <row r="30863" spans="1:3">
      <c r="A30863"/>
      <c r="B30863"/>
      <c r="C30863"/>
    </row>
    <row r="30864" spans="1:3">
      <c r="A30864"/>
      <c r="B30864"/>
      <c r="C30864"/>
    </row>
    <row r="30865" spans="1:3">
      <c r="A30865"/>
      <c r="B30865"/>
      <c r="C30865"/>
    </row>
    <row r="30866" spans="1:3">
      <c r="A30866"/>
      <c r="B30866"/>
      <c r="C30866"/>
    </row>
    <row r="30867" spans="1:3">
      <c r="A30867"/>
      <c r="B30867"/>
      <c r="C30867"/>
    </row>
    <row r="30868" spans="1:3">
      <c r="A30868"/>
      <c r="B30868"/>
      <c r="C30868"/>
    </row>
    <row r="30869" spans="1:3">
      <c r="A30869"/>
      <c r="B30869"/>
      <c r="C30869"/>
    </row>
    <row r="30870" spans="1:3">
      <c r="A30870"/>
      <c r="B30870"/>
      <c r="C30870"/>
    </row>
    <row r="30871" spans="1:3">
      <c r="A30871"/>
      <c r="B30871"/>
      <c r="C30871"/>
    </row>
    <row r="30872" spans="1:3">
      <c r="A30872"/>
      <c r="B30872"/>
      <c r="C30872"/>
    </row>
    <row r="30873" spans="1:3">
      <c r="A30873"/>
      <c r="B30873"/>
      <c r="C30873"/>
    </row>
    <row r="30874" spans="1:3">
      <c r="A30874"/>
      <c r="B30874"/>
      <c r="C30874"/>
    </row>
    <row r="30875" spans="1:3">
      <c r="A30875"/>
      <c r="B30875"/>
      <c r="C30875"/>
    </row>
    <row r="30876" spans="1:3">
      <c r="A30876"/>
      <c r="B30876"/>
      <c r="C30876"/>
    </row>
    <row r="30877" spans="1:3">
      <c r="A30877"/>
      <c r="B30877"/>
      <c r="C30877"/>
    </row>
    <row r="30878" spans="1:3">
      <c r="A30878"/>
      <c r="B30878"/>
      <c r="C30878"/>
    </row>
    <row r="30879" spans="1:3">
      <c r="A30879"/>
      <c r="B30879"/>
      <c r="C30879"/>
    </row>
    <row r="30880" spans="1:3">
      <c r="A30880"/>
      <c r="B30880"/>
      <c r="C30880"/>
    </row>
    <row r="30881" spans="1:3">
      <c r="A30881"/>
      <c r="B30881"/>
      <c r="C30881"/>
    </row>
    <row r="30882" spans="1:3">
      <c r="A30882"/>
      <c r="B30882"/>
      <c r="C30882"/>
    </row>
    <row r="30883" spans="1:3">
      <c r="A30883"/>
      <c r="B30883"/>
      <c r="C30883"/>
    </row>
    <row r="30884" spans="1:3">
      <c r="A30884"/>
      <c r="B30884"/>
      <c r="C30884"/>
    </row>
    <row r="30885" spans="1:3">
      <c r="A30885"/>
      <c r="B30885"/>
      <c r="C30885"/>
    </row>
    <row r="30886" spans="1:3">
      <c r="A30886"/>
      <c r="B30886"/>
      <c r="C30886"/>
    </row>
    <row r="30887" spans="1:3">
      <c r="A30887"/>
      <c r="B30887"/>
      <c r="C30887"/>
    </row>
    <row r="30888" spans="1:3">
      <c r="A30888"/>
      <c r="B30888"/>
      <c r="C30888"/>
    </row>
    <row r="30889" spans="1:3">
      <c r="A30889"/>
      <c r="B30889"/>
      <c r="C30889"/>
    </row>
    <row r="30890" spans="1:3">
      <c r="A30890"/>
      <c r="B30890"/>
      <c r="C30890"/>
    </row>
    <row r="30891" spans="1:3">
      <c r="A30891"/>
      <c r="B30891"/>
      <c r="C30891"/>
    </row>
    <row r="30892" spans="1:3">
      <c r="A30892"/>
      <c r="B30892"/>
      <c r="C30892"/>
    </row>
    <row r="30893" spans="1:3">
      <c r="A30893"/>
      <c r="B30893"/>
      <c r="C30893"/>
    </row>
    <row r="30894" spans="1:3">
      <c r="A30894"/>
      <c r="B30894"/>
      <c r="C30894"/>
    </row>
    <row r="30895" spans="1:3">
      <c r="A30895"/>
      <c r="B30895"/>
      <c r="C30895"/>
    </row>
    <row r="30896" spans="1:3">
      <c r="A30896"/>
      <c r="B30896"/>
      <c r="C30896"/>
    </row>
    <row r="30897" spans="1:3">
      <c r="A30897"/>
      <c r="B30897"/>
      <c r="C30897"/>
    </row>
    <row r="30898" spans="1:3">
      <c r="A30898"/>
      <c r="B30898"/>
      <c r="C30898"/>
    </row>
    <row r="30899" spans="1:3">
      <c r="A30899"/>
      <c r="B30899"/>
      <c r="C30899"/>
    </row>
    <row r="30900" spans="1:3">
      <c r="A30900"/>
      <c r="B30900"/>
      <c r="C30900"/>
    </row>
    <row r="30901" spans="1:3">
      <c r="A30901"/>
      <c r="B30901"/>
      <c r="C30901"/>
    </row>
    <row r="30902" spans="1:3">
      <c r="A30902"/>
      <c r="B30902"/>
      <c r="C30902"/>
    </row>
    <row r="30903" spans="1:3">
      <c r="A30903"/>
      <c r="B30903"/>
      <c r="C30903"/>
    </row>
    <row r="30904" spans="1:3">
      <c r="A30904"/>
      <c r="B30904"/>
      <c r="C30904"/>
    </row>
    <row r="30905" spans="1:3">
      <c r="A30905"/>
      <c r="B30905"/>
      <c r="C30905"/>
    </row>
    <row r="30906" spans="1:3">
      <c r="A30906"/>
      <c r="B30906"/>
      <c r="C30906"/>
    </row>
    <row r="30907" spans="1:3">
      <c r="A30907"/>
      <c r="B30907"/>
      <c r="C30907"/>
    </row>
    <row r="30908" spans="1:3">
      <c r="A30908"/>
      <c r="B30908"/>
      <c r="C30908"/>
    </row>
    <row r="30909" spans="1:3">
      <c r="A30909"/>
      <c r="B30909"/>
      <c r="C30909"/>
    </row>
    <row r="30910" spans="1:3">
      <c r="A30910"/>
      <c r="B30910"/>
      <c r="C30910"/>
    </row>
    <row r="30911" spans="1:3">
      <c r="A30911"/>
      <c r="B30911"/>
      <c r="C30911"/>
    </row>
    <row r="30912" spans="1:3">
      <c r="A30912"/>
      <c r="B30912"/>
      <c r="C30912"/>
    </row>
    <row r="30913" spans="1:3">
      <c r="A30913"/>
      <c r="B30913"/>
      <c r="C30913"/>
    </row>
    <row r="30914" spans="1:3">
      <c r="A30914"/>
      <c r="B30914"/>
      <c r="C30914"/>
    </row>
    <row r="30915" spans="1:3">
      <c r="A30915"/>
      <c r="B30915"/>
      <c r="C30915"/>
    </row>
    <row r="30916" spans="1:3">
      <c r="A30916"/>
      <c r="B30916"/>
      <c r="C30916"/>
    </row>
    <row r="30917" spans="1:3">
      <c r="A30917"/>
      <c r="B30917"/>
      <c r="C30917"/>
    </row>
    <row r="30918" spans="1:3">
      <c r="A30918"/>
      <c r="B30918"/>
      <c r="C30918"/>
    </row>
    <row r="30919" spans="1:3">
      <c r="A30919"/>
      <c r="B30919"/>
      <c r="C30919"/>
    </row>
    <row r="30920" spans="1:3">
      <c r="A30920"/>
      <c r="B30920"/>
      <c r="C30920"/>
    </row>
    <row r="30921" spans="1:3">
      <c r="A30921"/>
      <c r="B30921"/>
      <c r="C30921"/>
    </row>
    <row r="30922" spans="1:3">
      <c r="A30922"/>
      <c r="B30922"/>
      <c r="C30922"/>
    </row>
    <row r="30923" spans="1:3">
      <c r="A30923"/>
      <c r="B30923"/>
      <c r="C30923"/>
    </row>
    <row r="30924" spans="1:3">
      <c r="A30924"/>
      <c r="B30924"/>
      <c r="C30924"/>
    </row>
    <row r="30925" spans="1:3">
      <c r="A30925"/>
      <c r="B30925"/>
      <c r="C30925"/>
    </row>
    <row r="30926" spans="1:3">
      <c r="A30926"/>
      <c r="B30926"/>
      <c r="C30926"/>
    </row>
    <row r="30927" spans="1:3">
      <c r="A30927"/>
      <c r="B30927"/>
      <c r="C30927"/>
    </row>
    <row r="30928" spans="1:3">
      <c r="A30928"/>
      <c r="B30928"/>
      <c r="C30928"/>
    </row>
    <row r="30929" spans="1:3">
      <c r="A30929"/>
      <c r="B30929"/>
      <c r="C30929"/>
    </row>
    <row r="30930" spans="1:3">
      <c r="A30930"/>
      <c r="B30930"/>
      <c r="C30930"/>
    </row>
    <row r="30931" spans="1:3">
      <c r="A30931"/>
      <c r="B30931"/>
      <c r="C30931"/>
    </row>
    <row r="30932" spans="1:3">
      <c r="A30932"/>
      <c r="B30932"/>
      <c r="C30932"/>
    </row>
    <row r="30933" spans="1:3">
      <c r="A30933"/>
      <c r="B30933"/>
      <c r="C30933"/>
    </row>
    <row r="30934" spans="1:3">
      <c r="A30934"/>
      <c r="B30934"/>
      <c r="C30934"/>
    </row>
    <row r="30935" spans="1:3">
      <c r="A30935"/>
      <c r="B30935"/>
      <c r="C30935"/>
    </row>
    <row r="30936" spans="1:3">
      <c r="A30936"/>
      <c r="B30936"/>
      <c r="C30936"/>
    </row>
    <row r="30937" spans="1:3">
      <c r="A30937"/>
      <c r="B30937"/>
      <c r="C30937"/>
    </row>
    <row r="30938" spans="1:3">
      <c r="A30938"/>
      <c r="B30938"/>
      <c r="C30938"/>
    </row>
    <row r="30939" spans="1:3">
      <c r="A30939"/>
      <c r="B30939"/>
      <c r="C30939"/>
    </row>
    <row r="30940" spans="1:3">
      <c r="A30940"/>
      <c r="B30940"/>
      <c r="C30940"/>
    </row>
    <row r="30941" spans="1:3">
      <c r="A30941"/>
      <c r="B30941"/>
      <c r="C30941"/>
    </row>
    <row r="30942" spans="1:3">
      <c r="A30942"/>
      <c r="B30942"/>
      <c r="C30942"/>
    </row>
    <row r="30943" spans="1:3">
      <c r="A30943"/>
      <c r="B30943"/>
      <c r="C30943"/>
    </row>
    <row r="30944" spans="1:3">
      <c r="A30944"/>
      <c r="B30944"/>
      <c r="C30944"/>
    </row>
    <row r="30945" spans="1:3">
      <c r="A30945"/>
      <c r="B30945"/>
      <c r="C30945"/>
    </row>
    <row r="30946" spans="1:3">
      <c r="A30946"/>
      <c r="B30946"/>
      <c r="C30946"/>
    </row>
    <row r="30947" spans="1:3">
      <c r="A30947"/>
      <c r="B30947"/>
      <c r="C30947"/>
    </row>
    <row r="30948" spans="1:3">
      <c r="A30948"/>
      <c r="B30948"/>
      <c r="C30948"/>
    </row>
    <row r="30949" spans="1:3">
      <c r="A30949"/>
      <c r="B30949"/>
      <c r="C30949"/>
    </row>
    <row r="30950" spans="1:3">
      <c r="A30950"/>
      <c r="B30950"/>
      <c r="C30950"/>
    </row>
    <row r="30951" spans="1:3">
      <c r="A30951"/>
      <c r="B30951"/>
      <c r="C30951"/>
    </row>
    <row r="30952" spans="1:3">
      <c r="A30952"/>
      <c r="B30952"/>
      <c r="C30952"/>
    </row>
    <row r="30953" spans="1:3">
      <c r="A30953"/>
      <c r="B30953"/>
      <c r="C30953"/>
    </row>
    <row r="30954" spans="1:3">
      <c r="A30954"/>
      <c r="B30954"/>
      <c r="C30954"/>
    </row>
    <row r="30955" spans="1:3">
      <c r="A30955"/>
      <c r="B30955"/>
      <c r="C30955"/>
    </row>
    <row r="30956" spans="1:3">
      <c r="A30956"/>
      <c r="B30956"/>
      <c r="C30956"/>
    </row>
    <row r="30957" spans="1:3">
      <c r="A30957"/>
      <c r="B30957"/>
      <c r="C30957"/>
    </row>
    <row r="30958" spans="1:3">
      <c r="A30958"/>
      <c r="B30958"/>
      <c r="C30958"/>
    </row>
    <row r="30959" spans="1:3">
      <c r="A30959"/>
      <c r="B30959"/>
      <c r="C30959"/>
    </row>
    <row r="30960" spans="1:3">
      <c r="A30960"/>
      <c r="B30960"/>
      <c r="C30960"/>
    </row>
    <row r="30961" spans="1:3">
      <c r="A30961"/>
      <c r="B30961"/>
      <c r="C30961"/>
    </row>
    <row r="30962" spans="1:3">
      <c r="A30962"/>
      <c r="B30962"/>
      <c r="C30962"/>
    </row>
    <row r="30963" spans="1:3">
      <c r="A30963"/>
      <c r="B30963"/>
      <c r="C30963"/>
    </row>
    <row r="30964" spans="1:3">
      <c r="A30964"/>
      <c r="B30964"/>
      <c r="C30964"/>
    </row>
    <row r="30965" spans="1:3">
      <c r="A30965"/>
      <c r="B30965"/>
      <c r="C30965"/>
    </row>
    <row r="30966" spans="1:3">
      <c r="A30966"/>
      <c r="B30966"/>
      <c r="C30966"/>
    </row>
    <row r="30967" spans="1:3">
      <c r="A30967"/>
      <c r="B30967"/>
      <c r="C30967"/>
    </row>
    <row r="30968" spans="1:3">
      <c r="A30968"/>
      <c r="B30968"/>
      <c r="C30968"/>
    </row>
    <row r="30969" spans="1:3">
      <c r="A30969"/>
      <c r="B30969"/>
      <c r="C30969"/>
    </row>
    <row r="30970" spans="1:3">
      <c r="A30970"/>
      <c r="B30970"/>
      <c r="C30970"/>
    </row>
    <row r="30971" spans="1:3">
      <c r="A30971"/>
      <c r="B30971"/>
      <c r="C30971"/>
    </row>
    <row r="30972" spans="1:3">
      <c r="A30972"/>
      <c r="B30972"/>
      <c r="C30972"/>
    </row>
    <row r="30973" spans="1:3">
      <c r="A30973"/>
      <c r="B30973"/>
      <c r="C30973"/>
    </row>
    <row r="30974" spans="1:3">
      <c r="A30974"/>
      <c r="B30974"/>
      <c r="C30974"/>
    </row>
    <row r="30975" spans="1:3">
      <c r="A30975"/>
      <c r="B30975"/>
      <c r="C30975"/>
    </row>
    <row r="30976" spans="1:3">
      <c r="A30976"/>
      <c r="B30976"/>
      <c r="C30976"/>
    </row>
    <row r="30977" spans="1:3">
      <c r="A30977"/>
      <c r="B30977"/>
      <c r="C30977"/>
    </row>
    <row r="30978" spans="1:3">
      <c r="A30978"/>
      <c r="B30978"/>
      <c r="C30978"/>
    </row>
    <row r="30979" spans="1:3">
      <c r="A30979"/>
      <c r="B30979"/>
      <c r="C30979"/>
    </row>
    <row r="30980" spans="1:3">
      <c r="A30980"/>
      <c r="B30980"/>
      <c r="C30980"/>
    </row>
    <row r="30981" spans="1:3">
      <c r="A30981"/>
      <c r="B30981"/>
      <c r="C30981"/>
    </row>
    <row r="30982" spans="1:3">
      <c r="A30982"/>
      <c r="B30982"/>
      <c r="C30982"/>
    </row>
    <row r="30983" spans="1:3">
      <c r="A30983"/>
      <c r="B30983"/>
      <c r="C30983"/>
    </row>
    <row r="30984" spans="1:3">
      <c r="A30984"/>
      <c r="B30984"/>
      <c r="C30984"/>
    </row>
    <row r="30985" spans="1:3">
      <c r="A30985"/>
      <c r="B30985"/>
      <c r="C30985"/>
    </row>
    <row r="30986" spans="1:3">
      <c r="A30986"/>
      <c r="B30986"/>
      <c r="C30986"/>
    </row>
    <row r="30987" spans="1:3">
      <c r="A30987"/>
      <c r="B30987"/>
      <c r="C30987"/>
    </row>
    <row r="30988" spans="1:3">
      <c r="A30988"/>
      <c r="B30988"/>
      <c r="C30988"/>
    </row>
    <row r="30989" spans="1:3">
      <c r="A30989"/>
      <c r="B30989"/>
      <c r="C30989"/>
    </row>
    <row r="30990" spans="1:3">
      <c r="A30990"/>
      <c r="B30990"/>
      <c r="C30990"/>
    </row>
    <row r="30991" spans="1:3">
      <c r="A30991"/>
      <c r="B30991"/>
      <c r="C30991"/>
    </row>
    <row r="30992" spans="1:3">
      <c r="A30992"/>
      <c r="B30992"/>
      <c r="C30992"/>
    </row>
    <row r="30993" spans="1:3">
      <c r="A30993"/>
      <c r="B30993"/>
      <c r="C30993"/>
    </row>
    <row r="30994" spans="1:3">
      <c r="A30994"/>
      <c r="B30994"/>
      <c r="C30994"/>
    </row>
    <row r="30995" spans="1:3">
      <c r="A30995"/>
      <c r="B30995"/>
      <c r="C30995"/>
    </row>
    <row r="30996" spans="1:3">
      <c r="A30996"/>
      <c r="B30996"/>
      <c r="C30996"/>
    </row>
    <row r="30997" spans="1:3">
      <c r="A30997"/>
      <c r="B30997"/>
      <c r="C30997"/>
    </row>
    <row r="30998" spans="1:3">
      <c r="A30998"/>
      <c r="B30998"/>
      <c r="C30998"/>
    </row>
    <row r="30999" spans="1:3">
      <c r="A30999"/>
      <c r="B30999"/>
      <c r="C30999"/>
    </row>
    <row r="31000" spans="1:3">
      <c r="A31000"/>
      <c r="B31000"/>
      <c r="C31000"/>
    </row>
    <row r="31001" spans="1:3">
      <c r="A31001"/>
      <c r="B31001"/>
      <c r="C31001"/>
    </row>
    <row r="31002" spans="1:3">
      <c r="A31002"/>
      <c r="B31002"/>
      <c r="C31002"/>
    </row>
    <row r="31003" spans="1:3">
      <c r="A31003"/>
      <c r="B31003"/>
      <c r="C31003"/>
    </row>
    <row r="31004" spans="1:3">
      <c r="A31004"/>
      <c r="B31004"/>
      <c r="C31004"/>
    </row>
    <row r="31005" spans="1:3">
      <c r="A31005"/>
      <c r="B31005"/>
      <c r="C31005"/>
    </row>
    <row r="31006" spans="1:3">
      <c r="A31006"/>
      <c r="B31006"/>
      <c r="C31006"/>
    </row>
    <row r="31007" spans="1:3">
      <c r="A31007"/>
      <c r="B31007"/>
      <c r="C31007"/>
    </row>
    <row r="31008" spans="1:3">
      <c r="A31008"/>
      <c r="B31008"/>
      <c r="C31008"/>
    </row>
    <row r="31009" spans="1:3">
      <c r="A31009"/>
      <c r="B31009"/>
      <c r="C31009"/>
    </row>
    <row r="31010" spans="1:3">
      <c r="A31010"/>
      <c r="B31010"/>
      <c r="C31010"/>
    </row>
    <row r="31011" spans="1:3">
      <c r="A31011"/>
      <c r="B31011"/>
      <c r="C31011"/>
    </row>
    <row r="31012" spans="1:3">
      <c r="A31012"/>
      <c r="B31012"/>
      <c r="C31012"/>
    </row>
    <row r="31013" spans="1:3">
      <c r="A31013"/>
      <c r="B31013"/>
      <c r="C31013"/>
    </row>
    <row r="31014" spans="1:3">
      <c r="A31014"/>
      <c r="B31014"/>
      <c r="C31014"/>
    </row>
    <row r="31015" spans="1:3">
      <c r="A31015"/>
      <c r="B31015"/>
      <c r="C31015"/>
    </row>
    <row r="31016" spans="1:3">
      <c r="A31016"/>
      <c r="B31016"/>
      <c r="C31016"/>
    </row>
    <row r="31017" spans="1:3">
      <c r="A31017"/>
      <c r="B31017"/>
      <c r="C31017"/>
    </row>
    <row r="31018" spans="1:3">
      <c r="A31018"/>
      <c r="B31018"/>
      <c r="C31018"/>
    </row>
    <row r="31019" spans="1:3">
      <c r="A31019"/>
      <c r="B31019"/>
      <c r="C31019"/>
    </row>
    <row r="31020" spans="1:3">
      <c r="A31020"/>
      <c r="B31020"/>
      <c r="C31020"/>
    </row>
    <row r="31021" spans="1:3">
      <c r="A31021"/>
      <c r="B31021"/>
      <c r="C31021"/>
    </row>
    <row r="31022" spans="1:3">
      <c r="A31022"/>
      <c r="B31022"/>
      <c r="C31022"/>
    </row>
    <row r="31023" spans="1:3">
      <c r="A31023"/>
      <c r="B31023"/>
      <c r="C31023"/>
    </row>
    <row r="31024" spans="1:3">
      <c r="A31024"/>
      <c r="B31024"/>
      <c r="C31024"/>
    </row>
    <row r="31025" spans="1:3">
      <c r="A31025"/>
      <c r="B31025"/>
      <c r="C31025"/>
    </row>
    <row r="31026" spans="1:3">
      <c r="A31026"/>
      <c r="B31026"/>
      <c r="C31026"/>
    </row>
    <row r="31027" spans="1:3">
      <c r="A31027"/>
      <c r="B31027"/>
      <c r="C31027"/>
    </row>
    <row r="31028" spans="1:3">
      <c r="A31028"/>
      <c r="B31028"/>
      <c r="C31028"/>
    </row>
    <row r="31029" spans="1:3">
      <c r="A31029"/>
      <c r="B31029"/>
      <c r="C31029"/>
    </row>
    <row r="31030" spans="1:3">
      <c r="A31030"/>
      <c r="B31030"/>
      <c r="C31030"/>
    </row>
    <row r="31031" spans="1:3">
      <c r="A31031"/>
      <c r="B31031"/>
      <c r="C31031"/>
    </row>
    <row r="31032" spans="1:3">
      <c r="A31032"/>
      <c r="B31032"/>
      <c r="C31032"/>
    </row>
    <row r="31033" spans="1:3">
      <c r="A31033"/>
      <c r="B31033"/>
      <c r="C31033"/>
    </row>
    <row r="31034" spans="1:3">
      <c r="A31034"/>
      <c r="B31034"/>
      <c r="C31034"/>
    </row>
    <row r="31035" spans="1:3">
      <c r="A31035"/>
      <c r="B31035"/>
      <c r="C31035"/>
    </row>
    <row r="31036" spans="1:3">
      <c r="A31036"/>
      <c r="B31036"/>
      <c r="C31036"/>
    </row>
    <row r="31037" spans="1:3">
      <c r="A31037"/>
      <c r="B31037"/>
      <c r="C31037"/>
    </row>
    <row r="31038" spans="1:3">
      <c r="A31038"/>
      <c r="B31038"/>
      <c r="C31038"/>
    </row>
    <row r="31039" spans="1:3">
      <c r="A31039"/>
      <c r="B31039"/>
      <c r="C31039"/>
    </row>
    <row r="31040" spans="1:3">
      <c r="A31040"/>
      <c r="B31040"/>
      <c r="C31040"/>
    </row>
    <row r="31041" spans="1:3">
      <c r="A31041"/>
      <c r="B31041"/>
      <c r="C31041"/>
    </row>
    <row r="31042" spans="1:3">
      <c r="A31042"/>
      <c r="B31042"/>
      <c r="C31042"/>
    </row>
    <row r="31043" spans="1:3">
      <c r="A31043"/>
      <c r="B31043"/>
      <c r="C31043"/>
    </row>
    <row r="31044" spans="1:3">
      <c r="A31044"/>
      <c r="B31044"/>
      <c r="C31044"/>
    </row>
    <row r="31045" spans="1:3">
      <c r="A31045"/>
      <c r="B31045"/>
      <c r="C31045"/>
    </row>
    <row r="31046" spans="1:3">
      <c r="A31046"/>
      <c r="B31046"/>
      <c r="C31046"/>
    </row>
    <row r="31047" spans="1:3">
      <c r="A31047"/>
      <c r="B31047"/>
      <c r="C31047"/>
    </row>
    <row r="31048" spans="1:3">
      <c r="A31048"/>
      <c r="B31048"/>
      <c r="C31048"/>
    </row>
    <row r="31049" spans="1:3">
      <c r="A31049"/>
      <c r="B31049"/>
      <c r="C31049"/>
    </row>
    <row r="31050" spans="1:3">
      <c r="A31050"/>
      <c r="B31050"/>
      <c r="C31050"/>
    </row>
    <row r="31051" spans="1:3">
      <c r="A31051"/>
      <c r="B31051"/>
      <c r="C31051"/>
    </row>
    <row r="31052" spans="1:3">
      <c r="A31052"/>
      <c r="B31052"/>
      <c r="C31052"/>
    </row>
    <row r="31053" spans="1:3">
      <c r="A31053"/>
      <c r="B31053"/>
      <c r="C31053"/>
    </row>
    <row r="31054" spans="1:3">
      <c r="A31054"/>
      <c r="B31054"/>
      <c r="C31054"/>
    </row>
    <row r="31055" spans="1:3">
      <c r="A31055"/>
      <c r="B31055"/>
      <c r="C31055"/>
    </row>
    <row r="31056" spans="1:3">
      <c r="A31056"/>
      <c r="B31056"/>
      <c r="C31056"/>
    </row>
    <row r="31057" spans="1:3">
      <c r="A31057"/>
      <c r="B31057"/>
      <c r="C31057"/>
    </row>
    <row r="31058" spans="1:3">
      <c r="A31058"/>
      <c r="B31058"/>
      <c r="C31058"/>
    </row>
    <row r="31059" spans="1:3">
      <c r="A31059"/>
      <c r="B31059"/>
      <c r="C31059"/>
    </row>
    <row r="31060" spans="1:3">
      <c r="A31060"/>
      <c r="B31060"/>
      <c r="C31060"/>
    </row>
    <row r="31061" spans="1:3">
      <c r="A31061"/>
      <c r="B31061"/>
      <c r="C31061"/>
    </row>
    <row r="31062" spans="1:3">
      <c r="A31062"/>
      <c r="B31062"/>
      <c r="C31062"/>
    </row>
    <row r="31063" spans="1:3">
      <c r="A31063"/>
      <c r="B31063"/>
      <c r="C31063"/>
    </row>
    <row r="31064" spans="1:3">
      <c r="A31064"/>
      <c r="B31064"/>
      <c r="C31064"/>
    </row>
    <row r="31065" spans="1:3">
      <c r="A31065"/>
      <c r="B31065"/>
      <c r="C31065"/>
    </row>
    <row r="31066" spans="1:3">
      <c r="A31066"/>
      <c r="B31066"/>
      <c r="C31066"/>
    </row>
    <row r="31067" spans="1:3">
      <c r="A31067"/>
      <c r="B31067"/>
      <c r="C31067"/>
    </row>
    <row r="31068" spans="1:3">
      <c r="A31068"/>
      <c r="B31068"/>
      <c r="C31068"/>
    </row>
    <row r="31069" spans="1:3">
      <c r="A31069"/>
      <c r="B31069"/>
      <c r="C31069"/>
    </row>
    <row r="31070" spans="1:3">
      <c r="A31070"/>
      <c r="B31070"/>
      <c r="C31070"/>
    </row>
    <row r="31071" spans="1:3">
      <c r="A31071"/>
      <c r="B31071"/>
      <c r="C31071"/>
    </row>
    <row r="31072" spans="1:3">
      <c r="A31072"/>
      <c r="B31072"/>
      <c r="C31072"/>
    </row>
    <row r="31073" spans="1:3">
      <c r="A31073"/>
      <c r="B31073"/>
      <c r="C31073"/>
    </row>
    <row r="31074" spans="1:3">
      <c r="A31074"/>
      <c r="B31074"/>
      <c r="C31074"/>
    </row>
    <row r="31075" spans="1:3">
      <c r="A31075"/>
      <c r="B31075"/>
      <c r="C31075"/>
    </row>
    <row r="31076" spans="1:3">
      <c r="A31076"/>
      <c r="B31076"/>
      <c r="C31076"/>
    </row>
    <row r="31077" spans="1:3">
      <c r="A31077"/>
      <c r="B31077"/>
      <c r="C31077"/>
    </row>
    <row r="31078" spans="1:3">
      <c r="A31078"/>
      <c r="B31078"/>
      <c r="C31078"/>
    </row>
    <row r="31079" spans="1:3">
      <c r="A31079"/>
      <c r="B31079"/>
      <c r="C31079"/>
    </row>
    <row r="31080" spans="1:3">
      <c r="A31080"/>
      <c r="B31080"/>
      <c r="C31080"/>
    </row>
    <row r="31081" spans="1:3">
      <c r="A31081"/>
      <c r="B31081"/>
      <c r="C31081"/>
    </row>
    <row r="31082" spans="1:3">
      <c r="A31082"/>
      <c r="B31082"/>
      <c r="C31082"/>
    </row>
    <row r="31083" spans="1:3">
      <c r="A31083"/>
      <c r="B31083"/>
      <c r="C31083"/>
    </row>
    <row r="31084" spans="1:3">
      <c r="A31084"/>
      <c r="B31084"/>
      <c r="C31084"/>
    </row>
    <row r="31085" spans="1:3">
      <c r="A31085"/>
      <c r="B31085"/>
      <c r="C31085"/>
    </row>
    <row r="31086" spans="1:3">
      <c r="A31086"/>
      <c r="B31086"/>
      <c r="C31086"/>
    </row>
    <row r="31087" spans="1:3">
      <c r="A31087"/>
      <c r="B31087"/>
      <c r="C31087"/>
    </row>
    <row r="31088" spans="1:3">
      <c r="A31088"/>
      <c r="B31088"/>
      <c r="C31088"/>
    </row>
    <row r="31089" spans="1:3">
      <c r="A31089"/>
      <c r="B31089"/>
      <c r="C31089"/>
    </row>
    <row r="31090" spans="1:3">
      <c r="A31090"/>
      <c r="B31090"/>
      <c r="C31090"/>
    </row>
    <row r="31091" spans="1:3">
      <c r="A31091"/>
      <c r="B31091"/>
      <c r="C31091"/>
    </row>
    <row r="31092" spans="1:3">
      <c r="A31092"/>
      <c r="B31092"/>
      <c r="C31092"/>
    </row>
    <row r="31093" spans="1:3">
      <c r="A31093"/>
      <c r="B31093"/>
      <c r="C31093"/>
    </row>
    <row r="31094" spans="1:3">
      <c r="A31094"/>
      <c r="B31094"/>
      <c r="C31094"/>
    </row>
    <row r="31095" spans="1:3">
      <c r="A31095"/>
      <c r="B31095"/>
      <c r="C31095"/>
    </row>
    <row r="31096" spans="1:3">
      <c r="A31096"/>
      <c r="B31096"/>
      <c r="C31096"/>
    </row>
    <row r="31097" spans="1:3">
      <c r="A31097"/>
      <c r="B31097"/>
      <c r="C31097"/>
    </row>
    <row r="31098" spans="1:3">
      <c r="A31098"/>
      <c r="B31098"/>
      <c r="C31098"/>
    </row>
    <row r="31099" spans="1:3">
      <c r="A31099"/>
      <c r="B31099"/>
      <c r="C31099"/>
    </row>
    <row r="31100" spans="1:3">
      <c r="A31100"/>
      <c r="B31100"/>
      <c r="C31100"/>
    </row>
    <row r="31101" spans="1:3">
      <c r="A31101"/>
      <c r="B31101"/>
      <c r="C31101"/>
    </row>
    <row r="31102" spans="1:3">
      <c r="A31102"/>
      <c r="B31102"/>
      <c r="C31102"/>
    </row>
    <row r="31103" spans="1:3">
      <c r="A31103"/>
      <c r="B31103"/>
      <c r="C31103"/>
    </row>
    <row r="31104" spans="1:3">
      <c r="A31104"/>
      <c r="B31104"/>
      <c r="C31104"/>
    </row>
    <row r="31105" spans="1:3">
      <c r="A31105"/>
      <c r="B31105"/>
      <c r="C31105"/>
    </row>
    <row r="31106" spans="1:3">
      <c r="A31106"/>
      <c r="B31106"/>
      <c r="C31106"/>
    </row>
    <row r="31107" spans="1:3">
      <c r="A31107"/>
      <c r="B31107"/>
      <c r="C31107"/>
    </row>
    <row r="31108" spans="1:3">
      <c r="A31108"/>
      <c r="B31108"/>
      <c r="C31108"/>
    </row>
    <row r="31109" spans="1:3">
      <c r="A31109"/>
      <c r="B31109"/>
      <c r="C31109"/>
    </row>
    <row r="31110" spans="1:3">
      <c r="A31110"/>
      <c r="B31110"/>
      <c r="C31110"/>
    </row>
    <row r="31111" spans="1:3">
      <c r="A31111"/>
      <c r="B31111"/>
      <c r="C31111"/>
    </row>
    <row r="31112" spans="1:3">
      <c r="A31112"/>
      <c r="B31112"/>
      <c r="C31112"/>
    </row>
    <row r="31113" spans="1:3">
      <c r="A31113"/>
      <c r="B31113"/>
      <c r="C31113"/>
    </row>
    <row r="31114" spans="1:3">
      <c r="A31114"/>
      <c r="B31114"/>
      <c r="C31114"/>
    </row>
    <row r="31115" spans="1:3">
      <c r="A31115"/>
      <c r="B31115"/>
      <c r="C31115"/>
    </row>
    <row r="31116" spans="1:3">
      <c r="A31116"/>
      <c r="B31116"/>
      <c r="C31116"/>
    </row>
    <row r="31117" spans="1:3">
      <c r="A31117"/>
      <c r="B31117"/>
      <c r="C31117"/>
    </row>
    <row r="31118" spans="1:3">
      <c r="A31118"/>
      <c r="B31118"/>
      <c r="C31118"/>
    </row>
    <row r="31119" spans="1:3">
      <c r="A31119"/>
      <c r="B31119"/>
      <c r="C31119"/>
    </row>
    <row r="31120" spans="1:3">
      <c r="A31120"/>
      <c r="B31120"/>
      <c r="C31120"/>
    </row>
    <row r="31121" spans="1:3">
      <c r="A31121"/>
      <c r="B31121"/>
      <c r="C31121"/>
    </row>
    <row r="31122" spans="1:3">
      <c r="A31122"/>
      <c r="B31122"/>
      <c r="C31122"/>
    </row>
    <row r="31123" spans="1:3">
      <c r="A31123"/>
      <c r="B31123"/>
      <c r="C31123"/>
    </row>
    <row r="31124" spans="1:3">
      <c r="A31124"/>
      <c r="B31124"/>
      <c r="C31124"/>
    </row>
    <row r="31125" spans="1:3">
      <c r="A31125"/>
      <c r="B31125"/>
      <c r="C31125"/>
    </row>
    <row r="31126" spans="1:3">
      <c r="A31126"/>
      <c r="B31126"/>
      <c r="C31126"/>
    </row>
    <row r="31127" spans="1:3">
      <c r="A31127"/>
      <c r="B31127"/>
      <c r="C31127"/>
    </row>
    <row r="31128" spans="1:3">
      <c r="A31128"/>
      <c r="B31128"/>
      <c r="C31128"/>
    </row>
    <row r="31129" spans="1:3">
      <c r="A31129"/>
      <c r="B31129"/>
      <c r="C31129"/>
    </row>
    <row r="31130" spans="1:3">
      <c r="A31130"/>
      <c r="B31130"/>
      <c r="C31130"/>
    </row>
    <row r="31131" spans="1:3">
      <c r="A31131"/>
      <c r="B31131"/>
      <c r="C31131"/>
    </row>
    <row r="31132" spans="1:3">
      <c r="A31132"/>
      <c r="B31132"/>
      <c r="C31132"/>
    </row>
    <row r="31133" spans="1:3">
      <c r="A31133"/>
      <c r="B31133"/>
      <c r="C31133"/>
    </row>
    <row r="31134" spans="1:3">
      <c r="A31134"/>
      <c r="B31134"/>
      <c r="C31134"/>
    </row>
    <row r="31135" spans="1:3">
      <c r="A31135"/>
      <c r="B31135"/>
      <c r="C31135"/>
    </row>
    <row r="31136" spans="1:3">
      <c r="A31136"/>
      <c r="B31136"/>
      <c r="C31136"/>
    </row>
    <row r="31137" spans="1:3">
      <c r="A31137"/>
      <c r="B31137"/>
      <c r="C31137"/>
    </row>
    <row r="31138" spans="1:3">
      <c r="A31138"/>
      <c r="B31138"/>
      <c r="C31138"/>
    </row>
    <row r="31139" spans="1:3">
      <c r="A31139"/>
      <c r="B31139"/>
      <c r="C31139"/>
    </row>
    <row r="31140" spans="1:3">
      <c r="A31140"/>
      <c r="B31140"/>
      <c r="C31140"/>
    </row>
    <row r="31141" spans="1:3">
      <c r="A31141"/>
      <c r="B31141"/>
      <c r="C31141"/>
    </row>
    <row r="31142" spans="1:3">
      <c r="A31142"/>
      <c r="B31142"/>
      <c r="C31142"/>
    </row>
    <row r="31143" spans="1:3">
      <c r="A31143"/>
      <c r="B31143"/>
      <c r="C31143"/>
    </row>
    <row r="31144" spans="1:3">
      <c r="A31144"/>
      <c r="B31144"/>
      <c r="C31144"/>
    </row>
    <row r="31145" spans="1:3">
      <c r="A31145"/>
      <c r="B31145"/>
      <c r="C31145"/>
    </row>
    <row r="31146" spans="1:3">
      <c r="A31146"/>
      <c r="B31146"/>
      <c r="C31146"/>
    </row>
    <row r="31147" spans="1:3">
      <c r="A31147"/>
      <c r="B31147"/>
      <c r="C31147"/>
    </row>
    <row r="31148" spans="1:3">
      <c r="A31148"/>
      <c r="B31148"/>
      <c r="C31148"/>
    </row>
    <row r="31149" spans="1:3">
      <c r="A31149"/>
      <c r="B31149"/>
      <c r="C31149"/>
    </row>
    <row r="31150" spans="1:3">
      <c r="A31150"/>
      <c r="B31150"/>
      <c r="C31150"/>
    </row>
    <row r="31151" spans="1:3">
      <c r="A31151"/>
      <c r="B31151"/>
      <c r="C31151"/>
    </row>
    <row r="31152" spans="1:3">
      <c r="A31152"/>
      <c r="B31152"/>
      <c r="C31152"/>
    </row>
    <row r="31153" spans="1:3">
      <c r="A31153"/>
      <c r="B31153"/>
      <c r="C31153"/>
    </row>
    <row r="31154" spans="1:3">
      <c r="A31154"/>
      <c r="B31154"/>
      <c r="C31154"/>
    </row>
    <row r="31155" spans="1:3">
      <c r="A31155"/>
      <c r="B31155"/>
      <c r="C31155"/>
    </row>
    <row r="31156" spans="1:3">
      <c r="A31156"/>
      <c r="B31156"/>
      <c r="C31156"/>
    </row>
    <row r="31157" spans="1:3">
      <c r="A31157"/>
      <c r="B31157"/>
      <c r="C31157"/>
    </row>
    <row r="31158" spans="1:3">
      <c r="A31158"/>
      <c r="B31158"/>
      <c r="C31158"/>
    </row>
    <row r="31159" spans="1:3">
      <c r="A31159"/>
      <c r="B31159"/>
      <c r="C31159"/>
    </row>
    <row r="31160" spans="1:3">
      <c r="A31160"/>
      <c r="B31160"/>
      <c r="C31160"/>
    </row>
    <row r="31161" spans="1:3">
      <c r="A31161"/>
      <c r="B31161"/>
      <c r="C31161"/>
    </row>
    <row r="31162" spans="1:3">
      <c r="A31162"/>
      <c r="B31162"/>
      <c r="C31162"/>
    </row>
    <row r="31163" spans="1:3">
      <c r="A31163"/>
      <c r="B31163"/>
      <c r="C31163"/>
    </row>
    <row r="31164" spans="1:3">
      <c r="A31164"/>
      <c r="B31164"/>
      <c r="C31164"/>
    </row>
    <row r="31165" spans="1:3">
      <c r="A31165"/>
      <c r="B31165"/>
      <c r="C31165"/>
    </row>
    <row r="31166" spans="1:3">
      <c r="A31166"/>
      <c r="B31166"/>
      <c r="C31166"/>
    </row>
    <row r="31167" spans="1:3">
      <c r="A31167"/>
      <c r="B31167"/>
      <c r="C31167"/>
    </row>
    <row r="31168" spans="1:3">
      <c r="A31168"/>
      <c r="B31168"/>
      <c r="C31168"/>
    </row>
    <row r="31169" spans="1:3">
      <c r="A31169"/>
      <c r="B31169"/>
      <c r="C31169"/>
    </row>
    <row r="31170" spans="1:3">
      <c r="A31170"/>
      <c r="B31170"/>
      <c r="C31170"/>
    </row>
    <row r="31171" spans="1:3">
      <c r="A31171"/>
      <c r="B31171"/>
      <c r="C31171"/>
    </row>
    <row r="31172" spans="1:3">
      <c r="A31172"/>
      <c r="B31172"/>
      <c r="C31172"/>
    </row>
    <row r="31173" spans="1:3">
      <c r="A31173"/>
      <c r="B31173"/>
      <c r="C31173"/>
    </row>
    <row r="31174" spans="1:3">
      <c r="A31174"/>
      <c r="B31174"/>
      <c r="C31174"/>
    </row>
    <row r="31175" spans="1:3">
      <c r="A31175"/>
      <c r="B31175"/>
      <c r="C31175"/>
    </row>
    <row r="31176" spans="1:3">
      <c r="A31176"/>
      <c r="B31176"/>
      <c r="C31176"/>
    </row>
    <row r="31177" spans="1:3">
      <c r="A31177"/>
      <c r="B31177"/>
      <c r="C31177"/>
    </row>
    <row r="31178" spans="1:3">
      <c r="A31178"/>
      <c r="B31178"/>
      <c r="C31178"/>
    </row>
    <row r="31179" spans="1:3">
      <c r="A31179"/>
      <c r="B31179"/>
      <c r="C31179"/>
    </row>
    <row r="31180" spans="1:3">
      <c r="A31180"/>
      <c r="B31180"/>
      <c r="C31180"/>
    </row>
    <row r="31181" spans="1:3">
      <c r="A31181"/>
      <c r="B31181"/>
      <c r="C31181"/>
    </row>
    <row r="31182" spans="1:3">
      <c r="A31182"/>
      <c r="B31182"/>
      <c r="C31182"/>
    </row>
    <row r="31183" spans="1:3">
      <c r="A31183"/>
      <c r="B31183"/>
      <c r="C31183"/>
    </row>
    <row r="31184" spans="1:3">
      <c r="A31184"/>
      <c r="B31184"/>
      <c r="C31184"/>
    </row>
    <row r="31185" spans="1:3">
      <c r="A31185"/>
      <c r="B31185"/>
      <c r="C31185"/>
    </row>
    <row r="31186" spans="1:3">
      <c r="A31186"/>
      <c r="B31186"/>
      <c r="C31186"/>
    </row>
    <row r="31187" spans="1:3">
      <c r="A31187"/>
      <c r="B31187"/>
      <c r="C31187"/>
    </row>
    <row r="31188" spans="1:3">
      <c r="A31188"/>
      <c r="B31188"/>
      <c r="C31188"/>
    </row>
    <row r="31189" spans="1:3">
      <c r="A31189"/>
      <c r="B31189"/>
      <c r="C31189"/>
    </row>
    <row r="31190" spans="1:3">
      <c r="A31190"/>
      <c r="B31190"/>
      <c r="C31190"/>
    </row>
    <row r="31191" spans="1:3">
      <c r="A31191"/>
      <c r="B31191"/>
      <c r="C31191"/>
    </row>
    <row r="31192" spans="1:3">
      <c r="A31192"/>
      <c r="B31192"/>
      <c r="C31192"/>
    </row>
    <row r="31193" spans="1:3">
      <c r="A31193"/>
      <c r="B31193"/>
      <c r="C31193"/>
    </row>
    <row r="31194" spans="1:3">
      <c r="A31194"/>
      <c r="B31194"/>
      <c r="C31194"/>
    </row>
    <row r="31195" spans="1:3">
      <c r="A31195"/>
      <c r="B31195"/>
      <c r="C31195"/>
    </row>
    <row r="31196" spans="1:3">
      <c r="A31196"/>
      <c r="B31196"/>
      <c r="C31196"/>
    </row>
    <row r="31197" spans="1:3">
      <c r="A31197"/>
      <c r="B31197"/>
      <c r="C31197"/>
    </row>
    <row r="31198" spans="1:3">
      <c r="A31198"/>
      <c r="B31198"/>
      <c r="C31198"/>
    </row>
    <row r="31199" spans="1:3">
      <c r="A31199"/>
      <c r="B31199"/>
      <c r="C31199"/>
    </row>
    <row r="31200" spans="1:3">
      <c r="A31200"/>
      <c r="B31200"/>
      <c r="C31200"/>
    </row>
    <row r="31201" spans="1:3">
      <c r="A31201"/>
      <c r="B31201"/>
      <c r="C31201"/>
    </row>
    <row r="31202" spans="1:3">
      <c r="A31202"/>
      <c r="B31202"/>
      <c r="C31202"/>
    </row>
    <row r="31203" spans="1:3">
      <c r="A31203"/>
      <c r="B31203"/>
      <c r="C31203"/>
    </row>
    <row r="31204" spans="1:3">
      <c r="A31204"/>
      <c r="B31204"/>
      <c r="C31204"/>
    </row>
    <row r="31205" spans="1:3">
      <c r="A31205"/>
      <c r="B31205"/>
      <c r="C31205"/>
    </row>
    <row r="31206" spans="1:3">
      <c r="A31206"/>
      <c r="B31206"/>
      <c r="C31206"/>
    </row>
    <row r="31207" spans="1:3">
      <c r="A31207"/>
      <c r="B31207"/>
      <c r="C31207"/>
    </row>
    <row r="31208" spans="1:3">
      <c r="A31208"/>
      <c r="B31208"/>
      <c r="C31208"/>
    </row>
    <row r="31209" spans="1:3">
      <c r="A31209"/>
      <c r="B31209"/>
      <c r="C31209"/>
    </row>
    <row r="31210" spans="1:3">
      <c r="A31210"/>
      <c r="B31210"/>
      <c r="C31210"/>
    </row>
    <row r="31211" spans="1:3">
      <c r="A31211"/>
      <c r="B31211"/>
      <c r="C31211"/>
    </row>
    <row r="31212" spans="1:3">
      <c r="A31212"/>
      <c r="B31212"/>
      <c r="C31212"/>
    </row>
    <row r="31213" spans="1:3">
      <c r="A31213"/>
      <c r="B31213"/>
      <c r="C31213"/>
    </row>
    <row r="31214" spans="1:3">
      <c r="A31214"/>
      <c r="B31214"/>
      <c r="C31214"/>
    </row>
    <row r="31215" spans="1:3">
      <c r="A31215"/>
      <c r="B31215"/>
      <c r="C31215"/>
    </row>
    <row r="31216" spans="1:3">
      <c r="A31216"/>
      <c r="B31216"/>
      <c r="C31216"/>
    </row>
    <row r="31217" spans="1:3">
      <c r="A31217"/>
      <c r="B31217"/>
      <c r="C31217"/>
    </row>
    <row r="31218" spans="1:3">
      <c r="A31218"/>
      <c r="B31218"/>
      <c r="C31218"/>
    </row>
    <row r="31219" spans="1:3">
      <c r="A31219"/>
      <c r="B31219"/>
      <c r="C31219"/>
    </row>
    <row r="31220" spans="1:3">
      <c r="A31220"/>
      <c r="B31220"/>
      <c r="C31220"/>
    </row>
    <row r="31221" spans="1:3">
      <c r="A31221"/>
      <c r="B31221"/>
      <c r="C31221"/>
    </row>
    <row r="31222" spans="1:3">
      <c r="A31222"/>
      <c r="B31222"/>
      <c r="C31222"/>
    </row>
    <row r="31223" spans="1:3">
      <c r="A31223"/>
      <c r="B31223"/>
      <c r="C31223"/>
    </row>
    <row r="31224" spans="1:3">
      <c r="A31224"/>
      <c r="B31224"/>
      <c r="C31224"/>
    </row>
    <row r="31225" spans="1:3">
      <c r="A31225"/>
      <c r="B31225"/>
      <c r="C31225"/>
    </row>
    <row r="31226" spans="1:3">
      <c r="A31226"/>
      <c r="B31226"/>
      <c r="C31226"/>
    </row>
    <row r="31227" spans="1:3">
      <c r="A31227"/>
      <c r="B31227"/>
      <c r="C31227"/>
    </row>
    <row r="31228" spans="1:3">
      <c r="A31228"/>
      <c r="B31228"/>
      <c r="C31228"/>
    </row>
    <row r="31229" spans="1:3">
      <c r="A31229"/>
      <c r="B31229"/>
      <c r="C31229"/>
    </row>
    <row r="31230" spans="1:3">
      <c r="A31230"/>
      <c r="B31230"/>
      <c r="C31230"/>
    </row>
    <row r="31231" spans="1:3">
      <c r="A31231"/>
      <c r="B31231"/>
      <c r="C31231"/>
    </row>
    <row r="31232" spans="1:3">
      <c r="A31232"/>
      <c r="B31232"/>
      <c r="C31232"/>
    </row>
    <row r="31233" spans="1:3">
      <c r="A31233"/>
      <c r="B31233"/>
      <c r="C31233"/>
    </row>
    <row r="31234" spans="1:3">
      <c r="A31234"/>
      <c r="B31234"/>
      <c r="C31234"/>
    </row>
    <row r="31235" spans="1:3">
      <c r="A31235"/>
      <c r="B31235"/>
      <c r="C31235"/>
    </row>
    <row r="31236" spans="1:3">
      <c r="A31236"/>
      <c r="B31236"/>
      <c r="C31236"/>
    </row>
    <row r="31237" spans="1:3">
      <c r="A31237"/>
      <c r="B31237"/>
      <c r="C31237"/>
    </row>
    <row r="31238" spans="1:3">
      <c r="A31238"/>
      <c r="B31238"/>
      <c r="C31238"/>
    </row>
    <row r="31239" spans="1:3">
      <c r="A31239"/>
      <c r="B31239"/>
      <c r="C31239"/>
    </row>
    <row r="31240" spans="1:3">
      <c r="A31240"/>
      <c r="B31240"/>
      <c r="C31240"/>
    </row>
    <row r="31241" spans="1:3">
      <c r="A31241"/>
      <c r="B31241"/>
      <c r="C31241"/>
    </row>
    <row r="31242" spans="1:3">
      <c r="A31242"/>
      <c r="B31242"/>
      <c r="C31242"/>
    </row>
    <row r="31243" spans="1:3">
      <c r="A31243"/>
      <c r="B31243"/>
      <c r="C31243"/>
    </row>
    <row r="31244" spans="1:3">
      <c r="A31244"/>
      <c r="B31244"/>
      <c r="C31244"/>
    </row>
    <row r="31245" spans="1:3">
      <c r="A31245"/>
      <c r="B31245"/>
      <c r="C31245"/>
    </row>
    <row r="31246" spans="1:3">
      <c r="A31246"/>
      <c r="B31246"/>
      <c r="C31246"/>
    </row>
    <row r="31247" spans="1:3">
      <c r="A31247"/>
      <c r="B31247"/>
      <c r="C31247"/>
    </row>
    <row r="31248" spans="1:3">
      <c r="A31248"/>
      <c r="B31248"/>
      <c r="C31248"/>
    </row>
    <row r="31249" spans="1:3">
      <c r="A31249"/>
      <c r="B31249"/>
      <c r="C31249"/>
    </row>
    <row r="31250" spans="1:3">
      <c r="A31250"/>
      <c r="B31250"/>
      <c r="C31250"/>
    </row>
    <row r="31251" spans="1:3">
      <c r="A31251"/>
      <c r="B31251"/>
      <c r="C31251"/>
    </row>
    <row r="31252" spans="1:3">
      <c r="A31252"/>
      <c r="B31252"/>
      <c r="C31252"/>
    </row>
    <row r="31253" spans="1:3">
      <c r="A31253"/>
      <c r="B31253"/>
      <c r="C31253"/>
    </row>
    <row r="31254" spans="1:3">
      <c r="A31254"/>
      <c r="B31254"/>
      <c r="C31254"/>
    </row>
    <row r="31255" spans="1:3">
      <c r="A31255"/>
      <c r="B31255"/>
      <c r="C31255"/>
    </row>
    <row r="31256" spans="1:3">
      <c r="A31256"/>
      <c r="B31256"/>
      <c r="C31256"/>
    </row>
    <row r="31257" spans="1:3">
      <c r="A31257"/>
      <c r="B31257"/>
      <c r="C31257"/>
    </row>
    <row r="31258" spans="1:3">
      <c r="A31258"/>
      <c r="B31258"/>
      <c r="C31258"/>
    </row>
    <row r="31259" spans="1:3">
      <c r="A31259"/>
      <c r="B31259"/>
      <c r="C31259"/>
    </row>
    <row r="31260" spans="1:3">
      <c r="A31260"/>
      <c r="B31260"/>
      <c r="C31260"/>
    </row>
    <row r="31261" spans="1:3">
      <c r="A31261"/>
      <c r="B31261"/>
      <c r="C31261"/>
    </row>
    <row r="31262" spans="1:3">
      <c r="A31262"/>
      <c r="B31262"/>
      <c r="C31262"/>
    </row>
    <row r="31263" spans="1:3">
      <c r="A31263"/>
      <c r="B31263"/>
      <c r="C31263"/>
    </row>
    <row r="31264" spans="1:3">
      <c r="A31264"/>
      <c r="B31264"/>
      <c r="C31264"/>
    </row>
    <row r="31265" spans="1:3">
      <c r="A31265"/>
      <c r="B31265"/>
      <c r="C31265"/>
    </row>
    <row r="31266" spans="1:3">
      <c r="A31266"/>
      <c r="B31266"/>
      <c r="C31266"/>
    </row>
    <row r="31267" spans="1:3">
      <c r="A31267"/>
      <c r="B31267"/>
      <c r="C31267"/>
    </row>
    <row r="31268" spans="1:3">
      <c r="A31268"/>
      <c r="B31268"/>
      <c r="C31268"/>
    </row>
    <row r="31269" spans="1:3">
      <c r="A31269"/>
      <c r="B31269"/>
      <c r="C31269"/>
    </row>
    <row r="31270" spans="1:3">
      <c r="A31270"/>
      <c r="B31270"/>
      <c r="C31270"/>
    </row>
    <row r="31271" spans="1:3">
      <c r="A31271"/>
      <c r="B31271"/>
      <c r="C31271"/>
    </row>
    <row r="31272" spans="1:3">
      <c r="A31272"/>
      <c r="B31272"/>
      <c r="C31272"/>
    </row>
    <row r="31273" spans="1:3">
      <c r="A31273"/>
      <c r="B31273"/>
      <c r="C31273"/>
    </row>
    <row r="31274" spans="1:3">
      <c r="A31274"/>
      <c r="B31274"/>
      <c r="C31274"/>
    </row>
    <row r="31275" spans="1:3">
      <c r="A31275"/>
      <c r="B31275"/>
      <c r="C31275"/>
    </row>
    <row r="31276" spans="1:3">
      <c r="A31276"/>
      <c r="B31276"/>
      <c r="C31276"/>
    </row>
    <row r="31277" spans="1:3">
      <c r="A31277"/>
      <c r="B31277"/>
      <c r="C31277"/>
    </row>
    <row r="31278" spans="1:3">
      <c r="A31278"/>
      <c r="B31278"/>
      <c r="C31278"/>
    </row>
    <row r="31279" spans="1:3">
      <c r="A31279"/>
      <c r="B31279"/>
      <c r="C31279"/>
    </row>
    <row r="31280" spans="1:3">
      <c r="A31280"/>
      <c r="B31280"/>
      <c r="C31280"/>
    </row>
    <row r="31281" spans="1:3">
      <c r="A31281"/>
      <c r="B31281"/>
      <c r="C31281"/>
    </row>
    <row r="31282" spans="1:3">
      <c r="A31282"/>
      <c r="B31282"/>
      <c r="C31282"/>
    </row>
    <row r="31283" spans="1:3">
      <c r="A31283"/>
      <c r="B31283"/>
      <c r="C31283"/>
    </row>
    <row r="31284" spans="1:3">
      <c r="A31284"/>
      <c r="B31284"/>
      <c r="C31284"/>
    </row>
    <row r="31285" spans="1:3">
      <c r="A31285"/>
      <c r="B31285"/>
      <c r="C31285"/>
    </row>
    <row r="31286" spans="1:3">
      <c r="A31286"/>
      <c r="B31286"/>
      <c r="C31286"/>
    </row>
    <row r="31287" spans="1:3">
      <c r="A31287"/>
      <c r="B31287"/>
      <c r="C31287"/>
    </row>
    <row r="31288" spans="1:3">
      <c r="A31288"/>
      <c r="B31288"/>
      <c r="C31288"/>
    </row>
    <row r="31289" spans="1:3">
      <c r="A31289"/>
      <c r="B31289"/>
      <c r="C31289"/>
    </row>
    <row r="31290" spans="1:3">
      <c r="A31290"/>
      <c r="B31290"/>
      <c r="C31290"/>
    </row>
    <row r="31291" spans="1:3">
      <c r="A31291"/>
      <c r="B31291"/>
      <c r="C31291"/>
    </row>
    <row r="31292" spans="1:3">
      <c r="A31292"/>
      <c r="B31292"/>
      <c r="C31292"/>
    </row>
    <row r="31293" spans="1:3">
      <c r="A31293"/>
      <c r="B31293"/>
      <c r="C31293"/>
    </row>
    <row r="31294" spans="1:3">
      <c r="A31294"/>
      <c r="B31294"/>
      <c r="C31294"/>
    </row>
    <row r="31295" spans="1:3">
      <c r="A31295"/>
      <c r="B31295"/>
      <c r="C31295"/>
    </row>
    <row r="31296" spans="1:3">
      <c r="A31296"/>
      <c r="B31296"/>
      <c r="C31296"/>
    </row>
    <row r="31297" spans="1:3">
      <c r="A31297"/>
      <c r="B31297"/>
      <c r="C31297"/>
    </row>
    <row r="31298" spans="1:3">
      <c r="A31298"/>
      <c r="B31298"/>
      <c r="C31298"/>
    </row>
    <row r="31299" spans="1:3">
      <c r="A31299"/>
      <c r="B31299"/>
      <c r="C31299"/>
    </row>
    <row r="31300" spans="1:3">
      <c r="A31300"/>
      <c r="B31300"/>
      <c r="C31300"/>
    </row>
    <row r="31301" spans="1:3">
      <c r="A31301"/>
      <c r="B31301"/>
      <c r="C31301"/>
    </row>
    <row r="31302" spans="1:3">
      <c r="A31302"/>
      <c r="B31302"/>
      <c r="C31302"/>
    </row>
    <row r="31303" spans="1:3">
      <c r="A31303"/>
      <c r="B31303"/>
      <c r="C31303"/>
    </row>
    <row r="31304" spans="1:3">
      <c r="A31304"/>
      <c r="B31304"/>
      <c r="C31304"/>
    </row>
    <row r="31305" spans="1:3">
      <c r="A31305"/>
      <c r="B31305"/>
      <c r="C31305"/>
    </row>
    <row r="31306" spans="1:3">
      <c r="A31306"/>
      <c r="B31306"/>
      <c r="C31306"/>
    </row>
    <row r="31307" spans="1:3">
      <c r="A31307"/>
      <c r="B31307"/>
      <c r="C31307"/>
    </row>
    <row r="31308" spans="1:3">
      <c r="A31308"/>
      <c r="B31308"/>
      <c r="C31308"/>
    </row>
    <row r="31309" spans="1:3">
      <c r="A31309"/>
      <c r="B31309"/>
      <c r="C31309"/>
    </row>
    <row r="31310" spans="1:3">
      <c r="A31310"/>
      <c r="B31310"/>
      <c r="C31310"/>
    </row>
    <row r="31311" spans="1:3">
      <c r="A31311"/>
      <c r="B31311"/>
      <c r="C31311"/>
    </row>
    <row r="31312" spans="1:3">
      <c r="A31312"/>
      <c r="B31312"/>
      <c r="C31312"/>
    </row>
    <row r="31313" spans="1:3">
      <c r="A31313"/>
      <c r="B31313"/>
      <c r="C31313"/>
    </row>
    <row r="31314" spans="1:3">
      <c r="A31314"/>
      <c r="B31314"/>
      <c r="C31314"/>
    </row>
    <row r="31315" spans="1:3">
      <c r="A31315"/>
      <c r="B31315"/>
      <c r="C31315"/>
    </row>
    <row r="31316" spans="1:3">
      <c r="B31316"/>
      <c r="C31316"/>
    </row>
    <row r="31317" spans="1:3">
      <c r="B31317"/>
      <c r="C31317"/>
    </row>
    <row r="31318" spans="1:3">
      <c r="B31318"/>
      <c r="C31318"/>
    </row>
    <row r="31319" spans="1:3">
      <c r="B31319"/>
      <c r="C31319"/>
    </row>
    <row r="31320" spans="1:3">
      <c r="B31320"/>
      <c r="C31320"/>
    </row>
    <row r="31321" spans="1:3">
      <c r="B31321"/>
      <c r="C31321"/>
    </row>
    <row r="31322" spans="1:3">
      <c r="B31322"/>
      <c r="C31322"/>
    </row>
    <row r="31323" spans="1:3">
      <c r="B31323"/>
      <c r="C31323"/>
    </row>
    <row r="31324" spans="1:3">
      <c r="B31324"/>
      <c r="C31324"/>
    </row>
    <row r="31325" spans="1:3">
      <c r="B31325"/>
      <c r="C31325"/>
    </row>
    <row r="31326" spans="1:3">
      <c r="B31326"/>
      <c r="C31326"/>
    </row>
    <row r="31327" spans="1:3">
      <c r="B31327"/>
      <c r="C31327"/>
    </row>
    <row r="31328" spans="1:3">
      <c r="B31328"/>
      <c r="C31328"/>
    </row>
    <row r="31329" spans="2:3">
      <c r="B31329"/>
      <c r="C31329"/>
    </row>
    <row r="31330" spans="2:3">
      <c r="B31330"/>
      <c r="C31330"/>
    </row>
    <row r="31331" spans="2:3">
      <c r="B31331"/>
      <c r="C31331"/>
    </row>
    <row r="31332" spans="2:3">
      <c r="B31332"/>
      <c r="C31332"/>
    </row>
    <row r="31333" spans="2:3">
      <c r="B31333"/>
      <c r="C31333"/>
    </row>
    <row r="31334" spans="2:3">
      <c r="B31334"/>
      <c r="C31334"/>
    </row>
    <row r="31335" spans="2:3">
      <c r="B31335"/>
      <c r="C31335"/>
    </row>
    <row r="31336" spans="2:3">
      <c r="B31336"/>
      <c r="C31336"/>
    </row>
    <row r="31337" spans="2:3">
      <c r="B31337"/>
      <c r="C31337"/>
    </row>
    <row r="31338" spans="2:3">
      <c r="B31338"/>
      <c r="C31338"/>
    </row>
    <row r="31339" spans="2:3">
      <c r="B31339"/>
      <c r="C31339"/>
    </row>
    <row r="31340" spans="2:3">
      <c r="B31340"/>
      <c r="C31340"/>
    </row>
    <row r="31341" spans="2:3">
      <c r="B31341"/>
      <c r="C31341"/>
    </row>
    <row r="31342" spans="2:3">
      <c r="B31342"/>
      <c r="C31342"/>
    </row>
  </sheetData>
  <mergeCells count="15">
    <mergeCell ref="A3:C3"/>
    <mergeCell ref="A1:B1"/>
    <mergeCell ref="A219:C219"/>
    <mergeCell ref="S85:S90"/>
    <mergeCell ref="E109:F109"/>
    <mergeCell ref="I109:L109"/>
    <mergeCell ref="N109:O109"/>
    <mergeCell ref="I164:L164"/>
    <mergeCell ref="N164:O164"/>
    <mergeCell ref="A76:Q76"/>
    <mergeCell ref="A4:Q4"/>
    <mergeCell ref="A9:Q9"/>
    <mergeCell ref="S14:S19"/>
    <mergeCell ref="A41:Q41"/>
    <mergeCell ref="S48:S5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06"/>
  <sheetViews>
    <sheetView topLeftCell="A13" workbookViewId="0">
      <selection activeCell="H106" sqref="H106"/>
    </sheetView>
  </sheetViews>
  <sheetFormatPr defaultColWidth="10.85546875" defaultRowHeight="15"/>
  <cols>
    <col min="1" max="1" width="40.42578125" bestFit="1" customWidth="1"/>
    <col min="4" max="4" width="11.28515625" bestFit="1" customWidth="1"/>
    <col min="5" max="5" width="15.7109375" bestFit="1" customWidth="1"/>
    <col min="6" max="6" width="15.7109375" customWidth="1"/>
    <col min="7" max="7" width="2.5703125" customWidth="1"/>
    <col min="8" max="8" width="24.28515625" bestFit="1" customWidth="1"/>
    <col min="9" max="9" width="18.5703125" bestFit="1" customWidth="1"/>
  </cols>
  <sheetData>
    <row r="1" spans="1:11">
      <c r="A1" s="141" t="s">
        <v>178</v>
      </c>
      <c r="B1" s="142" t="s">
        <v>179</v>
      </c>
      <c r="C1" s="142" t="s">
        <v>180</v>
      </c>
      <c r="D1" s="143" t="s">
        <v>176</v>
      </c>
      <c r="E1" s="143" t="s">
        <v>230</v>
      </c>
      <c r="F1" s="143" t="s">
        <v>0</v>
      </c>
      <c r="H1" s="197" t="s">
        <v>231</v>
      </c>
      <c r="I1" s="197" t="s">
        <v>232</v>
      </c>
    </row>
    <row r="2" spans="1:11">
      <c r="A2" s="144" t="s">
        <v>182</v>
      </c>
      <c r="B2" s="145">
        <v>8</v>
      </c>
      <c r="C2" s="144" t="s">
        <v>87</v>
      </c>
      <c r="D2" s="388"/>
      <c r="E2" s="388">
        <v>37193</v>
      </c>
      <c r="F2" s="388">
        <v>37193</v>
      </c>
      <c r="I2" s="389">
        <f>F2/$F$9</f>
        <v>5.6196276749249444E-2</v>
      </c>
    </row>
    <row r="3" spans="1:11">
      <c r="A3" s="144" t="s">
        <v>183</v>
      </c>
      <c r="B3" s="145">
        <v>10</v>
      </c>
      <c r="C3" s="144" t="s">
        <v>184</v>
      </c>
      <c r="D3" s="388">
        <v>14918</v>
      </c>
      <c r="E3" s="388"/>
      <c r="F3" s="388">
        <v>14918</v>
      </c>
      <c r="H3" s="389">
        <f>F3/$F$9</f>
        <v>2.2540156925908186E-2</v>
      </c>
    </row>
    <row r="4" spans="1:11">
      <c r="A4" s="144" t="s">
        <v>186</v>
      </c>
      <c r="B4" s="142" t="s">
        <v>187</v>
      </c>
      <c r="C4" s="144" t="s">
        <v>184</v>
      </c>
      <c r="D4" s="388">
        <v>233237</v>
      </c>
      <c r="E4" s="388"/>
      <c r="F4" s="388">
        <v>233237</v>
      </c>
      <c r="H4" s="389">
        <f>F4/$F$9</f>
        <v>0.35240639368065746</v>
      </c>
    </row>
    <row r="5" spans="1:11">
      <c r="A5" s="144" t="s">
        <v>189</v>
      </c>
      <c r="B5" s="142">
        <v>29</v>
      </c>
      <c r="C5" s="144" t="s">
        <v>87</v>
      </c>
      <c r="D5" s="388"/>
      <c r="E5" s="388">
        <v>68294</v>
      </c>
      <c r="F5" s="388">
        <v>68294</v>
      </c>
      <c r="I5" s="389">
        <f>F5/$F$9</f>
        <v>0.10318792580090988</v>
      </c>
    </row>
    <row r="6" spans="1:11" ht="25.5">
      <c r="A6" s="144" t="s">
        <v>191</v>
      </c>
      <c r="B6" s="155" t="s">
        <v>192</v>
      </c>
      <c r="C6" s="144" t="s">
        <v>87</v>
      </c>
      <c r="D6" s="388"/>
      <c r="E6" s="388">
        <v>301858</v>
      </c>
      <c r="F6" s="388">
        <v>301858</v>
      </c>
      <c r="I6" s="389">
        <f>F6/$F$9</f>
        <v>0.45608839585338473</v>
      </c>
    </row>
    <row r="7" spans="1:11">
      <c r="A7" s="144" t="s">
        <v>194</v>
      </c>
      <c r="B7" s="142">
        <v>55</v>
      </c>
      <c r="C7" s="144" t="s">
        <v>87</v>
      </c>
      <c r="D7" s="388"/>
      <c r="E7" s="388">
        <v>0</v>
      </c>
      <c r="F7" s="388">
        <v>0</v>
      </c>
      <c r="I7" s="389">
        <f>F7/$F$9</f>
        <v>0</v>
      </c>
    </row>
    <row r="8" spans="1:11">
      <c r="A8" s="144" t="s">
        <v>196</v>
      </c>
      <c r="B8" s="142">
        <v>38</v>
      </c>
      <c r="C8" s="144" t="s">
        <v>87</v>
      </c>
      <c r="D8" s="388"/>
      <c r="E8" s="388">
        <v>6341</v>
      </c>
      <c r="F8" s="388">
        <v>6341</v>
      </c>
      <c r="I8" s="389">
        <f>F8/$F$9</f>
        <v>9.5808509898903209E-3</v>
      </c>
    </row>
    <row r="9" spans="1:11" ht="15.75" thickBot="1">
      <c r="A9" s="162" t="s">
        <v>197</v>
      </c>
      <c r="B9" s="163"/>
      <c r="C9" s="163"/>
      <c r="D9" s="198">
        <f>SUM(D2:D8)</f>
        <v>248155</v>
      </c>
      <c r="E9" s="198">
        <f>SUM(E2:E8)</f>
        <v>413686</v>
      </c>
      <c r="F9" s="198">
        <f>SUM(F2:F8)</f>
        <v>661841</v>
      </c>
      <c r="G9" s="390"/>
      <c r="H9" s="391">
        <f>SUM(H2:H8)</f>
        <v>0.37494655060656562</v>
      </c>
      <c r="I9" s="391">
        <f>SUM(I2:I8)</f>
        <v>0.62505344939343443</v>
      </c>
      <c r="K9" t="s">
        <v>198</v>
      </c>
    </row>
    <row r="10" spans="1:11" ht="15.75" thickTop="1">
      <c r="A10" s="162"/>
      <c r="B10" s="163"/>
      <c r="C10" s="163"/>
    </row>
    <row r="11" spans="1:11">
      <c r="A11" s="144"/>
      <c r="B11" s="167"/>
      <c r="C11" s="167"/>
    </row>
    <row r="12" spans="1:11">
      <c r="A12" s="141" t="s">
        <v>199</v>
      </c>
      <c r="B12" s="142" t="s">
        <v>179</v>
      </c>
      <c r="C12" s="142" t="s">
        <v>180</v>
      </c>
      <c r="D12" s="143" t="s">
        <v>176</v>
      </c>
      <c r="E12" s="143" t="s">
        <v>230</v>
      </c>
      <c r="F12" s="143" t="s">
        <v>0</v>
      </c>
      <c r="H12" s="197" t="s">
        <v>231</v>
      </c>
      <c r="I12" s="197" t="s">
        <v>232</v>
      </c>
    </row>
    <row r="13" spans="1:11">
      <c r="A13" s="144" t="s">
        <v>182</v>
      </c>
      <c r="B13" s="145">
        <v>8</v>
      </c>
      <c r="C13" s="144" t="s">
        <v>87</v>
      </c>
      <c r="D13" s="388"/>
      <c r="E13" s="388">
        <f>F13</f>
        <v>17323</v>
      </c>
      <c r="F13" s="388">
        <v>17323</v>
      </c>
      <c r="I13" s="389">
        <f>F13/$F$20</f>
        <v>3.8731386665474224E-2</v>
      </c>
    </row>
    <row r="14" spans="1:11">
      <c r="A14" s="144" t="s">
        <v>183</v>
      </c>
      <c r="B14" s="145">
        <v>10</v>
      </c>
      <c r="C14" s="144" t="s">
        <v>184</v>
      </c>
      <c r="D14" s="388">
        <f>F14</f>
        <v>7988</v>
      </c>
      <c r="E14" s="388"/>
      <c r="F14" s="388">
        <v>7988</v>
      </c>
      <c r="H14" s="389">
        <f>F14/$F$20</f>
        <v>1.7859857800831731E-2</v>
      </c>
    </row>
    <row r="15" spans="1:11">
      <c r="A15" s="144" t="s">
        <v>186</v>
      </c>
      <c r="B15" s="142" t="s">
        <v>187</v>
      </c>
      <c r="C15" s="144" t="s">
        <v>184</v>
      </c>
      <c r="D15" s="388">
        <f>F15</f>
        <v>88713</v>
      </c>
      <c r="E15" s="388"/>
      <c r="F15" s="388">
        <v>88713</v>
      </c>
      <c r="H15" s="389">
        <f>F15/$F$20</f>
        <v>0.19834771721146538</v>
      </c>
    </row>
    <row r="16" spans="1:11">
      <c r="A16" s="144" t="s">
        <v>189</v>
      </c>
      <c r="B16" s="142">
        <v>29</v>
      </c>
      <c r="C16" s="144" t="s">
        <v>87</v>
      </c>
      <c r="D16" s="388"/>
      <c r="E16" s="388">
        <f>F16</f>
        <v>41907</v>
      </c>
      <c r="F16" s="388">
        <v>41907</v>
      </c>
      <c r="I16" s="389">
        <f>F16/$F$20</f>
        <v>9.3697178374994416E-2</v>
      </c>
    </row>
    <row r="17" spans="1:11" ht="25.5">
      <c r="A17" s="144" t="s">
        <v>191</v>
      </c>
      <c r="B17" s="155" t="s">
        <v>192</v>
      </c>
      <c r="C17" s="144" t="s">
        <v>87</v>
      </c>
      <c r="D17" s="388"/>
      <c r="E17" s="388">
        <f>F17</f>
        <v>286660</v>
      </c>
      <c r="F17" s="388">
        <v>286660</v>
      </c>
      <c r="I17" s="389">
        <f>F17/$F$20</f>
        <v>0.64092474176094438</v>
      </c>
    </row>
    <row r="18" spans="1:11">
      <c r="A18" s="144" t="s">
        <v>194</v>
      </c>
      <c r="B18" s="142">
        <v>55</v>
      </c>
      <c r="C18" s="144" t="s">
        <v>87</v>
      </c>
      <c r="D18" s="388"/>
      <c r="E18" s="388">
        <f>F18</f>
        <v>0</v>
      </c>
      <c r="F18" s="388">
        <v>0</v>
      </c>
      <c r="I18" s="389">
        <f>F18/$F$20</f>
        <v>0</v>
      </c>
    </row>
    <row r="19" spans="1:11">
      <c r="A19" s="144" t="s">
        <v>196</v>
      </c>
      <c r="B19" s="142">
        <v>38</v>
      </c>
      <c r="C19" s="144" t="s">
        <v>87</v>
      </c>
      <c r="D19" s="388"/>
      <c r="E19" s="388">
        <f>F19</f>
        <v>4669</v>
      </c>
      <c r="F19" s="388">
        <v>4669</v>
      </c>
      <c r="I19" s="389">
        <f>F19/$F$20</f>
        <v>1.0439118186289854E-2</v>
      </c>
    </row>
    <row r="20" spans="1:11" ht="15.75" thickBot="1">
      <c r="A20" s="162" t="s">
        <v>200</v>
      </c>
      <c r="B20" s="163"/>
      <c r="C20" s="163"/>
      <c r="D20" s="198">
        <f>SUM(D13:D19)</f>
        <v>96701</v>
      </c>
      <c r="E20" s="198">
        <f>SUM(E13:E19)</f>
        <v>350559</v>
      </c>
      <c r="F20" s="198">
        <f>SUM(F13:F19)</f>
        <v>447260</v>
      </c>
      <c r="G20" s="390"/>
      <c r="H20" s="391">
        <f>SUM(H13:H19)</f>
        <v>0.21620757501229712</v>
      </c>
      <c r="I20" s="391">
        <f>SUM(I13:I19)</f>
        <v>0.78379242498770285</v>
      </c>
      <c r="K20" t="s">
        <v>201</v>
      </c>
    </row>
    <row r="21" spans="1:11" ht="15.75" thickTop="1">
      <c r="A21" s="144"/>
      <c r="B21" s="167"/>
      <c r="C21" s="167"/>
    </row>
    <row r="22" spans="1:11">
      <c r="A22" s="144"/>
      <c r="B22" s="167"/>
      <c r="C22" s="167"/>
    </row>
    <row r="23" spans="1:11">
      <c r="A23" s="141" t="s">
        <v>202</v>
      </c>
      <c r="B23" s="142" t="s">
        <v>179</v>
      </c>
      <c r="C23" s="142" t="s">
        <v>180</v>
      </c>
      <c r="D23" s="143" t="s">
        <v>176</v>
      </c>
      <c r="E23" s="143" t="s">
        <v>230</v>
      </c>
      <c r="F23" s="143" t="s">
        <v>0</v>
      </c>
      <c r="H23" s="197" t="s">
        <v>231</v>
      </c>
      <c r="I23" s="197" t="s">
        <v>232</v>
      </c>
    </row>
    <row r="24" spans="1:11">
      <c r="A24" s="144" t="s">
        <v>182</v>
      </c>
      <c r="B24" s="142">
        <v>8</v>
      </c>
      <c r="C24" s="144" t="s">
        <v>87</v>
      </c>
      <c r="D24" s="388"/>
      <c r="E24" s="388">
        <f>F24</f>
        <v>37262</v>
      </c>
      <c r="F24" s="388">
        <v>37262</v>
      </c>
      <c r="I24" s="389">
        <f>F24/$F$31</f>
        <v>5.6022131011982619E-2</v>
      </c>
    </row>
    <row r="25" spans="1:11">
      <c r="A25" s="144" t="s">
        <v>183</v>
      </c>
      <c r="B25" s="145">
        <v>10</v>
      </c>
      <c r="C25" s="144" t="s">
        <v>184</v>
      </c>
      <c r="D25" s="388">
        <f>F25</f>
        <v>14993</v>
      </c>
      <c r="E25" s="388"/>
      <c r="F25" s="388">
        <v>14993</v>
      </c>
      <c r="H25" s="389">
        <f>F25/$F$31</f>
        <v>2.2541458060830213E-2</v>
      </c>
    </row>
    <row r="26" spans="1:11">
      <c r="A26" s="144" t="s">
        <v>186</v>
      </c>
      <c r="B26" s="142" t="s">
        <v>187</v>
      </c>
      <c r="C26" s="144" t="s">
        <v>184</v>
      </c>
      <c r="D26" s="388">
        <f>F26</f>
        <v>234255</v>
      </c>
      <c r="E26" s="388"/>
      <c r="F26" s="388">
        <v>234255</v>
      </c>
      <c r="H26" s="389">
        <f>F26/$F$31</f>
        <v>0.3521943078796626</v>
      </c>
    </row>
    <row r="27" spans="1:11">
      <c r="A27" s="144" t="s">
        <v>189</v>
      </c>
      <c r="B27" s="145">
        <v>29</v>
      </c>
      <c r="C27" s="144" t="s">
        <v>87</v>
      </c>
      <c r="D27" s="388"/>
      <c r="E27" s="388">
        <f>F27</f>
        <v>68715</v>
      </c>
      <c r="F27" s="388">
        <v>68715</v>
      </c>
      <c r="I27" s="389">
        <f>F27/$F$31</f>
        <v>0.10331063100446529</v>
      </c>
    </row>
    <row r="28" spans="1:11" ht="25.5">
      <c r="A28" s="144" t="s">
        <v>191</v>
      </c>
      <c r="B28" s="155" t="s">
        <v>192</v>
      </c>
      <c r="C28" s="144" t="s">
        <v>87</v>
      </c>
      <c r="D28" s="388"/>
      <c r="E28" s="388">
        <f>F28</f>
        <v>303576</v>
      </c>
      <c r="F28" s="388">
        <v>303576</v>
      </c>
      <c r="I28" s="389">
        <f>F28/$F$31</f>
        <v>0.45641603896982547</v>
      </c>
    </row>
    <row r="29" spans="1:11">
      <c r="A29" s="144" t="s">
        <v>196</v>
      </c>
      <c r="B29" s="142">
        <v>38</v>
      </c>
      <c r="C29" s="144" t="s">
        <v>87</v>
      </c>
      <c r="D29" s="388"/>
      <c r="E29" s="388">
        <f>F29</f>
        <v>6329</v>
      </c>
      <c r="F29" s="388">
        <v>6329</v>
      </c>
      <c r="I29" s="389">
        <f>F29/$F$31</f>
        <v>9.5154330732338047E-3</v>
      </c>
    </row>
    <row r="30" spans="1:11">
      <c r="A30" s="144" t="s">
        <v>194</v>
      </c>
      <c r="B30" s="142">
        <v>55</v>
      </c>
      <c r="C30" s="144" t="s">
        <v>87</v>
      </c>
      <c r="D30" s="388"/>
      <c r="E30" s="388">
        <f>F30</f>
        <v>0</v>
      </c>
      <c r="F30" s="388">
        <v>0</v>
      </c>
      <c r="I30" s="389">
        <f>F30/$F$31</f>
        <v>0</v>
      </c>
    </row>
    <row r="31" spans="1:11" ht="15.75" thickBot="1">
      <c r="A31" s="162" t="s">
        <v>203</v>
      </c>
      <c r="B31" s="163"/>
      <c r="C31" s="163"/>
      <c r="D31" s="198">
        <f>SUM(D24:D30)</f>
        <v>249248</v>
      </c>
      <c r="E31" s="198">
        <f>SUM(E24:E30)</f>
        <v>415882</v>
      </c>
      <c r="F31" s="198">
        <f>SUM(F24:F30)</f>
        <v>665130</v>
      </c>
      <c r="G31" s="390"/>
      <c r="H31" s="391">
        <f>SUM(H24:H30)</f>
        <v>0.37473576594049279</v>
      </c>
      <c r="I31" s="391">
        <f>SUM(I24:I30)</f>
        <v>0.62526423405950715</v>
      </c>
      <c r="K31" t="s">
        <v>204</v>
      </c>
    </row>
    <row r="32" spans="1:11" ht="15.75" thickTop="1">
      <c r="A32" s="162"/>
      <c r="B32" s="163"/>
      <c r="C32" s="163"/>
    </row>
    <row r="33" spans="1:11">
      <c r="A33" s="144"/>
      <c r="B33" s="167"/>
      <c r="C33" s="167"/>
    </row>
    <row r="34" spans="1:11">
      <c r="A34" s="141" t="s">
        <v>205</v>
      </c>
      <c r="B34" s="142" t="s">
        <v>179</v>
      </c>
      <c r="C34" s="142" t="s">
        <v>180</v>
      </c>
      <c r="D34" s="143" t="s">
        <v>176</v>
      </c>
      <c r="E34" s="143" t="s">
        <v>230</v>
      </c>
      <c r="F34" s="143" t="s">
        <v>0</v>
      </c>
      <c r="H34" s="197" t="s">
        <v>231</v>
      </c>
      <c r="I34" s="197" t="s">
        <v>232</v>
      </c>
    </row>
    <row r="35" spans="1:11">
      <c r="A35" s="144" t="s">
        <v>182</v>
      </c>
      <c r="B35" s="142">
        <v>8</v>
      </c>
      <c r="C35" s="144" t="s">
        <v>87</v>
      </c>
      <c r="D35" s="388"/>
      <c r="E35" s="388">
        <f>F35</f>
        <v>118</v>
      </c>
      <c r="F35" s="388">
        <f>'[7]MF Counts'!Y25</f>
        <v>118</v>
      </c>
      <c r="I35" s="389">
        <f>F35/$F$42</f>
        <v>2.387697288547147E-2</v>
      </c>
    </row>
    <row r="36" spans="1:11">
      <c r="A36" s="144" t="s">
        <v>183</v>
      </c>
      <c r="B36" s="145">
        <v>10</v>
      </c>
      <c r="C36" s="144" t="s">
        <v>184</v>
      </c>
      <c r="D36" s="388">
        <f>F36</f>
        <v>38</v>
      </c>
      <c r="E36" s="388"/>
      <c r="F36" s="388">
        <f>'[7]MF Counts'!Y42</f>
        <v>38</v>
      </c>
      <c r="H36" s="389">
        <f>F36/$F$42</f>
        <v>7.6891946580331851E-3</v>
      </c>
    </row>
    <row r="37" spans="1:11">
      <c r="A37" s="144" t="s">
        <v>186</v>
      </c>
      <c r="B37" s="142" t="s">
        <v>187</v>
      </c>
      <c r="C37" s="144" t="s">
        <v>184</v>
      </c>
      <c r="D37" s="388">
        <f>F37</f>
        <v>218</v>
      </c>
      <c r="E37" s="388"/>
      <c r="F37" s="388">
        <f>'[7]MF Counts'!Y59</f>
        <v>218</v>
      </c>
      <c r="H37" s="389">
        <f>F37/$F$42</f>
        <v>4.4111695669769323E-2</v>
      </c>
    </row>
    <row r="38" spans="1:11">
      <c r="A38" s="144" t="s">
        <v>189</v>
      </c>
      <c r="B38" s="145">
        <v>29</v>
      </c>
      <c r="C38" s="144" t="s">
        <v>87</v>
      </c>
      <c r="D38" s="388"/>
      <c r="E38" s="388">
        <f>F38</f>
        <v>72</v>
      </c>
      <c r="F38" s="388">
        <f>'[7]MF Counts'!Y76</f>
        <v>72</v>
      </c>
      <c r="I38" s="389">
        <f>F38/$F$42</f>
        <v>1.4569000404694455E-2</v>
      </c>
    </row>
    <row r="39" spans="1:11" ht="25.5">
      <c r="A39" s="144" t="s">
        <v>191</v>
      </c>
      <c r="B39" s="155" t="s">
        <v>192</v>
      </c>
      <c r="C39" s="144" t="s">
        <v>87</v>
      </c>
      <c r="D39" s="388"/>
      <c r="E39" s="388">
        <f>F39</f>
        <v>4496</v>
      </c>
      <c r="F39" s="388">
        <f>'[7]MF Counts'!Y93</f>
        <v>4496</v>
      </c>
      <c r="I39" s="389">
        <f>F39/$F$42</f>
        <v>0.90975313638203159</v>
      </c>
    </row>
    <row r="40" spans="1:11">
      <c r="A40" s="144" t="s">
        <v>196</v>
      </c>
      <c r="B40" s="142">
        <v>38</v>
      </c>
      <c r="C40" s="144" t="s">
        <v>87</v>
      </c>
      <c r="D40" s="388"/>
      <c r="E40" s="388">
        <f>F40</f>
        <v>0</v>
      </c>
      <c r="F40" s="388">
        <f>'[7]MF Counts'!Y110</f>
        <v>0</v>
      </c>
      <c r="I40" s="389">
        <f>F40/$F$42</f>
        <v>0</v>
      </c>
    </row>
    <row r="41" spans="1:11">
      <c r="A41" s="144" t="s">
        <v>194</v>
      </c>
      <c r="B41" s="142">
        <v>55</v>
      </c>
      <c r="C41" s="144" t="s">
        <v>87</v>
      </c>
      <c r="D41" s="388"/>
      <c r="E41" s="388">
        <f>F41</f>
        <v>0</v>
      </c>
      <c r="F41" s="388">
        <v>0</v>
      </c>
      <c r="I41" s="389">
        <f>F41/$F$42</f>
        <v>0</v>
      </c>
    </row>
    <row r="42" spans="1:11" ht="15.75" thickBot="1">
      <c r="A42" s="162" t="s">
        <v>206</v>
      </c>
      <c r="B42" s="163"/>
      <c r="C42" s="163"/>
      <c r="D42" s="198">
        <f>SUM(D35:D41)</f>
        <v>256</v>
      </c>
      <c r="E42" s="198">
        <f>SUM(E35:E41)</f>
        <v>4686</v>
      </c>
      <c r="F42" s="198">
        <f>SUM(F35:F41)</f>
        <v>4942</v>
      </c>
      <c r="G42" s="390"/>
      <c r="H42" s="391">
        <f>SUM(H35:H41)</f>
        <v>5.180089032780251E-2</v>
      </c>
      <c r="I42" s="391">
        <f>SUM(I35:I41)</f>
        <v>0.94819910967219756</v>
      </c>
      <c r="K42" t="s">
        <v>207</v>
      </c>
    </row>
    <row r="43" spans="1:11" ht="15.75" thickTop="1"/>
    <row r="45" spans="1:11">
      <c r="A45" s="141" t="s">
        <v>208</v>
      </c>
      <c r="B45" s="142" t="s">
        <v>179</v>
      </c>
      <c r="C45" s="142" t="s">
        <v>180</v>
      </c>
      <c r="D45" s="143" t="s">
        <v>176</v>
      </c>
      <c r="E45" s="143" t="s">
        <v>230</v>
      </c>
      <c r="F45" s="143" t="s">
        <v>0</v>
      </c>
      <c r="H45" s="197" t="s">
        <v>231</v>
      </c>
      <c r="I45" s="197" t="s">
        <v>232</v>
      </c>
    </row>
    <row r="46" spans="1:11">
      <c r="A46" s="144" t="s">
        <v>182</v>
      </c>
      <c r="B46" s="145">
        <v>8</v>
      </c>
      <c r="C46" s="144" t="s">
        <v>87</v>
      </c>
      <c r="D46" s="388"/>
      <c r="E46" s="388">
        <f>F46</f>
        <v>12</v>
      </c>
      <c r="F46" s="388">
        <f>'[7]MF Counts'!Y29</f>
        <v>12</v>
      </c>
      <c r="I46" s="389">
        <f>F46/$F$53</f>
        <v>5.1502145922746781E-2</v>
      </c>
    </row>
    <row r="47" spans="1:11">
      <c r="A47" s="144" t="s">
        <v>183</v>
      </c>
      <c r="B47" s="145">
        <v>10</v>
      </c>
      <c r="C47" s="144" t="s">
        <v>184</v>
      </c>
      <c r="D47" s="388">
        <f>F47</f>
        <v>12</v>
      </c>
      <c r="E47" s="388"/>
      <c r="F47" s="388">
        <f>'[7]MF Counts'!Y46</f>
        <v>12</v>
      </c>
      <c r="H47" s="389">
        <f>F47/$F$53</f>
        <v>5.1502145922746781E-2</v>
      </c>
    </row>
    <row r="48" spans="1:11">
      <c r="A48" s="144" t="s">
        <v>186</v>
      </c>
      <c r="B48" s="142" t="s">
        <v>187</v>
      </c>
      <c r="C48" s="144" t="s">
        <v>184</v>
      </c>
      <c r="D48" s="388">
        <f>F48</f>
        <v>0</v>
      </c>
      <c r="E48" s="388"/>
      <c r="F48" s="388">
        <f>'[7]MF Counts'!Y63</f>
        <v>0</v>
      </c>
      <c r="H48" s="389">
        <f>F48/$F$53</f>
        <v>0</v>
      </c>
    </row>
    <row r="49" spans="1:11">
      <c r="A49" s="144" t="s">
        <v>189</v>
      </c>
      <c r="B49" s="142">
        <v>29</v>
      </c>
      <c r="C49" s="144" t="s">
        <v>87</v>
      </c>
      <c r="D49" s="388"/>
      <c r="E49" s="388">
        <f>F49</f>
        <v>0</v>
      </c>
      <c r="F49" s="388">
        <f>'[7]MF Counts'!Y80</f>
        <v>0</v>
      </c>
      <c r="I49" s="389">
        <f>F49/$F$53</f>
        <v>0</v>
      </c>
    </row>
    <row r="50" spans="1:11" ht="25.5">
      <c r="A50" s="144" t="s">
        <v>191</v>
      </c>
      <c r="B50" s="155" t="s">
        <v>192</v>
      </c>
      <c r="C50" s="144" t="s">
        <v>87</v>
      </c>
      <c r="D50" s="388"/>
      <c r="E50" s="388">
        <f>F50</f>
        <v>209</v>
      </c>
      <c r="F50" s="388">
        <f>'[7]MF Counts'!Y97</f>
        <v>209</v>
      </c>
      <c r="I50" s="389">
        <f>F50/$F$53</f>
        <v>0.89699570815450647</v>
      </c>
    </row>
    <row r="51" spans="1:11">
      <c r="A51" s="144" t="s">
        <v>194</v>
      </c>
      <c r="B51" s="142">
        <v>55</v>
      </c>
      <c r="C51" s="144" t="s">
        <v>87</v>
      </c>
      <c r="D51" s="388"/>
      <c r="E51" s="388">
        <f>F51</f>
        <v>0</v>
      </c>
      <c r="F51" s="388">
        <v>0</v>
      </c>
      <c r="I51" s="389">
        <f>F51/$F$53</f>
        <v>0</v>
      </c>
    </row>
    <row r="52" spans="1:11">
      <c r="A52" s="144" t="s">
        <v>196</v>
      </c>
      <c r="B52" s="142">
        <v>38</v>
      </c>
      <c r="C52" s="144" t="s">
        <v>87</v>
      </c>
      <c r="D52" s="388"/>
      <c r="E52" s="388">
        <f>F52</f>
        <v>0</v>
      </c>
      <c r="F52" s="388">
        <f>'[7]MF Counts'!Y114</f>
        <v>0</v>
      </c>
      <c r="I52" s="389">
        <f>F52/$F$53</f>
        <v>0</v>
      </c>
    </row>
    <row r="53" spans="1:11" ht="15.75" thickBot="1">
      <c r="A53" s="162" t="s">
        <v>209</v>
      </c>
      <c r="B53" s="163"/>
      <c r="C53" s="163"/>
      <c r="D53" s="198">
        <f>SUM(D46:D52)</f>
        <v>12</v>
      </c>
      <c r="E53" s="198">
        <f>SUM(E46:E52)</f>
        <v>221</v>
      </c>
      <c r="F53" s="198">
        <f>SUM(F46:F52)</f>
        <v>233</v>
      </c>
      <c r="G53" s="390"/>
      <c r="H53" s="391">
        <f>SUM(H46:H52)</f>
        <v>5.1502145922746781E-2</v>
      </c>
      <c r="I53" s="391">
        <f>SUM(I46:I52)</f>
        <v>0.94849785407725329</v>
      </c>
      <c r="K53" t="s">
        <v>210</v>
      </c>
    </row>
    <row r="54" spans="1:11" ht="15.75" thickTop="1">
      <c r="A54" s="144"/>
      <c r="B54" s="167"/>
      <c r="C54" s="167"/>
    </row>
    <row r="55" spans="1:11">
      <c r="A55" s="144"/>
      <c r="B55" s="167"/>
      <c r="C55" s="167"/>
    </row>
    <row r="56" spans="1:11">
      <c r="A56" s="141" t="s">
        <v>211</v>
      </c>
      <c r="B56" s="142" t="s">
        <v>179</v>
      </c>
      <c r="C56" s="142" t="s">
        <v>180</v>
      </c>
      <c r="D56" s="143" t="s">
        <v>176</v>
      </c>
      <c r="E56" s="143" t="s">
        <v>230</v>
      </c>
      <c r="F56" s="143" t="s">
        <v>0</v>
      </c>
      <c r="H56" s="197" t="s">
        <v>231</v>
      </c>
      <c r="I56" s="197" t="s">
        <v>232</v>
      </c>
    </row>
    <row r="57" spans="1:11">
      <c r="A57" s="144" t="s">
        <v>182</v>
      </c>
      <c r="B57" s="142">
        <v>8</v>
      </c>
      <c r="C57" s="144" t="s">
        <v>87</v>
      </c>
      <c r="D57" s="388"/>
      <c r="E57" s="388">
        <f>F57</f>
        <v>119</v>
      </c>
      <c r="F57" s="388">
        <f>'[7]MF Counts'!Y34</f>
        <v>119</v>
      </c>
      <c r="I57" s="389">
        <f>F57/$F$64</f>
        <v>2.7175154144781912E-2</v>
      </c>
    </row>
    <row r="58" spans="1:11">
      <c r="A58" s="144" t="s">
        <v>183</v>
      </c>
      <c r="B58" s="145">
        <v>10</v>
      </c>
      <c r="C58" s="144" t="s">
        <v>184</v>
      </c>
      <c r="D58" s="388">
        <f>F58</f>
        <v>48</v>
      </c>
      <c r="E58" s="388"/>
      <c r="F58" s="388">
        <f>'[7]MF Counts'!Y51</f>
        <v>48</v>
      </c>
      <c r="H58" s="389">
        <f>F58/$F$64</f>
        <v>1.0961406713861612E-2</v>
      </c>
    </row>
    <row r="59" spans="1:11">
      <c r="A59" s="144" t="s">
        <v>186</v>
      </c>
      <c r="B59" s="142" t="s">
        <v>187</v>
      </c>
      <c r="C59" s="144" t="s">
        <v>184</v>
      </c>
      <c r="D59" s="388">
        <f>F59</f>
        <v>199</v>
      </c>
      <c r="E59" s="388"/>
      <c r="F59" s="388">
        <f>'[7]MF Counts'!Y68</f>
        <v>199</v>
      </c>
      <c r="H59" s="389">
        <f>F59/$F$64</f>
        <v>4.544416533455127E-2</v>
      </c>
    </row>
    <row r="60" spans="1:11">
      <c r="A60" s="144" t="s">
        <v>189</v>
      </c>
      <c r="B60" s="145">
        <v>29</v>
      </c>
      <c r="C60" s="144" t="s">
        <v>87</v>
      </c>
      <c r="D60" s="388"/>
      <c r="E60" s="388">
        <f>F60</f>
        <v>120</v>
      </c>
      <c r="F60" s="388">
        <f>'[7]MF Counts'!Y85</f>
        <v>120</v>
      </c>
      <c r="I60" s="389">
        <f>F60/$F$64</f>
        <v>2.7403516784654032E-2</v>
      </c>
    </row>
    <row r="61" spans="1:11" ht="25.5">
      <c r="A61" s="144" t="s">
        <v>191</v>
      </c>
      <c r="B61" s="155" t="s">
        <v>192</v>
      </c>
      <c r="C61" s="144" t="s">
        <v>87</v>
      </c>
      <c r="D61" s="388"/>
      <c r="E61" s="388">
        <f>F61</f>
        <v>3893</v>
      </c>
      <c r="F61" s="388">
        <f>'[7]MF Counts'!Y102</f>
        <v>3893</v>
      </c>
      <c r="I61" s="389">
        <f>F61/$F$64</f>
        <v>0.88901575702215119</v>
      </c>
    </row>
    <row r="62" spans="1:11">
      <c r="A62" s="144" t="s">
        <v>196</v>
      </c>
      <c r="B62" s="142">
        <v>38</v>
      </c>
      <c r="C62" s="144" t="s">
        <v>87</v>
      </c>
      <c r="D62" s="388"/>
      <c r="E62" s="388">
        <f>F62</f>
        <v>0</v>
      </c>
      <c r="F62" s="388">
        <f>'[7]MF Counts'!Y119</f>
        <v>0</v>
      </c>
      <c r="I62" s="389">
        <f>F62/$F$64</f>
        <v>0</v>
      </c>
    </row>
    <row r="63" spans="1:11">
      <c r="A63" s="144" t="s">
        <v>194</v>
      </c>
      <c r="B63" s="142">
        <v>55</v>
      </c>
      <c r="C63" s="144" t="s">
        <v>87</v>
      </c>
      <c r="D63" s="388"/>
      <c r="E63" s="388">
        <f>F63</f>
        <v>0</v>
      </c>
      <c r="F63" s="388">
        <v>0</v>
      </c>
      <c r="I63" s="389">
        <f>F63/$F$64</f>
        <v>0</v>
      </c>
    </row>
    <row r="64" spans="1:11" ht="15.75" thickBot="1">
      <c r="A64" s="162" t="s">
        <v>212</v>
      </c>
      <c r="B64" s="163"/>
      <c r="C64" s="163"/>
      <c r="D64" s="198">
        <f>SUM(D57:D63)</f>
        <v>247</v>
      </c>
      <c r="E64" s="198">
        <f>SUM(E57:E63)</f>
        <v>4132</v>
      </c>
      <c r="F64" s="198">
        <f>SUM(F57:F63)</f>
        <v>4379</v>
      </c>
      <c r="G64" s="390"/>
      <c r="H64" s="391">
        <f>SUM(H57:H63)</f>
        <v>5.6405572048412886E-2</v>
      </c>
      <c r="I64" s="391">
        <f>SUM(I57:I63)</f>
        <v>0.9435944279515871</v>
      </c>
      <c r="K64" t="s">
        <v>213</v>
      </c>
    </row>
    <row r="65" spans="1:11" ht="15.75" thickTop="1"/>
    <row r="67" spans="1:11">
      <c r="A67" s="141" t="s">
        <v>214</v>
      </c>
      <c r="B67" s="142" t="s">
        <v>179</v>
      </c>
      <c r="C67" s="142" t="s">
        <v>180</v>
      </c>
      <c r="D67" s="143" t="s">
        <v>176</v>
      </c>
      <c r="E67" s="143" t="s">
        <v>230</v>
      </c>
      <c r="F67" s="143" t="s">
        <v>0</v>
      </c>
      <c r="H67" s="197" t="s">
        <v>231</v>
      </c>
      <c r="I67" s="197" t="s">
        <v>232</v>
      </c>
    </row>
    <row r="68" spans="1:11">
      <c r="A68" s="144" t="s">
        <v>182</v>
      </c>
      <c r="B68" s="142">
        <v>8</v>
      </c>
      <c r="C68" s="144" t="s">
        <v>87</v>
      </c>
      <c r="D68" s="388"/>
      <c r="E68" s="388">
        <f>F68</f>
        <v>391</v>
      </c>
      <c r="F68" s="388">
        <f>'[7]Comm Counts'!Y26</f>
        <v>391</v>
      </c>
      <c r="I68" s="389">
        <f>F68/$F$75</f>
        <v>1.1044885737691025E-2</v>
      </c>
    </row>
    <row r="69" spans="1:11">
      <c r="A69" s="144" t="s">
        <v>183</v>
      </c>
      <c r="B69" s="145">
        <v>10</v>
      </c>
      <c r="C69" s="144" t="s">
        <v>184</v>
      </c>
      <c r="D69" s="388">
        <f>F69</f>
        <v>539</v>
      </c>
      <c r="E69" s="388"/>
      <c r="F69" s="388">
        <f>'[7]Comm Counts'!Y44</f>
        <v>539</v>
      </c>
      <c r="H69" s="389">
        <f>F69/$F$75</f>
        <v>1.5225558600039548E-2</v>
      </c>
    </row>
    <row r="70" spans="1:11">
      <c r="A70" s="144" t="s">
        <v>186</v>
      </c>
      <c r="B70" s="142" t="s">
        <v>187</v>
      </c>
      <c r="C70" s="144" t="s">
        <v>184</v>
      </c>
      <c r="D70" s="388">
        <f>F70</f>
        <v>5806</v>
      </c>
      <c r="E70" s="388"/>
      <c r="F70" s="388">
        <f>'[7]Comm Counts'!Y62</f>
        <v>5806</v>
      </c>
      <c r="H70" s="389">
        <f>F70/$F$75</f>
        <v>0.16400666647834808</v>
      </c>
    </row>
    <row r="71" spans="1:11">
      <c r="A71" s="144" t="s">
        <v>189</v>
      </c>
      <c r="B71" s="145">
        <v>29</v>
      </c>
      <c r="C71" s="144" t="s">
        <v>87</v>
      </c>
      <c r="D71" s="388"/>
      <c r="E71" s="388">
        <f>F71</f>
        <v>1868</v>
      </c>
      <c r="F71" s="388">
        <f>'[7]Comm Counts'!Y80</f>
        <v>1868</v>
      </c>
      <c r="I71" s="389">
        <f>F71/$F$75</f>
        <v>5.2766870992344846E-2</v>
      </c>
    </row>
    <row r="72" spans="1:11" ht="25.5">
      <c r="A72" s="144" t="s">
        <v>191</v>
      </c>
      <c r="B72" s="155" t="s">
        <v>192</v>
      </c>
      <c r="C72" s="144" t="s">
        <v>87</v>
      </c>
      <c r="D72" s="388"/>
      <c r="E72" s="388">
        <f>F72</f>
        <v>26797</v>
      </c>
      <c r="F72" s="388">
        <f>'[7]Comm Counts'!Y98</f>
        <v>26797</v>
      </c>
      <c r="I72" s="389">
        <f>F72/$F$75</f>
        <v>0.75695601819157654</v>
      </c>
    </row>
    <row r="73" spans="1:11">
      <c r="A73" s="144" t="s">
        <v>196</v>
      </c>
      <c r="B73" s="142">
        <v>38</v>
      </c>
      <c r="C73" s="144" t="s">
        <v>87</v>
      </c>
      <c r="D73" s="388"/>
      <c r="E73" s="388">
        <f>F73</f>
        <v>0</v>
      </c>
      <c r="F73" s="388">
        <f>'[7]Comm Counts'!Y116</f>
        <v>0</v>
      </c>
      <c r="I73" s="389">
        <f>F73/$F$75</f>
        <v>0</v>
      </c>
    </row>
    <row r="74" spans="1:11">
      <c r="A74" s="144" t="s">
        <v>194</v>
      </c>
      <c r="B74" s="142">
        <v>55</v>
      </c>
      <c r="C74" s="144" t="s">
        <v>87</v>
      </c>
      <c r="D74" s="388"/>
      <c r="E74" s="388">
        <f>F74</f>
        <v>0</v>
      </c>
      <c r="F74" s="388">
        <v>0</v>
      </c>
      <c r="I74" s="389">
        <f>F74/$F$75</f>
        <v>0</v>
      </c>
    </row>
    <row r="75" spans="1:11" ht="15.75" thickBot="1">
      <c r="A75" s="162" t="s">
        <v>215</v>
      </c>
      <c r="B75" s="163"/>
      <c r="C75" s="163"/>
      <c r="D75" s="198">
        <f>SUM(D68:D74)</f>
        <v>6345</v>
      </c>
      <c r="E75" s="198">
        <f>SUM(E68:E74)</f>
        <v>29056</v>
      </c>
      <c r="F75" s="198">
        <f>SUM(F68:F74)</f>
        <v>35401</v>
      </c>
      <c r="G75" s="390"/>
      <c r="H75" s="391">
        <f>SUM(H68:H74)</f>
        <v>0.17923222507838762</v>
      </c>
      <c r="I75" s="391">
        <f>SUM(I68:I74)</f>
        <v>0.82076777492161246</v>
      </c>
      <c r="K75" t="s">
        <v>216</v>
      </c>
    </row>
    <row r="76" spans="1:11" ht="15.75" thickTop="1"/>
    <row r="78" spans="1:11">
      <c r="A78" s="141" t="s">
        <v>217</v>
      </c>
      <c r="B78" s="142" t="s">
        <v>179</v>
      </c>
      <c r="C78" s="142" t="s">
        <v>180</v>
      </c>
      <c r="D78" s="143" t="s">
        <v>176</v>
      </c>
      <c r="E78" s="143" t="s">
        <v>230</v>
      </c>
      <c r="F78" s="143" t="s">
        <v>0</v>
      </c>
      <c r="H78" s="197" t="s">
        <v>231</v>
      </c>
      <c r="I78" s="197" t="s">
        <v>232</v>
      </c>
    </row>
    <row r="79" spans="1:11">
      <c r="A79" s="144" t="s">
        <v>182</v>
      </c>
      <c r="B79" s="145">
        <v>8</v>
      </c>
      <c r="C79" s="144" t="s">
        <v>87</v>
      </c>
      <c r="D79" s="388"/>
      <c r="E79" s="388">
        <f>F79</f>
        <v>0</v>
      </c>
      <c r="F79" s="388">
        <f>'[7]Comm Counts'!Y30</f>
        <v>0</v>
      </c>
      <c r="I79" s="389">
        <f>F79/$F$86</f>
        <v>0</v>
      </c>
    </row>
    <row r="80" spans="1:11">
      <c r="A80" s="144" t="s">
        <v>183</v>
      </c>
      <c r="B80" s="145">
        <v>10</v>
      </c>
      <c r="C80" s="144" t="s">
        <v>184</v>
      </c>
      <c r="D80" s="388">
        <f>F80</f>
        <v>1</v>
      </c>
      <c r="E80" s="388"/>
      <c r="F80" s="388">
        <f>'[7]Comm Counts'!Y48</f>
        <v>1</v>
      </c>
      <c r="H80" s="389">
        <f>F80/$F$86</f>
        <v>1.3280212483399733E-3</v>
      </c>
    </row>
    <row r="81" spans="1:11">
      <c r="A81" s="144" t="s">
        <v>186</v>
      </c>
      <c r="B81" s="142" t="s">
        <v>187</v>
      </c>
      <c r="C81" s="144" t="s">
        <v>184</v>
      </c>
      <c r="D81" s="388">
        <f>F81</f>
        <v>184</v>
      </c>
      <c r="E81" s="388"/>
      <c r="F81" s="388">
        <f>'[7]Comm Counts'!Y66</f>
        <v>184</v>
      </c>
      <c r="H81" s="389">
        <f>F81/$F$86</f>
        <v>0.24435590969455512</v>
      </c>
    </row>
    <row r="82" spans="1:11">
      <c r="A82" s="144" t="s">
        <v>189</v>
      </c>
      <c r="B82" s="142">
        <v>29</v>
      </c>
      <c r="C82" s="144" t="s">
        <v>87</v>
      </c>
      <c r="D82" s="388"/>
      <c r="E82" s="388">
        <f>F82</f>
        <v>42</v>
      </c>
      <c r="F82" s="388">
        <f>'[7]Comm Counts'!Y84</f>
        <v>42</v>
      </c>
      <c r="I82" s="389">
        <f>F82/$F$86</f>
        <v>5.5776892430278883E-2</v>
      </c>
    </row>
    <row r="83" spans="1:11" ht="25.5">
      <c r="A83" s="144" t="s">
        <v>191</v>
      </c>
      <c r="B83" s="155" t="s">
        <v>192</v>
      </c>
      <c r="C83" s="144" t="s">
        <v>87</v>
      </c>
      <c r="D83" s="388"/>
      <c r="E83" s="388">
        <f>F83</f>
        <v>526</v>
      </c>
      <c r="F83" s="388">
        <f>'[7]Comm Counts'!Y102</f>
        <v>526</v>
      </c>
      <c r="I83" s="389">
        <f>F83/$F$86</f>
        <v>0.69853917662682607</v>
      </c>
    </row>
    <row r="84" spans="1:11">
      <c r="A84" s="144" t="s">
        <v>194</v>
      </c>
      <c r="B84" s="142">
        <v>55</v>
      </c>
      <c r="C84" s="144" t="s">
        <v>87</v>
      </c>
      <c r="D84" s="388"/>
      <c r="E84" s="388">
        <f>F84</f>
        <v>0</v>
      </c>
      <c r="F84" s="388">
        <v>0</v>
      </c>
      <c r="I84" s="389">
        <f>F84/$F$86</f>
        <v>0</v>
      </c>
    </row>
    <row r="85" spans="1:11">
      <c r="A85" s="144" t="s">
        <v>196</v>
      </c>
      <c r="B85" s="142">
        <v>38</v>
      </c>
      <c r="C85" s="144" t="s">
        <v>87</v>
      </c>
      <c r="D85" s="388"/>
      <c r="E85" s="388">
        <f>F85</f>
        <v>0</v>
      </c>
      <c r="F85" s="388">
        <f>'[7]Comm Counts'!Y120</f>
        <v>0</v>
      </c>
      <c r="I85" s="389">
        <f>F85/$F$86</f>
        <v>0</v>
      </c>
    </row>
    <row r="86" spans="1:11" ht="15.75" thickBot="1">
      <c r="A86" s="162" t="s">
        <v>218</v>
      </c>
      <c r="B86" s="163"/>
      <c r="C86" s="163"/>
      <c r="D86" s="198">
        <f>SUM(D79:D85)</f>
        <v>185</v>
      </c>
      <c r="E86" s="198">
        <f>SUM(E79:E85)</f>
        <v>568</v>
      </c>
      <c r="F86" s="198">
        <f>SUM(F79:F85)</f>
        <v>753</v>
      </c>
      <c r="G86" s="390"/>
      <c r="H86" s="391">
        <f>SUM(H79:H85)</f>
        <v>0.24568393094289509</v>
      </c>
      <c r="I86" s="391">
        <f>SUM(I79:I85)</f>
        <v>0.75431606905710491</v>
      </c>
      <c r="K86" t="s">
        <v>219</v>
      </c>
    </row>
    <row r="87" spans="1:11" ht="15.75" thickTop="1">
      <c r="A87" s="144"/>
      <c r="B87" s="167"/>
      <c r="C87" s="167"/>
    </row>
    <row r="88" spans="1:11">
      <c r="A88" s="144"/>
      <c r="B88" s="167"/>
      <c r="C88" s="167"/>
    </row>
    <row r="89" spans="1:11">
      <c r="A89" s="141" t="s">
        <v>221</v>
      </c>
      <c r="B89" s="142" t="s">
        <v>179</v>
      </c>
      <c r="C89" s="142" t="s">
        <v>180</v>
      </c>
      <c r="D89" s="143" t="s">
        <v>176</v>
      </c>
      <c r="E89" s="143" t="s">
        <v>230</v>
      </c>
      <c r="F89" s="143" t="s">
        <v>0</v>
      </c>
      <c r="H89" s="197" t="s">
        <v>231</v>
      </c>
      <c r="I89" s="197" t="s">
        <v>232</v>
      </c>
    </row>
    <row r="90" spans="1:11">
      <c r="A90" s="144" t="s">
        <v>182</v>
      </c>
      <c r="B90" s="142">
        <v>8</v>
      </c>
      <c r="C90" s="144" t="s">
        <v>87</v>
      </c>
      <c r="D90" s="388"/>
      <c r="E90" s="388"/>
      <c r="F90" s="388"/>
      <c r="I90" s="389"/>
    </row>
    <row r="91" spans="1:11">
      <c r="A91" s="144" t="s">
        <v>183</v>
      </c>
      <c r="B91" s="145">
        <v>10</v>
      </c>
      <c r="C91" s="144" t="s">
        <v>184</v>
      </c>
      <c r="D91" s="388"/>
      <c r="E91" s="388"/>
      <c r="F91" s="388"/>
      <c r="H91" s="389"/>
    </row>
    <row r="92" spans="1:11">
      <c r="A92" s="144" t="s">
        <v>186</v>
      </c>
      <c r="B92" s="142" t="s">
        <v>187</v>
      </c>
      <c r="C92" s="144" t="s">
        <v>184</v>
      </c>
      <c r="D92" s="388"/>
      <c r="E92" s="388"/>
      <c r="F92" s="388"/>
      <c r="H92" s="389"/>
    </row>
    <row r="93" spans="1:11">
      <c r="A93" s="144" t="s">
        <v>189</v>
      </c>
      <c r="B93" s="145">
        <v>29</v>
      </c>
      <c r="C93" s="144" t="s">
        <v>87</v>
      </c>
      <c r="D93" s="388"/>
      <c r="E93" s="388"/>
      <c r="F93" s="388"/>
      <c r="I93" s="389"/>
    </row>
    <row r="94" spans="1:11" ht="25.5">
      <c r="A94" s="144" t="s">
        <v>191</v>
      </c>
      <c r="B94" s="155" t="s">
        <v>192</v>
      </c>
      <c r="C94" s="144" t="s">
        <v>87</v>
      </c>
      <c r="D94" s="388"/>
      <c r="E94" s="388"/>
      <c r="F94" s="388"/>
      <c r="I94" s="389"/>
    </row>
    <row r="95" spans="1:11">
      <c r="A95" s="144" t="s">
        <v>196</v>
      </c>
      <c r="B95" s="142">
        <v>38</v>
      </c>
      <c r="C95" s="144" t="s">
        <v>87</v>
      </c>
      <c r="D95" s="388"/>
      <c r="E95" s="388"/>
      <c r="F95" s="388"/>
      <c r="I95" s="389"/>
    </row>
    <row r="96" spans="1:11">
      <c r="A96" s="144" t="s">
        <v>223</v>
      </c>
      <c r="B96" s="142">
        <v>55</v>
      </c>
      <c r="C96" s="144" t="s">
        <v>87</v>
      </c>
      <c r="D96" s="388"/>
      <c r="E96" s="388"/>
      <c r="F96" s="388"/>
      <c r="I96" s="389"/>
    </row>
    <row r="97" spans="1:11" ht="15.75" thickBot="1">
      <c r="A97" s="162" t="s">
        <v>224</v>
      </c>
      <c r="B97" s="163"/>
      <c r="C97" s="163"/>
      <c r="D97" s="198">
        <f>SUM(D90:D96)</f>
        <v>0</v>
      </c>
      <c r="E97" s="198">
        <f>SUM(E90:E96)</f>
        <v>0</v>
      </c>
      <c r="F97" s="198">
        <f>SUM(F90:F96)</f>
        <v>0</v>
      </c>
      <c r="G97" s="390"/>
      <c r="H97" s="391">
        <f>SUM(H90:H96)</f>
        <v>0</v>
      </c>
      <c r="I97" s="391">
        <f>SUM(I90:I96)</f>
        <v>0</v>
      </c>
      <c r="K97" t="s">
        <v>225</v>
      </c>
    </row>
    <row r="98" spans="1:11" ht="15.75" thickTop="1"/>
    <row r="99" spans="1:11" ht="15.75" thickBot="1">
      <c r="A99" s="141" t="s">
        <v>571</v>
      </c>
      <c r="D99" s="198">
        <f>D97+D86+D75+D64+D53+D42+D31+D20+D9</f>
        <v>601149</v>
      </c>
      <c r="E99" s="198">
        <f>E97+E86+E75+E64+E53+E42+E31+E20+E9</f>
        <v>1218790</v>
      </c>
      <c r="F99" s="198">
        <f t="shared" ref="F99" si="0">F97+F86+F75+F64+F53+F42+F31+F20+F9</f>
        <v>1819939</v>
      </c>
      <c r="G99" s="390"/>
      <c r="H99" s="199">
        <f>ROUND(D99/$F99,4)</f>
        <v>0.33029999999999998</v>
      </c>
      <c r="I99" s="199">
        <f>ROUND(E99/$F99,4)</f>
        <v>0.66969999999999996</v>
      </c>
    </row>
    <row r="100" spans="1:11" ht="15.75" thickTop="1"/>
    <row r="101" spans="1:11">
      <c r="D101" s="143" t="s">
        <v>176</v>
      </c>
      <c r="E101" s="143" t="s">
        <v>230</v>
      </c>
      <c r="F101" s="143" t="s">
        <v>0</v>
      </c>
      <c r="H101" s="143" t="s">
        <v>233</v>
      </c>
      <c r="I101" s="143" t="s">
        <v>234</v>
      </c>
    </row>
    <row r="102" spans="1:11">
      <c r="A102" t="s">
        <v>572</v>
      </c>
      <c r="D102">
        <f>D9+D42+D75</f>
        <v>254756</v>
      </c>
      <c r="E102">
        <f t="shared" ref="E102:F102" si="1">E9+E42+E75</f>
        <v>447428</v>
      </c>
      <c r="F102">
        <f t="shared" si="1"/>
        <v>702184</v>
      </c>
      <c r="H102" s="392">
        <f>+D102/$D$99</f>
        <v>0.42378179120317927</v>
      </c>
      <c r="I102" s="392">
        <f>+D102/$F$99</f>
        <v>0.13998051583047563</v>
      </c>
    </row>
    <row r="103" spans="1:11">
      <c r="A103" t="s">
        <v>573</v>
      </c>
      <c r="D103">
        <f>D31+D64+D97-D105</f>
        <v>249248</v>
      </c>
      <c r="E103">
        <f t="shared" ref="E103:F103" si="2">E31+E64+E97-E105</f>
        <v>415882</v>
      </c>
      <c r="F103">
        <f t="shared" si="2"/>
        <v>665130</v>
      </c>
      <c r="H103" s="392">
        <f t="shared" ref="H103:H105" si="3">+D103/$D$99</f>
        <v>0.41461933730239925</v>
      </c>
      <c r="I103" s="392">
        <f t="shared" ref="I103:I105" si="4">+D103/$F$99</f>
        <v>0.13695404076730044</v>
      </c>
    </row>
    <row r="104" spans="1:11">
      <c r="A104" t="s">
        <v>200</v>
      </c>
      <c r="D104">
        <f>D20+D53+D86</f>
        <v>96898</v>
      </c>
      <c r="E104">
        <f t="shared" ref="E104:F104" si="5">E20+E53+E86</f>
        <v>351348</v>
      </c>
      <c r="F104">
        <f t="shared" si="5"/>
        <v>448246</v>
      </c>
      <c r="H104" s="392">
        <f t="shared" si="3"/>
        <v>0.16118799166263273</v>
      </c>
      <c r="I104" s="392">
        <f t="shared" si="4"/>
        <v>5.3242443840150686E-2</v>
      </c>
    </row>
    <row r="105" spans="1:11">
      <c r="A105" t="s">
        <v>574</v>
      </c>
      <c r="D105">
        <f>D64</f>
        <v>247</v>
      </c>
      <c r="E105">
        <f t="shared" ref="E105:F105" si="6">E64</f>
        <v>4132</v>
      </c>
      <c r="F105">
        <f t="shared" si="6"/>
        <v>4379</v>
      </c>
      <c r="H105" s="392">
        <f t="shared" si="3"/>
        <v>4.1087983178879112E-4</v>
      </c>
      <c r="I105" s="392">
        <f t="shared" si="4"/>
        <v>1.357188345323662E-4</v>
      </c>
    </row>
    <row r="106" spans="1:11">
      <c r="H106" s="392"/>
      <c r="I106" s="39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03"/>
  <sheetViews>
    <sheetView topLeftCell="A97" workbookViewId="0">
      <selection activeCell="E123" sqref="E123"/>
    </sheetView>
  </sheetViews>
  <sheetFormatPr defaultColWidth="9.140625" defaultRowHeight="15"/>
  <cols>
    <col min="1" max="1" width="42.5703125" style="140" bestFit="1" customWidth="1"/>
    <col min="2" max="4" width="9.140625" style="140"/>
    <col min="5" max="5" width="11" style="140" bestFit="1" customWidth="1"/>
    <col min="6" max="6" width="10" style="140" bestFit="1" customWidth="1"/>
    <col min="7" max="7" width="13.28515625" style="140" bestFit="1" customWidth="1"/>
    <col min="8" max="8" width="9.140625" style="140"/>
    <col min="9" max="9" width="20.42578125" style="140" bestFit="1" customWidth="1"/>
    <col min="10" max="10" width="9.140625" style="140"/>
    <col min="11" max="11" width="26.7109375" style="140" customWidth="1"/>
    <col min="12" max="12" width="14" style="140" customWidth="1"/>
    <col min="13" max="16384" width="9.140625" style="140"/>
  </cols>
  <sheetData>
    <row r="1" spans="1:16">
      <c r="A1" s="140" t="s">
        <v>177</v>
      </c>
    </row>
    <row r="2" spans="1:16">
      <c r="A2" s="140" t="s">
        <v>3</v>
      </c>
    </row>
    <row r="4" spans="1:16">
      <c r="A4" s="141" t="s">
        <v>178</v>
      </c>
      <c r="B4" s="142" t="s">
        <v>179</v>
      </c>
      <c r="C4" s="142" t="s">
        <v>180</v>
      </c>
      <c r="D4" s="143" t="s">
        <v>0</v>
      </c>
      <c r="F4" s="140" t="s">
        <v>176</v>
      </c>
      <c r="G4" s="140" t="s">
        <v>181</v>
      </c>
    </row>
    <row r="5" spans="1:16">
      <c r="A5" s="144" t="s">
        <v>182</v>
      </c>
      <c r="B5" s="145">
        <v>8</v>
      </c>
      <c r="C5" s="144" t="s">
        <v>87</v>
      </c>
      <c r="D5" s="146">
        <v>37193</v>
      </c>
      <c r="E5" s="147">
        <f>D5/$D$12</f>
        <v>5.6196276749249444E-2</v>
      </c>
      <c r="G5" s="148">
        <f>E5</f>
        <v>5.6196276749249444E-2</v>
      </c>
      <c r="K5" s="149"/>
      <c r="L5" s="150" t="s">
        <v>129</v>
      </c>
      <c r="M5" s="151"/>
      <c r="N5" s="2"/>
    </row>
    <row r="6" spans="1:16">
      <c r="A6" s="144" t="s">
        <v>183</v>
      </c>
      <c r="B6" s="145">
        <v>10</v>
      </c>
      <c r="C6" s="144" t="s">
        <v>184</v>
      </c>
      <c r="D6" s="146">
        <v>14918</v>
      </c>
      <c r="E6" s="147">
        <f t="shared" ref="E6:E11" si="0">D6/$D$12</f>
        <v>2.2540156925908186E-2</v>
      </c>
      <c r="F6" s="148">
        <f>E6</f>
        <v>2.2540156925908186E-2</v>
      </c>
      <c r="K6" s="152" t="s">
        <v>185</v>
      </c>
      <c r="L6" s="153">
        <f>D6+D7+D39+D40+D72+D73</f>
        <v>254756</v>
      </c>
      <c r="M6" s="154">
        <f>L6/L10</f>
        <v>0.42378179120317927</v>
      </c>
      <c r="N6" s="2"/>
    </row>
    <row r="7" spans="1:16">
      <c r="A7" s="144" t="s">
        <v>186</v>
      </c>
      <c r="B7" s="142" t="s">
        <v>187</v>
      </c>
      <c r="C7" s="144" t="s">
        <v>184</v>
      </c>
      <c r="D7" s="146">
        <v>233237</v>
      </c>
      <c r="E7" s="147">
        <f t="shared" si="0"/>
        <v>0.35240639368065746</v>
      </c>
      <c r="F7" s="148">
        <f>E7</f>
        <v>0.35240639368065746</v>
      </c>
      <c r="K7" s="152" t="s">
        <v>188</v>
      </c>
      <c r="L7" s="153">
        <f>D28+D29</f>
        <v>249248</v>
      </c>
      <c r="M7" s="154">
        <f>L7/L10</f>
        <v>0.41461933730239925</v>
      </c>
      <c r="N7" s="2"/>
    </row>
    <row r="8" spans="1:16">
      <c r="A8" s="144" t="s">
        <v>189</v>
      </c>
      <c r="B8" s="142">
        <v>29</v>
      </c>
      <c r="C8" s="144" t="s">
        <v>87</v>
      </c>
      <c r="D8" s="146">
        <v>68294</v>
      </c>
      <c r="E8" s="147">
        <f t="shared" si="0"/>
        <v>0.10318792580090988</v>
      </c>
      <c r="G8" s="148">
        <f>E8</f>
        <v>0.10318792580090988</v>
      </c>
      <c r="K8" s="152" t="s">
        <v>190</v>
      </c>
      <c r="L8" s="153">
        <f>D17+D18+D50+D51+D83+D84</f>
        <v>96898</v>
      </c>
      <c r="M8" s="154">
        <f>L8/L10</f>
        <v>0.16118799166263273</v>
      </c>
      <c r="N8" s="2"/>
    </row>
    <row r="9" spans="1:16" ht="38.25">
      <c r="A9" s="144" t="s">
        <v>191</v>
      </c>
      <c r="B9" s="155" t="s">
        <v>192</v>
      </c>
      <c r="C9" s="144" t="s">
        <v>87</v>
      </c>
      <c r="D9" s="146">
        <v>301858</v>
      </c>
      <c r="E9" s="147">
        <f t="shared" si="0"/>
        <v>0.45608839585338473</v>
      </c>
      <c r="G9" s="148">
        <f>E9</f>
        <v>0.45608839585338473</v>
      </c>
      <c r="K9" s="152" t="s">
        <v>193</v>
      </c>
      <c r="L9" s="153">
        <f>D61+D62</f>
        <v>247</v>
      </c>
      <c r="M9" s="154">
        <f>L9/L10</f>
        <v>4.1087983178879112E-4</v>
      </c>
      <c r="N9" s="2"/>
    </row>
    <row r="10" spans="1:16">
      <c r="A10" s="144" t="s">
        <v>194</v>
      </c>
      <c r="B10" s="142">
        <v>55</v>
      </c>
      <c r="C10" s="144" t="s">
        <v>87</v>
      </c>
      <c r="D10" s="146">
        <v>0</v>
      </c>
      <c r="E10" s="147">
        <f t="shared" si="0"/>
        <v>0</v>
      </c>
      <c r="G10" s="148">
        <f>E10</f>
        <v>0</v>
      </c>
      <c r="K10" s="156"/>
      <c r="L10" s="157">
        <f>SUM(L6:L9)</f>
        <v>601149</v>
      </c>
      <c r="M10" s="158"/>
      <c r="N10" s="159">
        <f>D6+D7+D17+D18+D28+D29+D39+D40+D50+D51+D61+D62+D72+D73+D83+D84</f>
        <v>601149</v>
      </c>
      <c r="O10" s="160">
        <f>L10-N10</f>
        <v>0</v>
      </c>
      <c r="P10" s="161" t="s">
        <v>195</v>
      </c>
    </row>
    <row r="11" spans="1:16">
      <c r="A11" s="144" t="s">
        <v>196</v>
      </c>
      <c r="B11" s="142">
        <v>38</v>
      </c>
      <c r="C11" s="144" t="s">
        <v>87</v>
      </c>
      <c r="D11" s="146">
        <v>6341</v>
      </c>
      <c r="E11" s="147">
        <f t="shared" si="0"/>
        <v>9.5808509898903209E-3</v>
      </c>
      <c r="G11" s="148">
        <f>E11</f>
        <v>9.5808509898903209E-3</v>
      </c>
    </row>
    <row r="12" spans="1:16" ht="15.75" thickBot="1">
      <c r="A12" s="162" t="s">
        <v>197</v>
      </c>
      <c r="B12" s="163"/>
      <c r="C12" s="163"/>
      <c r="D12" s="164">
        <v>661841</v>
      </c>
      <c r="E12" s="165">
        <f>SUM(E5:E11)</f>
        <v>1</v>
      </c>
      <c r="F12" s="166">
        <f>SUM(F5:F11)</f>
        <v>0.37494655060656562</v>
      </c>
      <c r="G12" s="166">
        <f>SUM(G5:G11)</f>
        <v>0.62505344939343443</v>
      </c>
      <c r="I12" s="140" t="s">
        <v>198</v>
      </c>
      <c r="L12" s="140">
        <v>0.33029999999999998</v>
      </c>
      <c r="M12" s="140">
        <v>0.66969999999999996</v>
      </c>
    </row>
    <row r="13" spans="1:16" ht="15.75" thickTop="1">
      <c r="A13" s="162"/>
      <c r="B13" s="163"/>
      <c r="C13" s="163"/>
    </row>
    <row r="14" spans="1:16">
      <c r="A14" s="144"/>
      <c r="B14" s="167"/>
      <c r="C14" s="167"/>
    </row>
    <row r="15" spans="1:16">
      <c r="A15" s="141" t="s">
        <v>199</v>
      </c>
      <c r="B15" s="142" t="s">
        <v>179</v>
      </c>
      <c r="C15" s="142" t="s">
        <v>180</v>
      </c>
      <c r="D15" s="143" t="s">
        <v>0</v>
      </c>
      <c r="F15" s="140" t="s">
        <v>176</v>
      </c>
      <c r="G15" s="140" t="s">
        <v>181</v>
      </c>
    </row>
    <row r="16" spans="1:16">
      <c r="A16" s="144" t="s">
        <v>182</v>
      </c>
      <c r="B16" s="145">
        <v>8</v>
      </c>
      <c r="C16" s="144" t="s">
        <v>87</v>
      </c>
      <c r="D16" s="146">
        <v>17323</v>
      </c>
      <c r="E16" s="147">
        <f>D16/$D$23</f>
        <v>3.8731386665474224E-2</v>
      </c>
      <c r="G16" s="148">
        <f>E16</f>
        <v>3.8731386665474224E-2</v>
      </c>
    </row>
    <row r="17" spans="1:9">
      <c r="A17" s="144" t="s">
        <v>183</v>
      </c>
      <c r="B17" s="145">
        <v>10</v>
      </c>
      <c r="C17" s="144" t="s">
        <v>184</v>
      </c>
      <c r="D17" s="146">
        <v>7988</v>
      </c>
      <c r="E17" s="147">
        <f t="shared" ref="E17:E22" si="1">D17/$D$23</f>
        <v>1.7859857800831731E-2</v>
      </c>
      <c r="F17" s="148">
        <f>E17</f>
        <v>1.7859857800831731E-2</v>
      </c>
    </row>
    <row r="18" spans="1:9">
      <c r="A18" s="144" t="s">
        <v>186</v>
      </c>
      <c r="B18" s="142" t="s">
        <v>187</v>
      </c>
      <c r="C18" s="144" t="s">
        <v>184</v>
      </c>
      <c r="D18" s="146">
        <v>88713</v>
      </c>
      <c r="E18" s="147">
        <f t="shared" si="1"/>
        <v>0.19834771721146538</v>
      </c>
      <c r="F18" s="148">
        <f>E18</f>
        <v>0.19834771721146538</v>
      </c>
    </row>
    <row r="19" spans="1:9">
      <c r="A19" s="144" t="s">
        <v>189</v>
      </c>
      <c r="B19" s="142">
        <v>29</v>
      </c>
      <c r="C19" s="144" t="s">
        <v>87</v>
      </c>
      <c r="D19" s="146">
        <v>41907</v>
      </c>
      <c r="E19" s="147">
        <f t="shared" si="1"/>
        <v>9.3697178374994416E-2</v>
      </c>
      <c r="G19" s="148">
        <f>E19</f>
        <v>9.3697178374994416E-2</v>
      </c>
    </row>
    <row r="20" spans="1:9" ht="38.25">
      <c r="A20" s="144" t="s">
        <v>191</v>
      </c>
      <c r="B20" s="155" t="s">
        <v>192</v>
      </c>
      <c r="C20" s="144" t="s">
        <v>87</v>
      </c>
      <c r="D20" s="146">
        <v>286660</v>
      </c>
      <c r="E20" s="147">
        <f t="shared" si="1"/>
        <v>0.64092474176094438</v>
      </c>
      <c r="G20" s="148">
        <f>E20</f>
        <v>0.64092474176094438</v>
      </c>
    </row>
    <row r="21" spans="1:9">
      <c r="A21" s="144" t="s">
        <v>194</v>
      </c>
      <c r="B21" s="142">
        <v>55</v>
      </c>
      <c r="C21" s="144" t="s">
        <v>87</v>
      </c>
      <c r="D21" s="146">
        <v>0</v>
      </c>
      <c r="E21" s="147">
        <f t="shared" si="1"/>
        <v>0</v>
      </c>
      <c r="G21" s="148">
        <f>E21</f>
        <v>0</v>
      </c>
    </row>
    <row r="22" spans="1:9">
      <c r="A22" s="144" t="s">
        <v>196</v>
      </c>
      <c r="B22" s="142">
        <v>38</v>
      </c>
      <c r="C22" s="144" t="s">
        <v>87</v>
      </c>
      <c r="D22" s="146">
        <v>4669</v>
      </c>
      <c r="E22" s="147">
        <f t="shared" si="1"/>
        <v>1.0439118186289854E-2</v>
      </c>
      <c r="G22" s="148">
        <f>E22</f>
        <v>1.0439118186289854E-2</v>
      </c>
    </row>
    <row r="23" spans="1:9" ht="15.75" thickBot="1">
      <c r="A23" s="162" t="s">
        <v>200</v>
      </c>
      <c r="B23" s="163"/>
      <c r="C23" s="163"/>
      <c r="D23" s="164">
        <v>447260</v>
      </c>
      <c r="E23" s="165">
        <f>SUM(E16:E22)</f>
        <v>0.99999999999999989</v>
      </c>
      <c r="F23" s="166">
        <f>SUM(F16:F22)</f>
        <v>0.21620757501229712</v>
      </c>
      <c r="G23" s="166">
        <f>SUM(G16:G22)</f>
        <v>0.78379242498770285</v>
      </c>
      <c r="I23" s="140" t="s">
        <v>201</v>
      </c>
    </row>
    <row r="24" spans="1:9" ht="15.75" thickTop="1">
      <c r="A24" s="144"/>
      <c r="B24" s="167"/>
      <c r="C24" s="167"/>
    </row>
    <row r="25" spans="1:9">
      <c r="A25" s="144"/>
      <c r="B25" s="167"/>
      <c r="C25" s="167"/>
    </row>
    <row r="26" spans="1:9">
      <c r="A26" s="141" t="s">
        <v>202</v>
      </c>
      <c r="B26" s="142" t="s">
        <v>179</v>
      </c>
      <c r="C26" s="142" t="s">
        <v>180</v>
      </c>
      <c r="D26" s="143" t="s">
        <v>0</v>
      </c>
      <c r="F26" s="140" t="s">
        <v>176</v>
      </c>
      <c r="G26" s="140" t="s">
        <v>181</v>
      </c>
    </row>
    <row r="27" spans="1:9">
      <c r="A27" s="144" t="s">
        <v>182</v>
      </c>
      <c r="B27" s="142">
        <v>8</v>
      </c>
      <c r="C27" s="144" t="s">
        <v>87</v>
      </c>
      <c r="D27" s="146">
        <v>37262</v>
      </c>
      <c r="E27" s="147">
        <f>D27/$D$34</f>
        <v>5.6022131011982619E-2</v>
      </c>
      <c r="G27" s="148">
        <f>E27</f>
        <v>5.6022131011982619E-2</v>
      </c>
    </row>
    <row r="28" spans="1:9">
      <c r="A28" s="144" t="s">
        <v>183</v>
      </c>
      <c r="B28" s="145">
        <v>10</v>
      </c>
      <c r="C28" s="144" t="s">
        <v>184</v>
      </c>
      <c r="D28" s="146">
        <v>14993</v>
      </c>
      <c r="E28" s="147">
        <f t="shared" ref="E28:E33" si="2">D28/$D$34</f>
        <v>2.2541458060830213E-2</v>
      </c>
      <c r="F28" s="148">
        <f>E28</f>
        <v>2.2541458060830213E-2</v>
      </c>
    </row>
    <row r="29" spans="1:9">
      <c r="A29" s="144" t="s">
        <v>186</v>
      </c>
      <c r="B29" s="142" t="s">
        <v>187</v>
      </c>
      <c r="C29" s="144" t="s">
        <v>184</v>
      </c>
      <c r="D29" s="146">
        <v>234255</v>
      </c>
      <c r="E29" s="147">
        <f t="shared" si="2"/>
        <v>0.3521943078796626</v>
      </c>
      <c r="F29" s="148">
        <f>E29</f>
        <v>0.3521943078796626</v>
      </c>
    </row>
    <row r="30" spans="1:9">
      <c r="A30" s="144" t="s">
        <v>189</v>
      </c>
      <c r="B30" s="145">
        <v>29</v>
      </c>
      <c r="C30" s="144" t="s">
        <v>87</v>
      </c>
      <c r="D30" s="146">
        <v>68715</v>
      </c>
      <c r="E30" s="147">
        <f t="shared" si="2"/>
        <v>0.10331063100446529</v>
      </c>
      <c r="G30" s="148">
        <f>E30</f>
        <v>0.10331063100446529</v>
      </c>
    </row>
    <row r="31" spans="1:9" ht="38.25">
      <c r="A31" s="144" t="s">
        <v>191</v>
      </c>
      <c r="B31" s="155" t="s">
        <v>192</v>
      </c>
      <c r="C31" s="144" t="s">
        <v>87</v>
      </c>
      <c r="D31" s="146">
        <v>303576</v>
      </c>
      <c r="E31" s="147">
        <f t="shared" si="2"/>
        <v>0.45641603896982547</v>
      </c>
      <c r="G31" s="148">
        <f>E31</f>
        <v>0.45641603896982547</v>
      </c>
    </row>
    <row r="32" spans="1:9">
      <c r="A32" s="144" t="s">
        <v>196</v>
      </c>
      <c r="B32" s="142">
        <v>38</v>
      </c>
      <c r="C32" s="144" t="s">
        <v>87</v>
      </c>
      <c r="D32" s="146">
        <v>6329</v>
      </c>
      <c r="E32" s="147">
        <f t="shared" si="2"/>
        <v>9.5154330732338047E-3</v>
      </c>
      <c r="G32" s="148">
        <f>E32</f>
        <v>9.5154330732338047E-3</v>
      </c>
    </row>
    <row r="33" spans="1:9">
      <c r="A33" s="144" t="s">
        <v>194</v>
      </c>
      <c r="B33" s="142">
        <v>55</v>
      </c>
      <c r="C33" s="144" t="s">
        <v>87</v>
      </c>
      <c r="D33" s="146">
        <v>0</v>
      </c>
      <c r="E33" s="147">
        <f t="shared" si="2"/>
        <v>0</v>
      </c>
      <c r="G33" s="148">
        <f>E33</f>
        <v>0</v>
      </c>
    </row>
    <row r="34" spans="1:9" ht="15.75" thickBot="1">
      <c r="A34" s="162" t="s">
        <v>203</v>
      </c>
      <c r="B34" s="163"/>
      <c r="C34" s="163"/>
      <c r="D34" s="164">
        <v>665130</v>
      </c>
      <c r="E34" s="165">
        <f>SUM(E27:E33)</f>
        <v>0.99999999999999989</v>
      </c>
      <c r="F34" s="166">
        <f>SUM(F27:F33)</f>
        <v>0.37473576594049279</v>
      </c>
      <c r="G34" s="166">
        <f>SUM(G27:G33)</f>
        <v>0.62526423405950715</v>
      </c>
      <c r="I34" s="140" t="s">
        <v>204</v>
      </c>
    </row>
    <row r="35" spans="1:9" ht="15.75" thickTop="1">
      <c r="A35" s="162"/>
      <c r="B35" s="163"/>
      <c r="C35" s="163"/>
    </row>
    <row r="36" spans="1:9">
      <c r="A36" s="144"/>
      <c r="B36" s="167"/>
      <c r="C36" s="167"/>
    </row>
    <row r="37" spans="1:9">
      <c r="A37" s="141" t="s">
        <v>205</v>
      </c>
      <c r="B37" s="142" t="s">
        <v>179</v>
      </c>
      <c r="C37" s="142" t="s">
        <v>180</v>
      </c>
      <c r="D37" s="143" t="s">
        <v>0</v>
      </c>
      <c r="F37" s="140" t="s">
        <v>176</v>
      </c>
      <c r="G37" s="140" t="s">
        <v>181</v>
      </c>
    </row>
    <row r="38" spans="1:9">
      <c r="A38" s="144" t="s">
        <v>182</v>
      </c>
      <c r="B38" s="142">
        <v>8</v>
      </c>
      <c r="C38" s="144" t="s">
        <v>87</v>
      </c>
      <c r="D38" s="146">
        <v>118</v>
      </c>
      <c r="E38" s="147">
        <f>D38/$D$45</f>
        <v>2.387697288547147E-2</v>
      </c>
      <c r="G38" s="148">
        <f>E38</f>
        <v>2.387697288547147E-2</v>
      </c>
    </row>
    <row r="39" spans="1:9">
      <c r="A39" s="144" t="s">
        <v>183</v>
      </c>
      <c r="B39" s="145">
        <v>10</v>
      </c>
      <c r="C39" s="144" t="s">
        <v>184</v>
      </c>
      <c r="D39" s="146">
        <v>38</v>
      </c>
      <c r="E39" s="147">
        <f t="shared" ref="E39:E44" si="3">D39/$D$45</f>
        <v>7.6891946580331851E-3</v>
      </c>
      <c r="F39" s="148">
        <f>E39</f>
        <v>7.6891946580331851E-3</v>
      </c>
    </row>
    <row r="40" spans="1:9">
      <c r="A40" s="144" t="s">
        <v>186</v>
      </c>
      <c r="B40" s="142" t="s">
        <v>187</v>
      </c>
      <c r="C40" s="144" t="s">
        <v>184</v>
      </c>
      <c r="D40" s="146">
        <v>218</v>
      </c>
      <c r="E40" s="147">
        <f t="shared" si="3"/>
        <v>4.4111695669769323E-2</v>
      </c>
      <c r="F40" s="148">
        <f>E40</f>
        <v>4.4111695669769323E-2</v>
      </c>
    </row>
    <row r="41" spans="1:9">
      <c r="A41" s="144" t="s">
        <v>189</v>
      </c>
      <c r="B41" s="145">
        <v>29</v>
      </c>
      <c r="C41" s="144" t="s">
        <v>87</v>
      </c>
      <c r="D41" s="146">
        <v>72</v>
      </c>
      <c r="E41" s="147">
        <f t="shared" si="3"/>
        <v>1.4569000404694455E-2</v>
      </c>
      <c r="G41" s="148">
        <f>E41</f>
        <v>1.4569000404694455E-2</v>
      </c>
    </row>
    <row r="42" spans="1:9" ht="38.25">
      <c r="A42" s="144" t="s">
        <v>191</v>
      </c>
      <c r="B42" s="155" t="s">
        <v>192</v>
      </c>
      <c r="C42" s="144" t="s">
        <v>87</v>
      </c>
      <c r="D42" s="146">
        <v>4496</v>
      </c>
      <c r="E42" s="147">
        <f t="shared" si="3"/>
        <v>0.90975313638203159</v>
      </c>
      <c r="G42" s="148">
        <f>E42</f>
        <v>0.90975313638203159</v>
      </c>
    </row>
    <row r="43" spans="1:9">
      <c r="A43" s="144" t="s">
        <v>196</v>
      </c>
      <c r="B43" s="142">
        <v>38</v>
      </c>
      <c r="C43" s="144" t="s">
        <v>87</v>
      </c>
      <c r="D43" s="146">
        <v>0</v>
      </c>
      <c r="E43" s="147">
        <f t="shared" si="3"/>
        <v>0</v>
      </c>
      <c r="G43" s="148">
        <f>E43</f>
        <v>0</v>
      </c>
    </row>
    <row r="44" spans="1:9">
      <c r="A44" s="144" t="s">
        <v>194</v>
      </c>
      <c r="B44" s="142">
        <v>55</v>
      </c>
      <c r="C44" s="144" t="s">
        <v>87</v>
      </c>
      <c r="D44" s="146">
        <v>0</v>
      </c>
      <c r="E44" s="147">
        <f t="shared" si="3"/>
        <v>0</v>
      </c>
      <c r="G44" s="148">
        <f>E44</f>
        <v>0</v>
      </c>
    </row>
    <row r="45" spans="1:9" ht="15.75" thickBot="1">
      <c r="A45" s="162" t="s">
        <v>206</v>
      </c>
      <c r="B45" s="163"/>
      <c r="C45" s="163"/>
      <c r="D45" s="164">
        <f>SUM(D38:D44)</f>
        <v>4942</v>
      </c>
      <c r="E45" s="165">
        <f>SUM(E38:E44)</f>
        <v>1</v>
      </c>
      <c r="F45" s="166">
        <f>SUM(F38:F44)</f>
        <v>5.180089032780251E-2</v>
      </c>
      <c r="G45" s="166">
        <f>SUM(G38:G44)</f>
        <v>0.94819910967219756</v>
      </c>
      <c r="I45" s="140" t="s">
        <v>207</v>
      </c>
    </row>
    <row r="46" spans="1:9" ht="15.75" thickTop="1"/>
    <row r="48" spans="1:9">
      <c r="A48" s="141" t="s">
        <v>208</v>
      </c>
      <c r="B48" s="142" t="s">
        <v>179</v>
      </c>
      <c r="C48" s="142" t="s">
        <v>180</v>
      </c>
      <c r="D48" s="143" t="s">
        <v>0</v>
      </c>
      <c r="F48" s="140" t="s">
        <v>176</v>
      </c>
      <c r="G48" s="140" t="s">
        <v>181</v>
      </c>
    </row>
    <row r="49" spans="1:9">
      <c r="A49" s="144" t="s">
        <v>182</v>
      </c>
      <c r="B49" s="145">
        <v>8</v>
      </c>
      <c r="C49" s="144" t="s">
        <v>87</v>
      </c>
      <c r="D49" s="146">
        <v>12</v>
      </c>
      <c r="E49" s="147">
        <f>D49/$D$56</f>
        <v>5.1502145922746781E-2</v>
      </c>
      <c r="G49" s="148">
        <f>E49</f>
        <v>5.1502145922746781E-2</v>
      </c>
    </row>
    <row r="50" spans="1:9">
      <c r="A50" s="144" t="s">
        <v>183</v>
      </c>
      <c r="B50" s="145">
        <v>10</v>
      </c>
      <c r="C50" s="144" t="s">
        <v>184</v>
      </c>
      <c r="D50" s="146">
        <v>12</v>
      </c>
      <c r="E50" s="147">
        <f t="shared" ref="E50:E55" si="4">D50/$D$56</f>
        <v>5.1502145922746781E-2</v>
      </c>
      <c r="F50" s="148">
        <f>E50</f>
        <v>5.1502145922746781E-2</v>
      </c>
    </row>
    <row r="51" spans="1:9">
      <c r="A51" s="144" t="s">
        <v>186</v>
      </c>
      <c r="B51" s="142" t="s">
        <v>187</v>
      </c>
      <c r="C51" s="144" t="s">
        <v>184</v>
      </c>
      <c r="D51" s="146">
        <v>0</v>
      </c>
      <c r="E51" s="147">
        <f t="shared" si="4"/>
        <v>0</v>
      </c>
      <c r="F51" s="148">
        <f>E51</f>
        <v>0</v>
      </c>
    </row>
    <row r="52" spans="1:9">
      <c r="A52" s="144" t="s">
        <v>189</v>
      </c>
      <c r="B52" s="142">
        <v>29</v>
      </c>
      <c r="C52" s="144" t="s">
        <v>87</v>
      </c>
      <c r="D52" s="146">
        <v>0</v>
      </c>
      <c r="E52" s="147">
        <f t="shared" si="4"/>
        <v>0</v>
      </c>
      <c r="G52" s="148">
        <f>E52</f>
        <v>0</v>
      </c>
    </row>
    <row r="53" spans="1:9" ht="38.25">
      <c r="A53" s="144" t="s">
        <v>191</v>
      </c>
      <c r="B53" s="155" t="s">
        <v>192</v>
      </c>
      <c r="C53" s="144" t="s">
        <v>87</v>
      </c>
      <c r="D53" s="146">
        <v>209</v>
      </c>
      <c r="E53" s="147">
        <f t="shared" si="4"/>
        <v>0.89699570815450647</v>
      </c>
      <c r="G53" s="148">
        <f>E53</f>
        <v>0.89699570815450647</v>
      </c>
    </row>
    <row r="54" spans="1:9">
      <c r="A54" s="144" t="s">
        <v>194</v>
      </c>
      <c r="B54" s="142">
        <v>55</v>
      </c>
      <c r="C54" s="144" t="s">
        <v>87</v>
      </c>
      <c r="D54" s="146">
        <v>0</v>
      </c>
      <c r="E54" s="147">
        <f t="shared" si="4"/>
        <v>0</v>
      </c>
      <c r="G54" s="148">
        <f>E54</f>
        <v>0</v>
      </c>
    </row>
    <row r="55" spans="1:9">
      <c r="A55" s="144" t="s">
        <v>196</v>
      </c>
      <c r="B55" s="142">
        <v>38</v>
      </c>
      <c r="C55" s="144" t="s">
        <v>87</v>
      </c>
      <c r="D55" s="146">
        <v>0</v>
      </c>
      <c r="E55" s="147">
        <f t="shared" si="4"/>
        <v>0</v>
      </c>
      <c r="G55" s="148">
        <f>E55</f>
        <v>0</v>
      </c>
    </row>
    <row r="56" spans="1:9" ht="15.75" thickBot="1">
      <c r="A56" s="162" t="s">
        <v>209</v>
      </c>
      <c r="B56" s="163"/>
      <c r="C56" s="163"/>
      <c r="D56" s="164">
        <f>SUM(D49:D55)</f>
        <v>233</v>
      </c>
      <c r="E56" s="165">
        <f>SUM(E49:E55)</f>
        <v>1</v>
      </c>
      <c r="F56" s="166">
        <f>SUM(F49:F55)</f>
        <v>5.1502145922746781E-2</v>
      </c>
      <c r="G56" s="166">
        <f>SUM(G49:G55)</f>
        <v>0.94849785407725329</v>
      </c>
      <c r="I56" s="140" t="s">
        <v>210</v>
      </c>
    </row>
    <row r="57" spans="1:9" ht="15.75" thickTop="1">
      <c r="A57" s="144"/>
      <c r="B57" s="167"/>
      <c r="C57" s="167"/>
    </row>
    <row r="58" spans="1:9">
      <c r="A58" s="144"/>
      <c r="B58" s="167"/>
      <c r="C58" s="167"/>
    </row>
    <row r="59" spans="1:9">
      <c r="A59" s="141" t="s">
        <v>211</v>
      </c>
      <c r="B59" s="142" t="s">
        <v>179</v>
      </c>
      <c r="C59" s="142" t="s">
        <v>180</v>
      </c>
      <c r="D59" s="143" t="s">
        <v>0</v>
      </c>
      <c r="F59" s="140" t="s">
        <v>176</v>
      </c>
      <c r="G59" s="140" t="s">
        <v>181</v>
      </c>
    </row>
    <row r="60" spans="1:9">
      <c r="A60" s="144" t="s">
        <v>182</v>
      </c>
      <c r="B60" s="142">
        <v>8</v>
      </c>
      <c r="C60" s="144" t="s">
        <v>87</v>
      </c>
      <c r="D60" s="146">
        <v>119</v>
      </c>
      <c r="E60" s="147">
        <f>D60/$D$67</f>
        <v>2.7175154144781912E-2</v>
      </c>
      <c r="G60" s="148">
        <f>E60</f>
        <v>2.7175154144781912E-2</v>
      </c>
    </row>
    <row r="61" spans="1:9">
      <c r="A61" s="144" t="s">
        <v>183</v>
      </c>
      <c r="B61" s="145">
        <v>10</v>
      </c>
      <c r="C61" s="144" t="s">
        <v>184</v>
      </c>
      <c r="D61" s="146">
        <v>48</v>
      </c>
      <c r="E61" s="147">
        <f t="shared" ref="E61:E66" si="5">D61/$D$67</f>
        <v>1.0961406713861612E-2</v>
      </c>
      <c r="F61" s="148">
        <f>E61</f>
        <v>1.0961406713861612E-2</v>
      </c>
    </row>
    <row r="62" spans="1:9">
      <c r="A62" s="144" t="s">
        <v>186</v>
      </c>
      <c r="B62" s="142" t="s">
        <v>187</v>
      </c>
      <c r="C62" s="144" t="s">
        <v>184</v>
      </c>
      <c r="D62" s="146">
        <v>199</v>
      </c>
      <c r="E62" s="147">
        <f t="shared" si="5"/>
        <v>4.544416533455127E-2</v>
      </c>
      <c r="F62" s="148">
        <f>E62</f>
        <v>4.544416533455127E-2</v>
      </c>
    </row>
    <row r="63" spans="1:9">
      <c r="A63" s="144" t="s">
        <v>189</v>
      </c>
      <c r="B63" s="145">
        <v>29</v>
      </c>
      <c r="C63" s="144" t="s">
        <v>87</v>
      </c>
      <c r="D63" s="146">
        <v>120</v>
      </c>
      <c r="E63" s="147">
        <f t="shared" si="5"/>
        <v>2.7403516784654032E-2</v>
      </c>
      <c r="G63" s="148">
        <f>E63</f>
        <v>2.7403516784654032E-2</v>
      </c>
    </row>
    <row r="64" spans="1:9" ht="38.25">
      <c r="A64" s="144" t="s">
        <v>191</v>
      </c>
      <c r="B64" s="155" t="s">
        <v>192</v>
      </c>
      <c r="C64" s="144" t="s">
        <v>87</v>
      </c>
      <c r="D64" s="146">
        <v>3893</v>
      </c>
      <c r="E64" s="147">
        <f t="shared" si="5"/>
        <v>0.88901575702215119</v>
      </c>
      <c r="G64" s="148">
        <f>E64</f>
        <v>0.88901575702215119</v>
      </c>
    </row>
    <row r="65" spans="1:9">
      <c r="A65" s="144" t="s">
        <v>196</v>
      </c>
      <c r="B65" s="142">
        <v>38</v>
      </c>
      <c r="C65" s="144" t="s">
        <v>87</v>
      </c>
      <c r="D65" s="146">
        <v>0</v>
      </c>
      <c r="E65" s="147">
        <f t="shared" si="5"/>
        <v>0</v>
      </c>
      <c r="G65" s="148">
        <f>E65</f>
        <v>0</v>
      </c>
    </row>
    <row r="66" spans="1:9">
      <c r="A66" s="144" t="s">
        <v>194</v>
      </c>
      <c r="B66" s="142">
        <v>55</v>
      </c>
      <c r="C66" s="144" t="s">
        <v>87</v>
      </c>
      <c r="D66" s="146">
        <v>0</v>
      </c>
      <c r="E66" s="147">
        <f t="shared" si="5"/>
        <v>0</v>
      </c>
      <c r="G66" s="148">
        <f>E66</f>
        <v>0</v>
      </c>
    </row>
    <row r="67" spans="1:9" ht="15.75" thickBot="1">
      <c r="A67" s="162" t="s">
        <v>212</v>
      </c>
      <c r="B67" s="163"/>
      <c r="C67" s="163"/>
      <c r="D67" s="164">
        <f>SUM(D60:D66)</f>
        <v>4379</v>
      </c>
      <c r="E67" s="165">
        <f>SUM(E60:E66)</f>
        <v>1</v>
      </c>
      <c r="F67" s="166">
        <f>SUM(F60:F66)</f>
        <v>5.6405572048412886E-2</v>
      </c>
      <c r="G67" s="166">
        <f>SUM(G60:G66)</f>
        <v>0.9435944279515871</v>
      </c>
      <c r="I67" s="140" t="s">
        <v>213</v>
      </c>
    </row>
    <row r="68" spans="1:9" ht="15.75" thickTop="1"/>
    <row r="70" spans="1:9">
      <c r="A70" s="141" t="s">
        <v>214</v>
      </c>
      <c r="B70" s="142" t="s">
        <v>179</v>
      </c>
      <c r="C70" s="142" t="s">
        <v>180</v>
      </c>
      <c r="D70" s="143" t="s">
        <v>0</v>
      </c>
      <c r="F70" s="140" t="s">
        <v>176</v>
      </c>
      <c r="G70" s="140" t="s">
        <v>181</v>
      </c>
    </row>
    <row r="71" spans="1:9">
      <c r="A71" s="144" t="s">
        <v>182</v>
      </c>
      <c r="B71" s="142">
        <v>8</v>
      </c>
      <c r="C71" s="144" t="s">
        <v>87</v>
      </c>
      <c r="D71" s="146">
        <v>391</v>
      </c>
      <c r="E71" s="147">
        <f>D71/$D$78</f>
        <v>1.1044885737691025E-2</v>
      </c>
      <c r="G71" s="148">
        <f>E71</f>
        <v>1.1044885737691025E-2</v>
      </c>
    </row>
    <row r="72" spans="1:9">
      <c r="A72" s="144" t="s">
        <v>183</v>
      </c>
      <c r="B72" s="145">
        <v>10</v>
      </c>
      <c r="C72" s="144" t="s">
        <v>184</v>
      </c>
      <c r="D72" s="146">
        <v>539</v>
      </c>
      <c r="E72" s="147">
        <f t="shared" ref="E72:E77" si="6">D72/$D$78</f>
        <v>1.5225558600039548E-2</v>
      </c>
      <c r="F72" s="148">
        <f>E72</f>
        <v>1.5225558600039548E-2</v>
      </c>
    </row>
    <row r="73" spans="1:9">
      <c r="A73" s="144" t="s">
        <v>186</v>
      </c>
      <c r="B73" s="142" t="s">
        <v>187</v>
      </c>
      <c r="C73" s="144" t="s">
        <v>184</v>
      </c>
      <c r="D73" s="146">
        <v>5806</v>
      </c>
      <c r="E73" s="147">
        <f t="shared" si="6"/>
        <v>0.16400666647834808</v>
      </c>
      <c r="F73" s="148">
        <f>E73</f>
        <v>0.16400666647834808</v>
      </c>
    </row>
    <row r="74" spans="1:9">
      <c r="A74" s="144" t="s">
        <v>189</v>
      </c>
      <c r="B74" s="145">
        <v>29</v>
      </c>
      <c r="C74" s="144" t="s">
        <v>87</v>
      </c>
      <c r="D74" s="146">
        <v>1868</v>
      </c>
      <c r="E74" s="147">
        <f t="shared" si="6"/>
        <v>5.2766870992344846E-2</v>
      </c>
      <c r="G74" s="148">
        <f>E74</f>
        <v>5.2766870992344846E-2</v>
      </c>
    </row>
    <row r="75" spans="1:9" ht="38.25">
      <c r="A75" s="144" t="s">
        <v>191</v>
      </c>
      <c r="B75" s="155" t="s">
        <v>192</v>
      </c>
      <c r="C75" s="144" t="s">
        <v>87</v>
      </c>
      <c r="D75" s="146">
        <v>26797</v>
      </c>
      <c r="E75" s="147">
        <f t="shared" si="6"/>
        <v>0.75695601819157654</v>
      </c>
      <c r="G75" s="148">
        <f>E75</f>
        <v>0.75695601819157654</v>
      </c>
    </row>
    <row r="76" spans="1:9">
      <c r="A76" s="144" t="s">
        <v>196</v>
      </c>
      <c r="B76" s="142">
        <v>38</v>
      </c>
      <c r="C76" s="144" t="s">
        <v>87</v>
      </c>
      <c r="D76" s="146">
        <v>0</v>
      </c>
      <c r="E76" s="147">
        <f t="shared" si="6"/>
        <v>0</v>
      </c>
      <c r="G76" s="148">
        <f>E76</f>
        <v>0</v>
      </c>
    </row>
    <row r="77" spans="1:9">
      <c r="A77" s="144" t="s">
        <v>194</v>
      </c>
      <c r="B77" s="142">
        <v>55</v>
      </c>
      <c r="C77" s="144" t="s">
        <v>87</v>
      </c>
      <c r="D77" s="146">
        <v>0</v>
      </c>
      <c r="E77" s="147">
        <f t="shared" si="6"/>
        <v>0</v>
      </c>
      <c r="G77" s="148">
        <f>E77</f>
        <v>0</v>
      </c>
    </row>
    <row r="78" spans="1:9" ht="15.75" thickBot="1">
      <c r="A78" s="162" t="s">
        <v>215</v>
      </c>
      <c r="B78" s="163"/>
      <c r="C78" s="163"/>
      <c r="D78" s="164">
        <f>SUM(D71:D77)</f>
        <v>35401</v>
      </c>
      <c r="E78" s="165">
        <f>SUM(E71:E77)</f>
        <v>1</v>
      </c>
      <c r="F78" s="166">
        <f>SUM(F71:F77)</f>
        <v>0.17923222507838762</v>
      </c>
      <c r="G78" s="166">
        <f>SUM(G71:G77)</f>
        <v>0.82076777492161246</v>
      </c>
      <c r="I78" s="140" t="s">
        <v>216</v>
      </c>
    </row>
    <row r="79" spans="1:9" ht="15.75" thickTop="1"/>
    <row r="81" spans="1:13">
      <c r="A81" s="141" t="s">
        <v>217</v>
      </c>
      <c r="B81" s="142" t="s">
        <v>179</v>
      </c>
      <c r="C81" s="142" t="s">
        <v>180</v>
      </c>
      <c r="D81" s="143" t="s">
        <v>0</v>
      </c>
      <c r="F81" s="140" t="s">
        <v>176</v>
      </c>
      <c r="G81" s="140" t="s">
        <v>181</v>
      </c>
    </row>
    <row r="82" spans="1:13">
      <c r="A82" s="144" t="s">
        <v>182</v>
      </c>
      <c r="B82" s="145">
        <v>8</v>
      </c>
      <c r="C82" s="144" t="s">
        <v>87</v>
      </c>
      <c r="D82" s="146">
        <v>0</v>
      </c>
      <c r="E82" s="147">
        <f>D82/$D$89</f>
        <v>0</v>
      </c>
      <c r="G82" s="148">
        <f>E82</f>
        <v>0</v>
      </c>
    </row>
    <row r="83" spans="1:13">
      <c r="A83" s="144" t="s">
        <v>183</v>
      </c>
      <c r="B83" s="145">
        <v>10</v>
      </c>
      <c r="C83" s="144" t="s">
        <v>184</v>
      </c>
      <c r="D83" s="146">
        <v>1</v>
      </c>
      <c r="E83" s="147">
        <f t="shared" ref="E83:E88" si="7">D83/$D$89</f>
        <v>1.3280212483399733E-3</v>
      </c>
      <c r="F83" s="148">
        <f>E83</f>
        <v>1.3280212483399733E-3</v>
      </c>
    </row>
    <row r="84" spans="1:13">
      <c r="A84" s="144" t="s">
        <v>186</v>
      </c>
      <c r="B84" s="142" t="s">
        <v>187</v>
      </c>
      <c r="C84" s="144" t="s">
        <v>184</v>
      </c>
      <c r="D84" s="146">
        <v>184</v>
      </c>
      <c r="E84" s="147">
        <f t="shared" si="7"/>
        <v>0.24435590969455512</v>
      </c>
      <c r="F84" s="148">
        <f>E84</f>
        <v>0.24435590969455512</v>
      </c>
    </row>
    <row r="85" spans="1:13">
      <c r="A85" s="144" t="s">
        <v>189</v>
      </c>
      <c r="B85" s="142">
        <v>29</v>
      </c>
      <c r="C85" s="144" t="s">
        <v>87</v>
      </c>
      <c r="D85" s="146">
        <v>42</v>
      </c>
      <c r="E85" s="147">
        <f t="shared" si="7"/>
        <v>5.5776892430278883E-2</v>
      </c>
      <c r="G85" s="148">
        <f>E85</f>
        <v>5.5776892430278883E-2</v>
      </c>
    </row>
    <row r="86" spans="1:13" ht="38.25">
      <c r="A86" s="144" t="s">
        <v>191</v>
      </c>
      <c r="B86" s="155" t="s">
        <v>192</v>
      </c>
      <c r="C86" s="144" t="s">
        <v>87</v>
      </c>
      <c r="D86" s="146">
        <v>526</v>
      </c>
      <c r="E86" s="147">
        <f t="shared" si="7"/>
        <v>0.69853917662682607</v>
      </c>
      <c r="G86" s="148">
        <f>E86</f>
        <v>0.69853917662682607</v>
      </c>
    </row>
    <row r="87" spans="1:13">
      <c r="A87" s="144" t="s">
        <v>194</v>
      </c>
      <c r="B87" s="142">
        <v>55</v>
      </c>
      <c r="C87" s="144" t="s">
        <v>87</v>
      </c>
      <c r="D87" s="146">
        <v>0</v>
      </c>
      <c r="E87" s="147">
        <f t="shared" si="7"/>
        <v>0</v>
      </c>
      <c r="G87" s="148">
        <f>E87</f>
        <v>0</v>
      </c>
    </row>
    <row r="88" spans="1:13">
      <c r="A88" s="144" t="s">
        <v>196</v>
      </c>
      <c r="B88" s="142">
        <v>38</v>
      </c>
      <c r="C88" s="144" t="s">
        <v>87</v>
      </c>
      <c r="D88" s="146">
        <v>0</v>
      </c>
      <c r="E88" s="147">
        <f t="shared" si="7"/>
        <v>0</v>
      </c>
      <c r="G88" s="148">
        <f>E88</f>
        <v>0</v>
      </c>
    </row>
    <row r="89" spans="1:13" ht="15.75" thickBot="1">
      <c r="A89" s="162" t="s">
        <v>218</v>
      </c>
      <c r="B89" s="163"/>
      <c r="C89" s="163"/>
      <c r="D89" s="164">
        <f>SUM(D82:D88)</f>
        <v>753</v>
      </c>
      <c r="E89" s="165">
        <f>SUM(E82:E88)</f>
        <v>1</v>
      </c>
      <c r="F89" s="166">
        <f>SUM(F82:F88)</f>
        <v>0.24568393094289509</v>
      </c>
      <c r="G89" s="166">
        <f>SUM(G82:G88)</f>
        <v>0.75431606905710491</v>
      </c>
      <c r="I89" s="140" t="s">
        <v>219</v>
      </c>
    </row>
    <row r="90" spans="1:13" ht="15.75" thickTop="1">
      <c r="A90" s="144"/>
      <c r="B90" s="167"/>
      <c r="C90" s="167"/>
    </row>
    <row r="91" spans="1:13">
      <c r="A91" s="144"/>
      <c r="B91" s="167"/>
      <c r="C91" s="167"/>
      <c r="F91" s="168">
        <f>F89+F78+F67+F56+F45+F34+F23+F12</f>
        <v>1.5505146558796006</v>
      </c>
      <c r="G91" s="168">
        <f>G89+G78+G67+G56+G45+G34+G23+G12+E102</f>
        <v>7.4494853441203999</v>
      </c>
      <c r="H91" s="168">
        <f>SUM(F91:G91)</f>
        <v>9</v>
      </c>
      <c r="I91" s="169">
        <f>F91/G91</f>
        <v>0.20813715099169419</v>
      </c>
      <c r="J91" s="170" t="s">
        <v>220</v>
      </c>
      <c r="K91" s="171"/>
      <c r="L91" s="171"/>
      <c r="M91" s="172"/>
    </row>
    <row r="92" spans="1:13">
      <c r="A92" s="144"/>
      <c r="B92" s="167"/>
      <c r="C92" s="167"/>
      <c r="F92" s="148"/>
      <c r="G92" s="148"/>
      <c r="H92" s="148"/>
      <c r="I92" s="173"/>
    </row>
    <row r="93" spans="1:13">
      <c r="A93" s="144"/>
      <c r="B93" s="167"/>
      <c r="C93" s="167"/>
      <c r="F93" s="148"/>
      <c r="G93" s="148"/>
      <c r="H93" s="148"/>
      <c r="I93" s="173"/>
    </row>
    <row r="94" spans="1:13">
      <c r="A94" s="174" t="s">
        <v>221</v>
      </c>
      <c r="B94" s="175" t="s">
        <v>179</v>
      </c>
      <c r="C94" s="175" t="s">
        <v>180</v>
      </c>
      <c r="D94" s="176" t="s">
        <v>0</v>
      </c>
      <c r="E94" s="177"/>
      <c r="F94" s="177" t="s">
        <v>176</v>
      </c>
      <c r="G94" s="177" t="s">
        <v>181</v>
      </c>
      <c r="H94" s="177"/>
      <c r="I94" s="177"/>
      <c r="J94" s="177"/>
      <c r="K94" s="177"/>
      <c r="L94" s="177"/>
      <c r="M94" s="178" t="s">
        <v>222</v>
      </c>
    </row>
    <row r="95" spans="1:13">
      <c r="A95" s="179" t="s">
        <v>182</v>
      </c>
      <c r="B95" s="175">
        <v>8</v>
      </c>
      <c r="C95" s="179" t="s">
        <v>87</v>
      </c>
      <c r="D95" s="180">
        <v>146</v>
      </c>
      <c r="E95" s="181">
        <f>D95/$D$102</f>
        <v>7.5184098048303206E-3</v>
      </c>
      <c r="F95" s="177"/>
      <c r="G95" s="182">
        <f>E95</f>
        <v>7.5184098048303206E-3</v>
      </c>
      <c r="H95" s="177"/>
      <c r="I95" s="177"/>
      <c r="J95" s="177"/>
      <c r="K95" s="177"/>
      <c r="L95" s="177"/>
    </row>
    <row r="96" spans="1:13">
      <c r="A96" s="179" t="s">
        <v>183</v>
      </c>
      <c r="B96" s="183">
        <v>10</v>
      </c>
      <c r="C96" s="179" t="s">
        <v>184</v>
      </c>
      <c r="D96" s="180">
        <v>179</v>
      </c>
      <c r="E96" s="181">
        <f t="shared" ref="E96:E101" si="8">D96/$D$102</f>
        <v>9.2177764045522428E-3</v>
      </c>
      <c r="F96" s="182">
        <f>E96</f>
        <v>9.2177764045522428E-3</v>
      </c>
      <c r="G96" s="177"/>
      <c r="H96" s="177"/>
      <c r="I96" s="177"/>
      <c r="J96" s="177"/>
      <c r="K96" s="177"/>
      <c r="L96" s="177"/>
    </row>
    <row r="97" spans="1:12">
      <c r="A97" s="179" t="s">
        <v>186</v>
      </c>
      <c r="B97" s="175" t="s">
        <v>187</v>
      </c>
      <c r="C97" s="179" t="s">
        <v>184</v>
      </c>
      <c r="D97" s="180">
        <v>2818</v>
      </c>
      <c r="E97" s="181">
        <f t="shared" si="8"/>
        <v>0.14511560842473867</v>
      </c>
      <c r="F97" s="182">
        <f>E97</f>
        <v>0.14511560842473867</v>
      </c>
      <c r="G97" s="177"/>
      <c r="H97" s="177"/>
      <c r="I97" s="177"/>
      <c r="J97" s="177"/>
      <c r="K97" s="177"/>
      <c r="L97" s="177"/>
    </row>
    <row r="98" spans="1:12">
      <c r="A98" s="179" t="s">
        <v>189</v>
      </c>
      <c r="B98" s="183">
        <v>29</v>
      </c>
      <c r="C98" s="179" t="s">
        <v>87</v>
      </c>
      <c r="D98" s="180">
        <v>1294</v>
      </c>
      <c r="E98" s="181">
        <f t="shared" si="8"/>
        <v>6.6635769092126262E-2</v>
      </c>
      <c r="F98" s="177"/>
      <c r="G98" s="182">
        <f>E98</f>
        <v>6.6635769092126262E-2</v>
      </c>
      <c r="H98" s="177"/>
      <c r="I98" s="177"/>
      <c r="J98" s="177"/>
      <c r="K98" s="177"/>
      <c r="L98" s="177"/>
    </row>
    <row r="99" spans="1:12" ht="38.25">
      <c r="A99" s="179" t="s">
        <v>191</v>
      </c>
      <c r="B99" s="184" t="s">
        <v>192</v>
      </c>
      <c r="C99" s="179" t="s">
        <v>87</v>
      </c>
      <c r="D99" s="180">
        <v>14690</v>
      </c>
      <c r="E99" s="181">
        <f t="shared" si="8"/>
        <v>0.75647561666409191</v>
      </c>
      <c r="F99" s="177"/>
      <c r="G99" s="182">
        <f>E99</f>
        <v>0.75647561666409191</v>
      </c>
      <c r="H99" s="177"/>
      <c r="I99" s="177"/>
      <c r="J99" s="177"/>
      <c r="K99" s="177"/>
      <c r="L99" s="177"/>
    </row>
    <row r="100" spans="1:12">
      <c r="A100" s="179" t="s">
        <v>196</v>
      </c>
      <c r="B100" s="175">
        <v>38</v>
      </c>
      <c r="C100" s="179" t="s">
        <v>87</v>
      </c>
      <c r="D100" s="180">
        <v>17</v>
      </c>
      <c r="E100" s="181">
        <f t="shared" si="8"/>
        <v>8.7543127864462644E-4</v>
      </c>
      <c r="F100" s="177"/>
      <c r="G100" s="182">
        <f>E100</f>
        <v>8.7543127864462644E-4</v>
      </c>
      <c r="H100" s="177"/>
      <c r="I100" s="177"/>
      <c r="J100" s="177"/>
      <c r="K100" s="177"/>
      <c r="L100" s="177"/>
    </row>
    <row r="101" spans="1:12">
      <c r="A101" s="179" t="s">
        <v>223</v>
      </c>
      <c r="B101" s="175">
        <v>55</v>
      </c>
      <c r="C101" s="179" t="s">
        <v>87</v>
      </c>
      <c r="D101" s="180">
        <v>275</v>
      </c>
      <c r="E101" s="181">
        <f t="shared" si="8"/>
        <v>1.4161388331016015E-2</v>
      </c>
      <c r="F101" s="177"/>
      <c r="G101" s="182">
        <f>E101</f>
        <v>1.4161388331016015E-2</v>
      </c>
      <c r="H101" s="177"/>
      <c r="I101" s="177"/>
      <c r="J101" s="177"/>
      <c r="K101" s="177"/>
      <c r="L101" s="177"/>
    </row>
    <row r="102" spans="1:12" ht="15.75" thickBot="1">
      <c r="A102" s="185" t="s">
        <v>224</v>
      </c>
      <c r="B102" s="186"/>
      <c r="C102" s="186"/>
      <c r="D102" s="187">
        <f>SUM(D95:D101)</f>
        <v>19419</v>
      </c>
      <c r="E102" s="188">
        <f>SUM(E95:E101)</f>
        <v>1</v>
      </c>
      <c r="F102" s="189">
        <f>SUM(F95:F101)</f>
        <v>0.1543333848292909</v>
      </c>
      <c r="G102" s="189">
        <f>SUM(G95:G101)</f>
        <v>0.84566661517070907</v>
      </c>
      <c r="H102" s="177"/>
      <c r="I102" s="177" t="s">
        <v>225</v>
      </c>
      <c r="J102" s="177"/>
      <c r="K102" s="177"/>
      <c r="L102" s="177"/>
    </row>
    <row r="103" spans="1:12" ht="15.75" thickTop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287"/>
  <sheetViews>
    <sheetView topLeftCell="A157" workbookViewId="0">
      <selection activeCell="A195" sqref="A195"/>
    </sheetView>
  </sheetViews>
  <sheetFormatPr defaultRowHeight="15"/>
  <cols>
    <col min="5" max="5" width="36.42578125" customWidth="1"/>
    <col min="6" max="6" width="14.5703125" customWidth="1"/>
    <col min="7" max="7" width="15" customWidth="1"/>
    <col min="8" max="9" width="11" customWidth="1"/>
    <col min="10" max="10" width="10.85546875" customWidth="1"/>
    <col min="11" max="11" width="10.5703125" customWidth="1"/>
    <col min="12" max="12" width="12.140625" customWidth="1"/>
    <col min="13" max="13" width="10.7109375" customWidth="1"/>
    <col min="14" max="14" width="14.140625" customWidth="1"/>
    <col min="15" max="15" width="10.5703125" customWidth="1"/>
    <col min="16" max="16" width="14" customWidth="1"/>
    <col min="17" max="17" width="15.85546875" customWidth="1"/>
    <col min="19" max="19" width="13.5703125" customWidth="1"/>
    <col min="21" max="21" width="12.140625" customWidth="1"/>
    <col min="22" max="22" width="11.28515625" customWidth="1"/>
    <col min="23" max="23" width="11.5703125" customWidth="1"/>
  </cols>
  <sheetData>
    <row r="1" spans="1:24">
      <c r="A1" s="414" t="s">
        <v>235</v>
      </c>
      <c r="B1" s="414"/>
      <c r="C1" s="414"/>
      <c r="D1" s="414"/>
      <c r="E1" s="414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1"/>
      <c r="T1" s="200"/>
      <c r="U1" s="200"/>
      <c r="V1" s="200"/>
      <c r="W1" s="200"/>
      <c r="X1" s="200"/>
    </row>
    <row r="2" spans="1:24">
      <c r="A2" s="202"/>
      <c r="B2" s="202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1"/>
      <c r="T2" s="200"/>
      <c r="U2" s="200"/>
      <c r="V2" s="200"/>
      <c r="W2" s="200"/>
      <c r="X2" s="200"/>
    </row>
    <row r="3" spans="1:24">
      <c r="A3" s="203" t="s">
        <v>236</v>
      </c>
      <c r="B3" s="203" t="s">
        <v>237</v>
      </c>
      <c r="C3" s="415" t="s">
        <v>6</v>
      </c>
      <c r="D3" s="415"/>
      <c r="E3" s="201"/>
      <c r="F3" s="204">
        <v>43101</v>
      </c>
      <c r="G3" s="205">
        <f>EOMONTH(F3,1)</f>
        <v>43159</v>
      </c>
      <c r="H3" s="205">
        <f t="shared" ref="H3:Q3" si="0">EOMONTH(G3,1)</f>
        <v>43190</v>
      </c>
      <c r="I3" s="205">
        <f t="shared" si="0"/>
        <v>43220</v>
      </c>
      <c r="J3" s="205">
        <f t="shared" si="0"/>
        <v>43251</v>
      </c>
      <c r="K3" s="205">
        <f t="shared" si="0"/>
        <v>43281</v>
      </c>
      <c r="L3" s="205">
        <f t="shared" si="0"/>
        <v>43312</v>
      </c>
      <c r="M3" s="205">
        <f t="shared" si="0"/>
        <v>43343</v>
      </c>
      <c r="N3" s="205">
        <f t="shared" si="0"/>
        <v>43373</v>
      </c>
      <c r="O3" s="205">
        <f t="shared" si="0"/>
        <v>43404</v>
      </c>
      <c r="P3" s="205">
        <f t="shared" si="0"/>
        <v>43434</v>
      </c>
      <c r="Q3" s="205">
        <f t="shared" si="0"/>
        <v>43465</v>
      </c>
      <c r="R3" s="201"/>
      <c r="S3" s="201" t="s">
        <v>8</v>
      </c>
      <c r="T3" s="201"/>
      <c r="U3" s="201"/>
      <c r="V3" s="201"/>
      <c r="W3" s="201"/>
      <c r="X3" s="201"/>
    </row>
    <row r="4" spans="1:24">
      <c r="A4" s="206"/>
      <c r="B4" s="206"/>
      <c r="C4" s="206"/>
      <c r="D4" s="206"/>
      <c r="E4" s="207"/>
      <c r="F4" s="207">
        <f>MONTH(F3)</f>
        <v>1</v>
      </c>
      <c r="G4" s="207">
        <f t="shared" ref="G4:Q4" si="1">MONTH(G3)</f>
        <v>2</v>
      </c>
      <c r="H4" s="207">
        <f t="shared" si="1"/>
        <v>3</v>
      </c>
      <c r="I4" s="207">
        <f t="shared" si="1"/>
        <v>4</v>
      </c>
      <c r="J4" s="207">
        <f t="shared" si="1"/>
        <v>5</v>
      </c>
      <c r="K4" s="207">
        <f t="shared" si="1"/>
        <v>6</v>
      </c>
      <c r="L4" s="207">
        <f t="shared" si="1"/>
        <v>7</v>
      </c>
      <c r="M4" s="207">
        <f t="shared" si="1"/>
        <v>8</v>
      </c>
      <c r="N4" s="207">
        <f t="shared" si="1"/>
        <v>9</v>
      </c>
      <c r="O4" s="207">
        <f t="shared" si="1"/>
        <v>10</v>
      </c>
      <c r="P4" s="207">
        <f t="shared" si="1"/>
        <v>11</v>
      </c>
      <c r="Q4" s="207">
        <f t="shared" si="1"/>
        <v>12</v>
      </c>
      <c r="R4" s="207"/>
      <c r="S4" s="208"/>
      <c r="T4" s="207"/>
      <c r="U4" s="207"/>
      <c r="V4" s="207"/>
      <c r="W4" s="207"/>
      <c r="X4" s="207"/>
    </row>
    <row r="5" spans="1:24" ht="15.75" thickBot="1">
      <c r="A5" s="202"/>
      <c r="B5" s="202"/>
      <c r="C5" s="202"/>
      <c r="D5" s="202"/>
      <c r="E5" s="209" t="s">
        <v>238</v>
      </c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09"/>
      <c r="T5" s="200"/>
      <c r="U5" s="200"/>
      <c r="V5" s="200"/>
      <c r="W5" s="200"/>
      <c r="X5" s="200"/>
    </row>
    <row r="6" spans="1:24">
      <c r="A6" s="202"/>
      <c r="B6" s="202"/>
      <c r="C6" s="202"/>
      <c r="D6" s="202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1"/>
      <c r="T6" s="200"/>
      <c r="U6" s="200"/>
      <c r="V6" s="200"/>
      <c r="W6" s="200"/>
      <c r="X6" s="200"/>
    </row>
    <row r="7" spans="1:24">
      <c r="A7" s="211"/>
      <c r="B7" s="211"/>
      <c r="C7" s="211"/>
      <c r="D7" s="211"/>
      <c r="E7" s="212" t="s">
        <v>239</v>
      </c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4"/>
      <c r="S7" s="212"/>
      <c r="T7" s="214"/>
      <c r="U7" s="214"/>
      <c r="V7" s="214"/>
      <c r="W7" s="214"/>
      <c r="X7" s="214"/>
    </row>
    <row r="8" spans="1:24">
      <c r="A8" s="202"/>
      <c r="B8" s="202"/>
      <c r="C8" s="202"/>
      <c r="D8" s="202"/>
      <c r="E8" s="200" t="s">
        <v>240</v>
      </c>
      <c r="F8" s="215">
        <v>2910.6499999999996</v>
      </c>
      <c r="G8" s="215">
        <v>2445.8999999999996</v>
      </c>
      <c r="H8" s="215">
        <v>2831.2</v>
      </c>
      <c r="I8" s="215">
        <v>2837.3199999999997</v>
      </c>
      <c r="J8" s="215">
        <v>2911.54</v>
      </c>
      <c r="K8" s="215">
        <v>2895.6</v>
      </c>
      <c r="L8" s="215">
        <v>2887.63</v>
      </c>
      <c r="M8" s="215">
        <v>3147.12</v>
      </c>
      <c r="N8" s="215">
        <v>2746.83</v>
      </c>
      <c r="O8" s="215">
        <v>3151.78</v>
      </c>
      <c r="P8" s="215">
        <v>3008.7000000000003</v>
      </c>
      <c r="Q8" s="215">
        <v>2851.62</v>
      </c>
      <c r="R8" s="200"/>
      <c r="S8" s="216">
        <f>SUM(F8:R8)</f>
        <v>34625.89</v>
      </c>
      <c r="T8" s="200"/>
      <c r="U8" s="200"/>
      <c r="V8" s="200"/>
      <c r="W8" s="200"/>
      <c r="X8" s="200"/>
    </row>
    <row r="9" spans="1:24">
      <c r="A9" s="202"/>
      <c r="B9" s="202"/>
      <c r="C9" s="202"/>
      <c r="D9" s="202"/>
      <c r="E9" s="200" t="s">
        <v>241</v>
      </c>
      <c r="F9" s="215">
        <v>2064.34</v>
      </c>
      <c r="G9" s="215">
        <v>1532.3799999999999</v>
      </c>
      <c r="H9" s="215">
        <v>1642.5599999999997</v>
      </c>
      <c r="I9" s="215">
        <v>1656.21</v>
      </c>
      <c r="J9" s="215">
        <v>1617.01</v>
      </c>
      <c r="K9" s="215">
        <v>1656.8799999999999</v>
      </c>
      <c r="L9" s="215">
        <v>1492.5399999999997</v>
      </c>
      <c r="M9" s="215">
        <v>1862.0800000000002</v>
      </c>
      <c r="N9" s="215">
        <v>1520.0600000000002</v>
      </c>
      <c r="O9" s="215">
        <v>1797.8999999999999</v>
      </c>
      <c r="P9" s="215">
        <v>1658</v>
      </c>
      <c r="Q9" s="215">
        <v>1551.8000000000002</v>
      </c>
      <c r="R9" s="200"/>
      <c r="S9" s="217">
        <f t="shared" ref="S9:S14" si="2">SUM(F9:R9)</f>
        <v>20051.759999999998</v>
      </c>
      <c r="T9" s="200"/>
      <c r="U9" s="200" t="s">
        <v>242</v>
      </c>
      <c r="V9" s="200"/>
      <c r="W9" s="200"/>
      <c r="X9" s="200"/>
    </row>
    <row r="10" spans="1:24">
      <c r="A10" s="202"/>
      <c r="B10" s="202"/>
      <c r="C10" s="202"/>
      <c r="D10" s="202"/>
      <c r="E10" s="200" t="s">
        <v>243</v>
      </c>
      <c r="F10" s="215">
        <v>3617.1</v>
      </c>
      <c r="G10" s="215">
        <v>3020.9</v>
      </c>
      <c r="H10" s="215">
        <v>3356.6</v>
      </c>
      <c r="I10" s="215">
        <v>3374.2</v>
      </c>
      <c r="J10" s="215">
        <v>3496.9</v>
      </c>
      <c r="K10" s="215">
        <v>3399.8</v>
      </c>
      <c r="L10" s="215">
        <v>3360.2</v>
      </c>
      <c r="M10" s="215">
        <v>3541.8</v>
      </c>
      <c r="N10" s="215">
        <v>3057.9</v>
      </c>
      <c r="O10" s="215">
        <v>3598.8</v>
      </c>
      <c r="P10" s="215">
        <v>3373.2</v>
      </c>
      <c r="Q10" s="215">
        <v>3208.3</v>
      </c>
      <c r="R10" s="200"/>
      <c r="S10" s="216">
        <f t="shared" si="2"/>
        <v>40405.700000000004</v>
      </c>
      <c r="T10" s="200"/>
      <c r="U10" s="200"/>
      <c r="V10" s="200"/>
      <c r="W10" s="200"/>
      <c r="X10" s="200"/>
    </row>
    <row r="11" spans="1:24">
      <c r="A11" s="202"/>
      <c r="B11" s="202"/>
      <c r="C11" s="202"/>
      <c r="D11" s="202"/>
      <c r="E11" s="200" t="s">
        <v>226</v>
      </c>
      <c r="F11" s="215">
        <v>835.1</v>
      </c>
      <c r="G11" s="215">
        <v>649.41999999999996</v>
      </c>
      <c r="H11" s="215">
        <v>690.54000000000008</v>
      </c>
      <c r="I11" s="215">
        <v>691.0200000000001</v>
      </c>
      <c r="J11" s="215">
        <v>640.42000000000007</v>
      </c>
      <c r="K11" s="215">
        <v>722.42</v>
      </c>
      <c r="L11" s="215">
        <v>608.05999999999995</v>
      </c>
      <c r="M11" s="215">
        <v>643.45999999999992</v>
      </c>
      <c r="N11" s="215">
        <v>579.21999999999991</v>
      </c>
      <c r="O11" s="215">
        <v>740.54000000000008</v>
      </c>
      <c r="P11" s="215">
        <v>691.48</v>
      </c>
      <c r="Q11" s="215">
        <v>719.68</v>
      </c>
      <c r="R11" s="200"/>
      <c r="S11" s="217">
        <f t="shared" si="2"/>
        <v>8211.36</v>
      </c>
      <c r="T11" s="200"/>
      <c r="U11" s="200" t="s">
        <v>242</v>
      </c>
      <c r="V11" s="200"/>
      <c r="W11" s="200"/>
      <c r="X11" s="200"/>
    </row>
    <row r="12" spans="1:24">
      <c r="A12" s="202"/>
      <c r="B12" s="202"/>
      <c r="C12" s="202"/>
      <c r="D12" s="202"/>
      <c r="E12" s="200" t="s">
        <v>227</v>
      </c>
      <c r="F12" s="215">
        <v>4567.6000000000004</v>
      </c>
      <c r="G12" s="215">
        <v>3502.6</v>
      </c>
      <c r="H12" s="215">
        <v>4812.7999999999993</v>
      </c>
      <c r="I12" s="215">
        <v>5118.1000000000004</v>
      </c>
      <c r="J12" s="215">
        <v>6694.7999999999993</v>
      </c>
      <c r="K12" s="215">
        <v>5437.3</v>
      </c>
      <c r="L12" s="215">
        <v>5248.7</v>
      </c>
      <c r="M12" s="215">
        <v>5075.3</v>
      </c>
      <c r="N12" s="215">
        <v>4473.3999999999996</v>
      </c>
      <c r="O12" s="215">
        <v>5183.7</v>
      </c>
      <c r="P12" s="215">
        <v>5618.1</v>
      </c>
      <c r="Q12" s="215">
        <v>4237.8999999999996</v>
      </c>
      <c r="R12" s="200"/>
      <c r="S12" s="216">
        <f t="shared" si="2"/>
        <v>59970.299999999996</v>
      </c>
      <c r="T12" s="200"/>
      <c r="U12" s="200"/>
      <c r="V12" s="200"/>
      <c r="W12" s="200"/>
      <c r="X12" s="200"/>
    </row>
    <row r="13" spans="1:24">
      <c r="A13" s="202"/>
      <c r="B13" s="202"/>
      <c r="C13" s="202"/>
      <c r="D13" s="202"/>
      <c r="E13" s="218" t="s">
        <v>228</v>
      </c>
      <c r="F13" s="219">
        <v>1830.86</v>
      </c>
      <c r="G13" s="219">
        <v>1265.33</v>
      </c>
      <c r="H13" s="219">
        <v>1621.6</v>
      </c>
      <c r="I13" s="219">
        <v>1532.69</v>
      </c>
      <c r="J13" s="219">
        <v>1728.94</v>
      </c>
      <c r="K13" s="219">
        <v>1455.5700000000002</v>
      </c>
      <c r="L13" s="219">
        <v>1616.24</v>
      </c>
      <c r="M13" s="219">
        <v>1751.3400000000001</v>
      </c>
      <c r="N13" s="219">
        <v>1459.19</v>
      </c>
      <c r="O13" s="219">
        <v>1654.16</v>
      </c>
      <c r="P13" s="219">
        <v>1735.76</v>
      </c>
      <c r="Q13" s="219">
        <v>1586.39</v>
      </c>
      <c r="R13" s="218"/>
      <c r="S13" s="220">
        <f t="shared" si="2"/>
        <v>19238.07</v>
      </c>
      <c r="T13" s="200"/>
      <c r="U13" s="200" t="s">
        <v>242</v>
      </c>
      <c r="V13" s="200"/>
      <c r="W13" s="200"/>
      <c r="X13" s="200"/>
    </row>
    <row r="14" spans="1:24">
      <c r="A14" s="202"/>
      <c r="B14" s="202"/>
      <c r="C14" s="202"/>
      <c r="D14" s="202"/>
      <c r="E14" s="221" t="s">
        <v>8</v>
      </c>
      <c r="F14" s="222">
        <f t="shared" ref="F14:P14" si="3">SUM(F8:F13)</f>
        <v>15825.650000000001</v>
      </c>
      <c r="G14" s="222">
        <f t="shared" si="3"/>
        <v>12416.53</v>
      </c>
      <c r="H14" s="222">
        <f t="shared" si="3"/>
        <v>14955.3</v>
      </c>
      <c r="I14" s="222">
        <f t="shared" si="3"/>
        <v>15209.54</v>
      </c>
      <c r="J14" s="222">
        <f t="shared" si="3"/>
        <v>17089.61</v>
      </c>
      <c r="K14" s="222">
        <f t="shared" si="3"/>
        <v>15567.57</v>
      </c>
      <c r="L14" s="222">
        <f t="shared" si="3"/>
        <v>15213.37</v>
      </c>
      <c r="M14" s="222">
        <f t="shared" si="3"/>
        <v>16021.099999999999</v>
      </c>
      <c r="N14" s="222">
        <f t="shared" si="3"/>
        <v>13836.6</v>
      </c>
      <c r="O14" s="222">
        <f t="shared" si="3"/>
        <v>16126.880000000001</v>
      </c>
      <c r="P14" s="222">
        <f t="shared" si="3"/>
        <v>16085.240000000002</v>
      </c>
      <c r="Q14" s="222">
        <f>SUM(Q8:Q13)</f>
        <v>14155.689999999999</v>
      </c>
      <c r="R14" s="200"/>
      <c r="S14" s="216">
        <f t="shared" si="2"/>
        <v>182503.08000000002</v>
      </c>
      <c r="T14" s="200"/>
      <c r="U14" s="200"/>
      <c r="V14" s="200"/>
      <c r="W14" s="200"/>
      <c r="X14" s="200"/>
    </row>
    <row r="15" spans="1:24">
      <c r="A15" s="202"/>
      <c r="B15" s="202"/>
      <c r="C15" s="202"/>
      <c r="D15" s="202"/>
      <c r="E15" s="200"/>
      <c r="F15" s="223">
        <v>1</v>
      </c>
      <c r="G15" s="223">
        <v>2</v>
      </c>
      <c r="H15" s="223">
        <v>3</v>
      </c>
      <c r="I15" s="223">
        <v>4</v>
      </c>
      <c r="J15" s="223">
        <v>5</v>
      </c>
      <c r="K15" s="223">
        <v>6</v>
      </c>
      <c r="L15" s="223">
        <v>7</v>
      </c>
      <c r="M15" s="223">
        <v>8</v>
      </c>
      <c r="N15" s="223">
        <v>9</v>
      </c>
      <c r="O15" s="223">
        <v>10</v>
      </c>
      <c r="P15" s="223">
        <v>11</v>
      </c>
      <c r="Q15" s="223">
        <v>12</v>
      </c>
      <c r="R15" s="200"/>
      <c r="S15" s="201"/>
      <c r="T15" s="200"/>
      <c r="U15" s="200"/>
      <c r="V15" s="200"/>
      <c r="W15" s="200"/>
      <c r="X15" s="200"/>
    </row>
    <row r="16" spans="1:24">
      <c r="A16" s="211"/>
      <c r="B16" s="211"/>
      <c r="C16" s="211"/>
      <c r="D16" s="211"/>
      <c r="E16" s="212" t="s">
        <v>59</v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16"/>
      <c r="T16" s="224"/>
      <c r="U16" s="224"/>
      <c r="V16" s="224"/>
      <c r="W16" s="224"/>
      <c r="X16" s="224"/>
    </row>
    <row r="17" spans="1:24">
      <c r="A17" s="202" t="s">
        <v>244</v>
      </c>
      <c r="B17" s="202" t="s">
        <v>229</v>
      </c>
      <c r="C17" s="225">
        <v>21</v>
      </c>
      <c r="D17" s="225" t="s">
        <v>184</v>
      </c>
      <c r="E17" s="221" t="s">
        <v>185</v>
      </c>
      <c r="F17" s="215">
        <v>172.18000000000004</v>
      </c>
      <c r="G17" s="215">
        <v>169.78</v>
      </c>
      <c r="H17" s="215">
        <v>214.98000000000002</v>
      </c>
      <c r="I17" s="215">
        <v>202.52</v>
      </c>
      <c r="J17" s="215">
        <v>214.59</v>
      </c>
      <c r="K17" s="215">
        <v>256.15999999999997</v>
      </c>
      <c r="L17" s="215">
        <v>239.22000000000003</v>
      </c>
      <c r="M17" s="215">
        <v>274.70999999999998</v>
      </c>
      <c r="N17" s="215">
        <v>201.47000000000003</v>
      </c>
      <c r="O17" s="215">
        <v>216.63</v>
      </c>
      <c r="P17" s="215">
        <v>217.42</v>
      </c>
      <c r="Q17" s="215">
        <v>190.89999999999995</v>
      </c>
      <c r="R17" s="215"/>
      <c r="S17" s="217">
        <f>SUM(F17:R17)</f>
        <v>2570.5600000000004</v>
      </c>
      <c r="T17" s="215"/>
      <c r="U17" s="215"/>
      <c r="V17" s="215"/>
      <c r="W17" s="215"/>
      <c r="X17" s="215"/>
    </row>
    <row r="18" spans="1:24">
      <c r="A18" s="202"/>
      <c r="B18" s="202"/>
      <c r="C18" s="225">
        <v>20</v>
      </c>
      <c r="D18" s="225" t="s">
        <v>87</v>
      </c>
      <c r="E18" s="221" t="s">
        <v>245</v>
      </c>
      <c r="F18" s="215">
        <f>F23-F22-F17</f>
        <v>2670.0299999999993</v>
      </c>
      <c r="G18" s="215">
        <f t="shared" ref="G18:Q18" si="4">G23-G22-G17</f>
        <v>2232.380000000001</v>
      </c>
      <c r="H18" s="215">
        <f t="shared" si="4"/>
        <v>2577.3099999999986</v>
      </c>
      <c r="I18" s="215">
        <f t="shared" si="4"/>
        <v>2589.0299999999993</v>
      </c>
      <c r="J18" s="215">
        <f t="shared" si="4"/>
        <v>2628.3800000000028</v>
      </c>
      <c r="K18" s="215">
        <f t="shared" si="4"/>
        <v>2586.880000000001</v>
      </c>
      <c r="L18" s="215">
        <f t="shared" si="4"/>
        <v>2625.4300000000003</v>
      </c>
      <c r="M18" s="215">
        <f t="shared" si="4"/>
        <v>2807.0900000000011</v>
      </c>
      <c r="N18" s="215">
        <f t="shared" si="4"/>
        <v>2518.7999999999975</v>
      </c>
      <c r="O18" s="215">
        <f t="shared" si="4"/>
        <v>2845.35</v>
      </c>
      <c r="P18" s="215">
        <f t="shared" si="4"/>
        <v>2696.5900000000024</v>
      </c>
      <c r="Q18" s="215">
        <f t="shared" si="4"/>
        <v>2623.5400000000009</v>
      </c>
      <c r="R18" s="215"/>
      <c r="S18" s="216">
        <f>SUM(F18:R18)</f>
        <v>31400.810000000005</v>
      </c>
      <c r="T18" s="215"/>
      <c r="U18" s="215"/>
      <c r="V18" s="215"/>
      <c r="W18" s="215"/>
      <c r="X18" s="215"/>
    </row>
    <row r="19" spans="1:24">
      <c r="A19" s="226" t="str">
        <f>+A17</f>
        <v>I</v>
      </c>
      <c r="B19" s="226" t="str">
        <f>+B17</f>
        <v>MSW</v>
      </c>
      <c r="C19" s="227"/>
      <c r="D19" s="227"/>
      <c r="E19" s="227" t="str">
        <f>"Total "&amp;E16&amp;" "&amp;B19</f>
        <v>Total Roll-off / Industrial MSW</v>
      </c>
      <c r="F19" s="228">
        <v>2842.21</v>
      </c>
      <c r="G19" s="228">
        <v>2402.1599999999994</v>
      </c>
      <c r="H19" s="228">
        <v>2792.29</v>
      </c>
      <c r="I19" s="228">
        <v>2791.55</v>
      </c>
      <c r="J19" s="228">
        <v>2842.9700000000003</v>
      </c>
      <c r="K19" s="228">
        <v>2843.0400000000004</v>
      </c>
      <c r="L19" s="228">
        <v>2864.65</v>
      </c>
      <c r="M19" s="228">
        <v>3081.8</v>
      </c>
      <c r="N19" s="228">
        <v>2720.27</v>
      </c>
      <c r="O19" s="228">
        <v>3061.98</v>
      </c>
      <c r="P19" s="228">
        <v>2914.0099999999998</v>
      </c>
      <c r="Q19" s="228">
        <v>2814.4399999999996</v>
      </c>
      <c r="R19" s="228"/>
      <c r="S19" s="229">
        <f>SUM(F19:Q19)-SUM(S17:S18)</f>
        <v>0</v>
      </c>
      <c r="T19" s="230"/>
      <c r="U19" s="230"/>
      <c r="V19" s="230"/>
      <c r="W19" s="230"/>
      <c r="X19" s="230"/>
    </row>
    <row r="20" spans="1:24">
      <c r="A20" s="202" t="str">
        <f>+A19</f>
        <v>I</v>
      </c>
      <c r="B20" s="202" t="s">
        <v>246</v>
      </c>
      <c r="C20" s="202">
        <f>+C17</f>
        <v>21</v>
      </c>
      <c r="D20" s="202"/>
      <c r="E20" s="221" t="s">
        <v>247</v>
      </c>
      <c r="F20" s="215">
        <v>79</v>
      </c>
      <c r="G20" s="215">
        <v>82.9</v>
      </c>
      <c r="H20" s="215">
        <v>52.3</v>
      </c>
      <c r="I20" s="215">
        <v>46.3</v>
      </c>
      <c r="J20" s="215">
        <v>45.5</v>
      </c>
      <c r="K20" s="215">
        <v>28.8</v>
      </c>
      <c r="L20" s="215">
        <v>37.1</v>
      </c>
      <c r="M20" s="215">
        <v>24.9</v>
      </c>
      <c r="N20" s="215">
        <v>24.4</v>
      </c>
      <c r="O20" s="215">
        <v>32.4</v>
      </c>
      <c r="P20" s="215">
        <v>51.2</v>
      </c>
      <c r="Q20" s="215">
        <v>38</v>
      </c>
      <c r="R20" s="215"/>
      <c r="S20" s="216">
        <f>SUM(F20:R20)</f>
        <v>542.79999999999995</v>
      </c>
      <c r="T20" s="215"/>
      <c r="U20" s="193">
        <f>S20/S57</f>
        <v>1.2437427761437057E-2</v>
      </c>
      <c r="V20" s="215"/>
      <c r="W20" s="215"/>
      <c r="X20" s="215"/>
    </row>
    <row r="21" spans="1:24">
      <c r="A21" s="202"/>
      <c r="B21" s="202" t="s">
        <v>246</v>
      </c>
      <c r="C21" s="231">
        <f>+C18</f>
        <v>20</v>
      </c>
      <c r="D21" s="221"/>
      <c r="E21" s="221" t="s">
        <v>248</v>
      </c>
      <c r="F21" s="215">
        <v>1613.0150000000001</v>
      </c>
      <c r="G21" s="215">
        <v>1281.55</v>
      </c>
      <c r="H21" s="215">
        <v>1438.2600000000002</v>
      </c>
      <c r="I21" s="215">
        <v>1380.74</v>
      </c>
      <c r="J21" s="215">
        <v>1385.0649999999998</v>
      </c>
      <c r="K21" s="215">
        <v>1342.07</v>
      </c>
      <c r="L21" s="215">
        <v>1397.93</v>
      </c>
      <c r="M21" s="215">
        <v>1677.63</v>
      </c>
      <c r="N21" s="215">
        <v>1225.1299999999999</v>
      </c>
      <c r="O21" s="215">
        <v>1525.64</v>
      </c>
      <c r="P21" s="215">
        <v>1533.6299999999999</v>
      </c>
      <c r="Q21" s="215">
        <v>1263.46</v>
      </c>
      <c r="R21" s="215"/>
      <c r="S21" s="216">
        <f>SUM(F21:R21)</f>
        <v>17064.12</v>
      </c>
      <c r="T21" s="215"/>
      <c r="U21" s="215"/>
      <c r="V21" s="215"/>
      <c r="W21" s="215"/>
      <c r="X21" s="215"/>
    </row>
    <row r="22" spans="1:24">
      <c r="A22" s="226" t="str">
        <f>+A20</f>
        <v>I</v>
      </c>
      <c r="B22" s="232" t="str">
        <f>+B20</f>
        <v>RCY</v>
      </c>
      <c r="C22" s="233" t="s">
        <v>95</v>
      </c>
      <c r="D22" s="227"/>
      <c r="E22" s="227" t="str">
        <f>"Total "&amp;E16&amp;" "&amp;B22</f>
        <v>Total Roll-off / Industrial RCY</v>
      </c>
      <c r="F22" s="228">
        <v>2487.1685000000007</v>
      </c>
      <c r="G22" s="228">
        <v>1943.52</v>
      </c>
      <c r="H22" s="228">
        <v>2142.5100000000007</v>
      </c>
      <c r="I22" s="228">
        <v>2154.1000000000004</v>
      </c>
      <c r="J22" s="228">
        <v>2183.4149999999991</v>
      </c>
      <c r="K22" s="228">
        <v>2028.45</v>
      </c>
      <c r="L22" s="228">
        <v>1950.1849999999999</v>
      </c>
      <c r="M22" s="228">
        <v>2418.5699999999997</v>
      </c>
      <c r="N22" s="228">
        <v>1942.26</v>
      </c>
      <c r="O22" s="228">
        <v>2266.6439999999998</v>
      </c>
      <c r="P22" s="228">
        <v>2308.7399999999993</v>
      </c>
      <c r="Q22" s="228">
        <v>1931.3600000000001</v>
      </c>
      <c r="R22" s="234"/>
      <c r="S22" s="229">
        <f>SUM(F22:Q22)-SUM(S20:S21)</f>
        <v>8150.0024999999987</v>
      </c>
      <c r="T22" s="230"/>
      <c r="U22" s="230"/>
      <c r="V22" s="230"/>
      <c r="W22" s="230"/>
      <c r="X22" s="230"/>
    </row>
    <row r="23" spans="1:24">
      <c r="A23" s="235"/>
      <c r="B23" s="235"/>
      <c r="C23" s="235"/>
      <c r="D23" s="235"/>
      <c r="E23" s="236" t="str">
        <f>"Total "&amp;E16</f>
        <v>Total Roll-off / Industrial</v>
      </c>
      <c r="F23" s="237">
        <v>5329.3784999999998</v>
      </c>
      <c r="G23" s="237">
        <v>4345.6800000000012</v>
      </c>
      <c r="H23" s="237">
        <v>4934.7999999999993</v>
      </c>
      <c r="I23" s="237">
        <v>4945.6499999999996</v>
      </c>
      <c r="J23" s="237">
        <v>5026.385000000002</v>
      </c>
      <c r="K23" s="237">
        <v>4871.4900000000007</v>
      </c>
      <c r="L23" s="237">
        <v>4814.835</v>
      </c>
      <c r="M23" s="237">
        <v>5500.3700000000008</v>
      </c>
      <c r="N23" s="237">
        <v>4662.5299999999979</v>
      </c>
      <c r="O23" s="237">
        <v>5328.6239999999998</v>
      </c>
      <c r="P23" s="237">
        <v>5222.7500000000018</v>
      </c>
      <c r="Q23" s="237">
        <v>4745.8000000000011</v>
      </c>
      <c r="R23" s="237"/>
      <c r="S23" s="238">
        <f>SUM(F23:R23)</f>
        <v>59728.29250000001</v>
      </c>
      <c r="T23" s="215"/>
      <c r="U23" s="215"/>
      <c r="V23" s="215"/>
      <c r="W23" s="215"/>
      <c r="X23" s="215"/>
    </row>
    <row r="24" spans="1:24">
      <c r="A24" s="202"/>
      <c r="B24" s="202"/>
      <c r="C24" s="202"/>
      <c r="D24" s="202"/>
      <c r="E24" s="239" t="s">
        <v>249</v>
      </c>
      <c r="F24" s="240">
        <f>+F23/SUM(F8:F9)-1</f>
        <v>7.1234012530678514E-2</v>
      </c>
      <c r="G24" s="240">
        <f t="shared" ref="G24:Q24" si="5">+G23/SUM(G8:G9)-1</f>
        <v>9.2351468473813147E-2</v>
      </c>
      <c r="H24" s="240">
        <f t="shared" si="5"/>
        <v>0.1030542541396946</v>
      </c>
      <c r="I24" s="240">
        <f t="shared" si="5"/>
        <v>0.10061577423540058</v>
      </c>
      <c r="J24" s="240">
        <f t="shared" si="5"/>
        <v>0.10993253911296152</v>
      </c>
      <c r="K24" s="240">
        <f t="shared" si="5"/>
        <v>7.0073893789758701E-2</v>
      </c>
      <c r="L24" s="240">
        <f t="shared" si="5"/>
        <v>9.9234732898494826E-2</v>
      </c>
      <c r="M24" s="240">
        <f t="shared" si="5"/>
        <v>9.8053581410205481E-2</v>
      </c>
      <c r="N24" s="240">
        <f t="shared" si="5"/>
        <v>9.2723271516256034E-2</v>
      </c>
      <c r="O24" s="240">
        <f t="shared" si="5"/>
        <v>7.6559292721953609E-2</v>
      </c>
      <c r="P24" s="240">
        <f t="shared" si="5"/>
        <v>0.11915272033771207</v>
      </c>
      <c r="Q24" s="240">
        <f t="shared" si="5"/>
        <v>7.7753200921102383E-2</v>
      </c>
      <c r="R24" s="240"/>
      <c r="S24" s="240">
        <f>+S23/SUM(S8:S9)-1</f>
        <v>9.2371243094756528E-2</v>
      </c>
      <c r="T24" s="215"/>
      <c r="U24" s="215"/>
      <c r="V24" s="215"/>
      <c r="W24" s="215"/>
      <c r="X24" s="215"/>
    </row>
    <row r="25" spans="1:24">
      <c r="A25" s="202"/>
      <c r="B25" s="202"/>
      <c r="C25" s="202"/>
      <c r="D25" s="202"/>
      <c r="E25" s="200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41"/>
      <c r="T25" s="215"/>
      <c r="U25" s="215"/>
      <c r="V25" s="215"/>
      <c r="W25" s="215"/>
      <c r="X25" s="215"/>
    </row>
    <row r="26" spans="1:24">
      <c r="A26" s="202"/>
      <c r="B26" s="202"/>
      <c r="C26" s="202"/>
      <c r="D26" s="202"/>
      <c r="E26" s="200" t="s">
        <v>250</v>
      </c>
      <c r="F26" s="215">
        <f>+F17</f>
        <v>172.18000000000004</v>
      </c>
      <c r="G26" s="215">
        <f t="shared" ref="G26:Q26" si="6">+G17</f>
        <v>169.78</v>
      </c>
      <c r="H26" s="215">
        <f t="shared" si="6"/>
        <v>214.98000000000002</v>
      </c>
      <c r="I26" s="215">
        <f t="shared" si="6"/>
        <v>202.52</v>
      </c>
      <c r="J26" s="215">
        <f t="shared" si="6"/>
        <v>214.59</v>
      </c>
      <c r="K26" s="215">
        <f t="shared" si="6"/>
        <v>256.15999999999997</v>
      </c>
      <c r="L26" s="215">
        <f t="shared" si="6"/>
        <v>239.22000000000003</v>
      </c>
      <c r="M26" s="215">
        <f t="shared" si="6"/>
        <v>274.70999999999998</v>
      </c>
      <c r="N26" s="215">
        <f t="shared" si="6"/>
        <v>201.47000000000003</v>
      </c>
      <c r="O26" s="215">
        <f t="shared" si="6"/>
        <v>216.63</v>
      </c>
      <c r="P26" s="215">
        <f t="shared" si="6"/>
        <v>217.42</v>
      </c>
      <c r="Q26" s="215">
        <f t="shared" si="6"/>
        <v>190.89999999999995</v>
      </c>
      <c r="R26" s="215"/>
      <c r="S26" s="216">
        <f>SUM(F26:R26)</f>
        <v>2570.5600000000004</v>
      </c>
      <c r="T26" s="215"/>
      <c r="U26" s="274"/>
      <c r="V26" s="215">
        <f>S26*140.82</f>
        <v>361986.25920000003</v>
      </c>
      <c r="W26" s="215"/>
      <c r="X26" s="215"/>
    </row>
    <row r="27" spans="1:24">
      <c r="A27" s="202"/>
      <c r="B27" s="202"/>
      <c r="C27" s="202"/>
      <c r="D27" s="202"/>
      <c r="E27" s="200" t="s">
        <v>251</v>
      </c>
      <c r="F27" s="215">
        <f>+F28-F26</f>
        <v>4563.37</v>
      </c>
      <c r="G27" s="215">
        <f>+G28-G26</f>
        <v>3757.4900000000002</v>
      </c>
      <c r="H27" s="215">
        <f t="shared" ref="H27:Q27" si="7">+H28-H26</f>
        <v>4273.4199999999983</v>
      </c>
      <c r="I27" s="215">
        <f t="shared" si="7"/>
        <v>4641.8499999999985</v>
      </c>
      <c r="J27" s="215">
        <f t="shared" si="7"/>
        <v>4693.7000000000007</v>
      </c>
      <c r="K27" s="215">
        <f t="shared" si="7"/>
        <v>4538.72</v>
      </c>
      <c r="L27" s="215">
        <f t="shared" si="7"/>
        <v>4120.3649999999998</v>
      </c>
      <c r="M27" s="215">
        <f t="shared" si="7"/>
        <v>5113.6600000000017</v>
      </c>
      <c r="N27" s="215">
        <f t="shared" si="7"/>
        <v>4128.3599999999979</v>
      </c>
      <c r="O27" s="215">
        <f t="shared" si="7"/>
        <v>4718.4639999999999</v>
      </c>
      <c r="P27" s="215">
        <f t="shared" si="7"/>
        <v>4868.5300000000016</v>
      </c>
      <c r="Q27" s="215">
        <f t="shared" si="7"/>
        <v>4177.5000000000009</v>
      </c>
      <c r="R27" s="215"/>
      <c r="S27" s="216">
        <f>SUM(F27:R27)</f>
        <v>53595.429000000004</v>
      </c>
      <c r="T27" s="215"/>
      <c r="U27" s="215"/>
      <c r="V27" s="215"/>
      <c r="W27" s="215"/>
      <c r="X27" s="215"/>
    </row>
    <row r="28" spans="1:24">
      <c r="A28" s="202" t="str">
        <f>+A17</f>
        <v>I</v>
      </c>
      <c r="B28" s="202"/>
      <c r="C28" s="202"/>
      <c r="D28" s="202"/>
      <c r="E28" s="227" t="str">
        <f>"Total "&amp;E16&amp;" Pass Thru Disp."</f>
        <v>Total Roll-off / Industrial Pass Thru Disp.</v>
      </c>
      <c r="F28" s="234">
        <v>4735.55</v>
      </c>
      <c r="G28" s="234">
        <v>3927.2700000000004</v>
      </c>
      <c r="H28" s="234">
        <v>4488.3999999999987</v>
      </c>
      <c r="I28" s="234">
        <v>4844.369999999999</v>
      </c>
      <c r="J28" s="234">
        <v>4908.2900000000009</v>
      </c>
      <c r="K28" s="234">
        <v>4794.88</v>
      </c>
      <c r="L28" s="234">
        <v>4359.585</v>
      </c>
      <c r="M28" s="234">
        <v>5388.3700000000017</v>
      </c>
      <c r="N28" s="234">
        <v>4329.8299999999981</v>
      </c>
      <c r="O28" s="234">
        <v>4935.0940000000001</v>
      </c>
      <c r="P28" s="234">
        <v>5085.9500000000016</v>
      </c>
      <c r="Q28" s="234">
        <v>4368.4000000000005</v>
      </c>
      <c r="R28" s="234"/>
      <c r="S28" s="242">
        <f>SUM(F28:R28)</f>
        <v>56165.989000000001</v>
      </c>
      <c r="T28" s="215"/>
      <c r="U28" s="215"/>
      <c r="V28" s="215"/>
      <c r="W28" s="215"/>
      <c r="X28" s="215"/>
    </row>
    <row r="29" spans="1:24">
      <c r="A29" s="202"/>
      <c r="B29" s="202"/>
      <c r="C29" s="202"/>
      <c r="D29" s="202"/>
      <c r="E29" s="200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6"/>
      <c r="T29" s="215"/>
      <c r="U29" s="215"/>
      <c r="V29" s="215"/>
      <c r="W29" s="215"/>
      <c r="X29" s="215"/>
    </row>
    <row r="30" spans="1:24">
      <c r="A30" s="202"/>
      <c r="B30" s="202"/>
      <c r="C30" s="202"/>
      <c r="D30" s="202"/>
      <c r="E30" s="212" t="s">
        <v>50</v>
      </c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6"/>
      <c r="T30" s="215"/>
      <c r="U30" s="215"/>
      <c r="V30" s="215"/>
      <c r="W30" s="215"/>
      <c r="X30" s="215"/>
    </row>
    <row r="31" spans="1:24">
      <c r="A31" s="202"/>
      <c r="B31" s="202"/>
      <c r="C31" s="202"/>
      <c r="D31" s="202" t="s">
        <v>184</v>
      </c>
      <c r="E31" s="221" t="s">
        <v>185</v>
      </c>
      <c r="F31" s="215">
        <v>335.75345740234093</v>
      </c>
      <c r="G31" s="215">
        <v>269.14000000000004</v>
      </c>
      <c r="H31" s="215">
        <v>294.81651669203302</v>
      </c>
      <c r="I31" s="215">
        <v>308.06476080362233</v>
      </c>
      <c r="J31" s="215">
        <v>328.06534699313465</v>
      </c>
      <c r="K31" s="215">
        <v>333.15656845867056</v>
      </c>
      <c r="L31" s="215">
        <v>322.0229810776587</v>
      </c>
      <c r="M31" s="215">
        <v>324.58412592295571</v>
      </c>
      <c r="N31" s="215">
        <v>284.80807883579917</v>
      </c>
      <c r="O31" s="215">
        <v>343.10216126085635</v>
      </c>
      <c r="P31" s="215">
        <v>328.0654139877845</v>
      </c>
      <c r="Q31" s="215">
        <v>288.96132222855465</v>
      </c>
      <c r="R31" s="215"/>
      <c r="S31" s="217">
        <f t="shared" ref="S31:S37" si="8">SUM(F31:R31)</f>
        <v>3760.5407336634112</v>
      </c>
      <c r="T31" s="215"/>
      <c r="U31" s="215"/>
      <c r="V31" s="215">
        <f>S31*140.82</f>
        <v>529559.34611448157</v>
      </c>
      <c r="W31" s="215"/>
      <c r="X31" s="215"/>
    </row>
    <row r="32" spans="1:24">
      <c r="A32" s="202"/>
      <c r="B32" s="202"/>
      <c r="C32" s="221"/>
      <c r="D32" s="202" t="s">
        <v>87</v>
      </c>
      <c r="E32" s="221" t="s">
        <v>245</v>
      </c>
      <c r="F32" s="215">
        <v>3291.3697552857639</v>
      </c>
      <c r="G32" s="215">
        <v>2775.76</v>
      </c>
      <c r="H32" s="215">
        <v>3129.1666476050859</v>
      </c>
      <c r="I32" s="215">
        <v>3095.57166673339</v>
      </c>
      <c r="J32" s="215">
        <v>3232.0562878813143</v>
      </c>
      <c r="K32" s="215">
        <v>3080.4434924235547</v>
      </c>
      <c r="L32" s="215">
        <v>3062.3312760872063</v>
      </c>
      <c r="M32" s="215">
        <v>3200.3049074965711</v>
      </c>
      <c r="N32" s="215">
        <v>2765.3806708277552</v>
      </c>
      <c r="O32" s="215">
        <v>3285.9287771429676</v>
      </c>
      <c r="P32" s="215">
        <v>3099.6620356364128</v>
      </c>
      <c r="Q32" s="215">
        <v>2956.0256399965151</v>
      </c>
      <c r="R32" s="215"/>
      <c r="S32" s="216">
        <f t="shared" si="8"/>
        <v>36974.001157116538</v>
      </c>
      <c r="T32" s="215"/>
      <c r="U32" s="215"/>
      <c r="V32" s="215"/>
      <c r="W32" s="215"/>
      <c r="X32" s="215"/>
    </row>
    <row r="33" spans="1:24">
      <c r="A33" s="225" t="s">
        <v>252</v>
      </c>
      <c r="B33" s="225" t="s">
        <v>229</v>
      </c>
      <c r="C33" s="227"/>
      <c r="D33" s="227"/>
      <c r="E33" s="243" t="str">
        <f>"Total "&amp;E30&amp;" "&amp;B33</f>
        <v>Total Commercial MSW</v>
      </c>
      <c r="F33" s="228">
        <v>3624.1899999999996</v>
      </c>
      <c r="G33" s="228">
        <v>3020.89</v>
      </c>
      <c r="H33" s="228">
        <v>3356.63</v>
      </c>
      <c r="I33" s="228">
        <v>3374.2100000000005</v>
      </c>
      <c r="J33" s="228">
        <v>3496.9</v>
      </c>
      <c r="K33" s="228">
        <v>3399.8199999999997</v>
      </c>
      <c r="L33" s="228">
        <v>3316.2599999999998</v>
      </c>
      <c r="M33" s="228">
        <v>3538.71</v>
      </c>
      <c r="N33" s="228">
        <v>3057.86</v>
      </c>
      <c r="O33" s="228">
        <v>3604.2399999999993</v>
      </c>
      <c r="P33" s="228">
        <v>3373.16</v>
      </c>
      <c r="Q33" s="228">
        <v>3217.3099999999995</v>
      </c>
      <c r="R33" s="228"/>
      <c r="S33" s="229">
        <f>SUM(F33:Q33)-SUM(S31:S32)</f>
        <v>-354.36189077995368</v>
      </c>
      <c r="T33" s="230"/>
      <c r="U33" s="230"/>
      <c r="V33" s="230"/>
      <c r="W33" s="230"/>
      <c r="X33" s="230"/>
    </row>
    <row r="34" spans="1:24">
      <c r="A34" s="202"/>
      <c r="B34" s="202"/>
      <c r="C34" s="202"/>
      <c r="D34" s="202"/>
      <c r="E34" s="221" t="s">
        <v>247</v>
      </c>
      <c r="F34" s="215">
        <v>0</v>
      </c>
      <c r="G34" s="215">
        <v>0</v>
      </c>
      <c r="H34" s="215">
        <v>0</v>
      </c>
      <c r="I34" s="215">
        <v>0</v>
      </c>
      <c r="J34" s="215">
        <v>0</v>
      </c>
      <c r="K34" s="215">
        <v>0</v>
      </c>
      <c r="L34" s="215">
        <v>0</v>
      </c>
      <c r="M34" s="215">
        <v>0</v>
      </c>
      <c r="N34" s="215">
        <v>0</v>
      </c>
      <c r="O34" s="215">
        <v>0</v>
      </c>
      <c r="P34" s="215">
        <v>0</v>
      </c>
      <c r="Q34" s="215">
        <v>0</v>
      </c>
      <c r="R34" s="215"/>
      <c r="S34" s="216">
        <f t="shared" si="8"/>
        <v>0</v>
      </c>
      <c r="T34" s="215"/>
      <c r="U34" s="215"/>
      <c r="V34" s="215"/>
      <c r="W34" s="215"/>
      <c r="X34" s="215"/>
    </row>
    <row r="35" spans="1:24">
      <c r="A35" s="202"/>
      <c r="B35" s="202"/>
      <c r="C35" s="221"/>
      <c r="D35" s="202" t="s">
        <v>87</v>
      </c>
      <c r="E35" s="221" t="s">
        <v>248</v>
      </c>
      <c r="F35" s="215">
        <v>737.65166856463179</v>
      </c>
      <c r="G35" s="215">
        <v>572.28</v>
      </c>
      <c r="H35" s="215">
        <v>623.21537079244331</v>
      </c>
      <c r="I35" s="215">
        <v>659.57497403240893</v>
      </c>
      <c r="J35" s="215">
        <v>629.71434048072672</v>
      </c>
      <c r="K35" s="215">
        <v>640.12761507616335</v>
      </c>
      <c r="L35" s="215">
        <v>569.56564988975265</v>
      </c>
      <c r="M35" s="215">
        <v>626.48031218479946</v>
      </c>
      <c r="N35" s="215">
        <v>563.65134586830322</v>
      </c>
      <c r="O35" s="215">
        <v>681.19787940138394</v>
      </c>
      <c r="P35" s="215">
        <v>618.49432524093754</v>
      </c>
      <c r="Q35" s="215">
        <v>643.13779602330681</v>
      </c>
      <c r="R35" s="215"/>
      <c r="S35" s="216">
        <f t="shared" si="8"/>
        <v>7565.0912775548577</v>
      </c>
      <c r="T35" s="215"/>
      <c r="U35" s="215"/>
      <c r="V35" s="215"/>
      <c r="W35" s="215"/>
      <c r="X35" s="215"/>
    </row>
    <row r="36" spans="1:24">
      <c r="A36" s="226" t="str">
        <f>+A33</f>
        <v>C</v>
      </c>
      <c r="B36" s="244" t="s">
        <v>246</v>
      </c>
      <c r="C36" s="233" t="s">
        <v>95</v>
      </c>
      <c r="D36" s="227"/>
      <c r="E36" s="243" t="str">
        <f>"Total "&amp;E30&amp;" "&amp;B36</f>
        <v>Total Commercial RCY</v>
      </c>
      <c r="F36" s="228">
        <v>809.16</v>
      </c>
      <c r="G36" s="228">
        <v>648.34</v>
      </c>
      <c r="H36" s="228">
        <v>691.40000000000009</v>
      </c>
      <c r="I36" s="228">
        <v>689.34</v>
      </c>
      <c r="J36" s="228">
        <v>668.02</v>
      </c>
      <c r="K36" s="228">
        <v>681.87</v>
      </c>
      <c r="L36" s="228">
        <v>610.62</v>
      </c>
      <c r="M36" s="228">
        <v>643.18999999999994</v>
      </c>
      <c r="N36" s="228">
        <v>588.57000000000005</v>
      </c>
      <c r="O36" s="228">
        <v>745.3</v>
      </c>
      <c r="P36" s="228">
        <v>692.07999999999993</v>
      </c>
      <c r="Q36" s="228">
        <v>703.2</v>
      </c>
      <c r="R36" s="228"/>
      <c r="S36" s="229">
        <f>SUM(F36:Q36)</f>
        <v>8171.0899999999992</v>
      </c>
      <c r="T36" s="230"/>
      <c r="U36" s="230"/>
      <c r="V36" s="230"/>
      <c r="W36" s="230"/>
      <c r="X36" s="230"/>
    </row>
    <row r="37" spans="1:24">
      <c r="A37" s="211"/>
      <c r="B37" s="211"/>
      <c r="C37" s="211"/>
      <c r="D37" s="211"/>
      <c r="E37" s="245" t="str">
        <f>"Total "&amp;E30&amp;" per Disposal Report"</f>
        <v>Total Commercial per Disposal Report</v>
      </c>
      <c r="F37" s="246">
        <v>4433.3499999999995</v>
      </c>
      <c r="G37" s="246">
        <v>3669.23</v>
      </c>
      <c r="H37" s="246">
        <v>4048.0299999999997</v>
      </c>
      <c r="I37" s="246">
        <v>4063.55</v>
      </c>
      <c r="J37" s="246">
        <v>4164.92</v>
      </c>
      <c r="K37" s="246">
        <v>4081.69</v>
      </c>
      <c r="L37" s="246">
        <v>3926.8800000000006</v>
      </c>
      <c r="M37" s="246">
        <v>4181.9000000000005</v>
      </c>
      <c r="N37" s="246">
        <v>3646.4300000000003</v>
      </c>
      <c r="O37" s="246">
        <v>4349.5400000000009</v>
      </c>
      <c r="P37" s="246">
        <v>4065.24</v>
      </c>
      <c r="Q37" s="246">
        <v>3920.5099999999998</v>
      </c>
      <c r="R37" s="246"/>
      <c r="S37" s="247">
        <f t="shared" si="8"/>
        <v>48551.270000000004</v>
      </c>
      <c r="T37" s="215"/>
      <c r="U37" s="215"/>
      <c r="V37" s="215"/>
      <c r="W37" s="215"/>
      <c r="X37" s="215"/>
    </row>
    <row r="38" spans="1:24">
      <c r="A38" s="235"/>
      <c r="B38" s="235"/>
      <c r="C38" s="235"/>
      <c r="D38" s="235"/>
      <c r="E38" s="236" t="str">
        <f>"Total "&amp;E30</f>
        <v>Total Commercial</v>
      </c>
      <c r="F38" s="237">
        <f>+SUM(F31:F32,F34:F35)</f>
        <v>4364.774881252737</v>
      </c>
      <c r="G38" s="237">
        <f t="shared" ref="G38:Q38" si="9">+SUM(G31:G32,G34:G35)</f>
        <v>3617.1800000000003</v>
      </c>
      <c r="H38" s="237">
        <f t="shared" si="9"/>
        <v>4047.198535089562</v>
      </c>
      <c r="I38" s="237">
        <f t="shared" si="9"/>
        <v>4063.2114015694215</v>
      </c>
      <c r="J38" s="237">
        <f t="shared" si="9"/>
        <v>4189.8359753551758</v>
      </c>
      <c r="K38" s="237">
        <f t="shared" si="9"/>
        <v>4053.7276759583883</v>
      </c>
      <c r="L38" s="237">
        <f t="shared" si="9"/>
        <v>3953.9199070546174</v>
      </c>
      <c r="M38" s="237">
        <f t="shared" si="9"/>
        <v>4151.3693456043256</v>
      </c>
      <c r="N38" s="237">
        <f t="shared" si="9"/>
        <v>3613.8400955318575</v>
      </c>
      <c r="O38" s="237">
        <f t="shared" si="9"/>
        <v>4310.2288178052077</v>
      </c>
      <c r="P38" s="237">
        <f t="shared" si="9"/>
        <v>4046.2217748651346</v>
      </c>
      <c r="Q38" s="237">
        <f t="shared" si="9"/>
        <v>3888.1247582483766</v>
      </c>
      <c r="R38" s="237"/>
      <c r="S38" s="237">
        <f>+SUM(S31:S32,S34:S35)</f>
        <v>48299.633168334803</v>
      </c>
      <c r="T38" s="215"/>
      <c r="U38" s="215"/>
      <c r="V38" s="215"/>
      <c r="W38" s="215"/>
      <c r="X38" s="215"/>
    </row>
    <row r="39" spans="1:24">
      <c r="A39" s="202"/>
      <c r="B39" s="202"/>
      <c r="C39" s="202"/>
      <c r="D39" s="202"/>
      <c r="E39" s="239" t="s">
        <v>249</v>
      </c>
      <c r="F39" s="240">
        <f>+F38/SUM(F10:F11)-1</f>
        <v>-1.9636386224172964E-2</v>
      </c>
      <c r="G39" s="240">
        <f t="shared" ref="G39:S39" si="10">+G38/SUM(G10:G11)-1</f>
        <v>-1.4478301619477274E-2</v>
      </c>
      <c r="H39" s="240">
        <f t="shared" si="10"/>
        <v>1.4463322139057766E-5</v>
      </c>
      <c r="I39" s="240">
        <f t="shared" si="10"/>
        <v>-4.9409341452077982E-4</v>
      </c>
      <c r="J39" s="240">
        <f t="shared" si="10"/>
        <v>1.2693235078547582E-2</v>
      </c>
      <c r="K39" s="240">
        <f t="shared" si="10"/>
        <v>-1.6615397538610743E-2</v>
      </c>
      <c r="L39" s="240">
        <f t="shared" si="10"/>
        <v>-3.6136979294154603E-3</v>
      </c>
      <c r="M39" s="240">
        <f t="shared" si="10"/>
        <v>-8.0976222255426666E-3</v>
      </c>
      <c r="N39" s="240">
        <f t="shared" si="10"/>
        <v>-6.4006423951209479E-3</v>
      </c>
      <c r="O39" s="240">
        <f t="shared" si="10"/>
        <v>-6.7086658788646503E-3</v>
      </c>
      <c r="P39" s="240">
        <f t="shared" si="10"/>
        <v>-4.5411262718997314E-3</v>
      </c>
      <c r="Q39" s="240">
        <f t="shared" si="10"/>
        <v>-1.0146498136860083E-2</v>
      </c>
      <c r="R39" s="215"/>
      <c r="S39" s="240">
        <f t="shared" si="10"/>
        <v>-6.5291243786687048E-3</v>
      </c>
      <c r="T39" s="215"/>
      <c r="U39" s="215"/>
      <c r="V39" s="215"/>
      <c r="W39" s="215"/>
      <c r="X39" s="215"/>
    </row>
    <row r="40" spans="1:24">
      <c r="A40" s="202"/>
      <c r="B40" s="202"/>
      <c r="C40" s="202"/>
      <c r="D40" s="202"/>
      <c r="E40" s="200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41"/>
      <c r="T40" s="215"/>
      <c r="U40" s="215"/>
      <c r="V40" s="215"/>
      <c r="W40" s="215"/>
      <c r="X40" s="215"/>
    </row>
    <row r="41" spans="1:24">
      <c r="A41" s="202"/>
      <c r="B41" s="202"/>
      <c r="C41" s="202"/>
      <c r="D41" s="202"/>
      <c r="E41" s="212" t="s">
        <v>11</v>
      </c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6"/>
      <c r="T41" s="215"/>
      <c r="U41" s="215"/>
      <c r="V41" s="215"/>
      <c r="W41" s="215"/>
      <c r="X41" s="215"/>
    </row>
    <row r="42" spans="1:24">
      <c r="A42" s="202"/>
      <c r="B42" s="202"/>
      <c r="C42" s="202"/>
      <c r="D42" s="202" t="s">
        <v>184</v>
      </c>
      <c r="E42" s="221" t="s">
        <v>185</v>
      </c>
      <c r="F42" s="215">
        <v>1530.2415938347101</v>
      </c>
      <c r="G42" s="215">
        <v>1147.6600000000001</v>
      </c>
      <c r="H42" s="215">
        <v>1354.8686162402216</v>
      </c>
      <c r="I42" s="215">
        <v>1299.5335030721008</v>
      </c>
      <c r="J42" s="215">
        <v>1470.2047457925703</v>
      </c>
      <c r="K42" s="215">
        <v>1386.9498610080732</v>
      </c>
      <c r="L42" s="215">
        <v>1470.0936605091574</v>
      </c>
      <c r="M42" s="215">
        <v>1492.3695255677362</v>
      </c>
      <c r="N42" s="215">
        <v>1300.1524577520186</v>
      </c>
      <c r="O42" s="215">
        <v>1450.1090159980024</v>
      </c>
      <c r="P42" s="215">
        <v>1429.6618622598426</v>
      </c>
      <c r="Q42" s="215">
        <v>1329.0422887230027</v>
      </c>
      <c r="R42" s="215"/>
      <c r="S42" s="217">
        <f>SUM(F42:R42)</f>
        <v>16660.887130757434</v>
      </c>
      <c r="T42" s="215"/>
      <c r="U42" s="248">
        <f>S42+S31+S17</f>
        <v>22991.987864420847</v>
      </c>
      <c r="V42" s="215">
        <f>S42*140.82</f>
        <v>2346186.1257532616</v>
      </c>
      <c r="W42" s="215"/>
      <c r="X42" s="215"/>
    </row>
    <row r="43" spans="1:24">
      <c r="A43" s="202"/>
      <c r="B43" s="202"/>
      <c r="C43" s="221"/>
      <c r="D43" s="202" t="s">
        <v>87</v>
      </c>
      <c r="E43" s="221" t="s">
        <v>245</v>
      </c>
      <c r="F43" s="215">
        <v>1974.5367168874498</v>
      </c>
      <c r="G43" s="215">
        <v>1529.91</v>
      </c>
      <c r="H43" s="215">
        <v>1894.4226376177362</v>
      </c>
      <c r="I43" s="215">
        <v>1834.0857989966457</v>
      </c>
      <c r="J43" s="215">
        <v>2044.3805413498137</v>
      </c>
      <c r="K43" s="215">
        <v>1939.543646858016</v>
      </c>
      <c r="L43" s="215">
        <v>2003.2002289551631</v>
      </c>
      <c r="M43" s="215">
        <v>2086.5982083135395</v>
      </c>
      <c r="N43" s="215">
        <v>1804.5863054202887</v>
      </c>
      <c r="O43" s="215">
        <v>1953.1522672001415</v>
      </c>
      <c r="P43" s="215">
        <v>2026.4276367405032</v>
      </c>
      <c r="Q43" s="215">
        <v>1844.4217551628494</v>
      </c>
      <c r="R43" s="215"/>
      <c r="S43" s="216">
        <f>SUM(F43:R43)</f>
        <v>22935.26574350215</v>
      </c>
      <c r="T43" s="215"/>
      <c r="U43" s="215"/>
      <c r="V43" s="215"/>
      <c r="W43" s="215"/>
      <c r="X43" s="215"/>
    </row>
    <row r="44" spans="1:24">
      <c r="A44" s="225" t="s">
        <v>184</v>
      </c>
      <c r="B44" s="225" t="s">
        <v>229</v>
      </c>
      <c r="C44" s="227"/>
      <c r="D44" s="202"/>
      <c r="E44" s="243" t="str">
        <f>"Total "&amp;E41&amp;" "&amp;B44</f>
        <v>Total Residential MSW</v>
      </c>
      <c r="F44" s="228">
        <v>3522.0299999999997</v>
      </c>
      <c r="G44" s="228">
        <v>2688.6</v>
      </c>
      <c r="H44" s="228">
        <v>3286.2300000000005</v>
      </c>
      <c r="I44" s="228">
        <v>3176.5699999999997</v>
      </c>
      <c r="J44" s="228">
        <v>3577.1699999999992</v>
      </c>
      <c r="K44" s="228">
        <v>3361.96</v>
      </c>
      <c r="L44" s="228">
        <v>3507.4800000000005</v>
      </c>
      <c r="M44" s="228">
        <v>3617.57</v>
      </c>
      <c r="N44" s="228">
        <v>3156.52</v>
      </c>
      <c r="O44" s="228">
        <v>3445.21</v>
      </c>
      <c r="P44" s="228">
        <v>3504.7</v>
      </c>
      <c r="Q44" s="228">
        <v>3212.39</v>
      </c>
      <c r="R44" s="228"/>
      <c r="S44" s="229">
        <f>SUM(F44:Q44)</f>
        <v>40056.429999999993</v>
      </c>
      <c r="T44" s="230"/>
      <c r="U44" s="230"/>
      <c r="V44" s="230"/>
      <c r="W44" s="230"/>
      <c r="X44" s="230"/>
    </row>
    <row r="45" spans="1:24">
      <c r="A45" s="202"/>
      <c r="B45" s="202"/>
      <c r="C45" s="202"/>
      <c r="D45" s="202" t="s">
        <v>184</v>
      </c>
      <c r="E45" s="221" t="s">
        <v>190</v>
      </c>
      <c r="F45" s="215">
        <v>322.73052479051609</v>
      </c>
      <c r="G45" s="215">
        <v>258.18</v>
      </c>
      <c r="H45" s="215">
        <v>479.28889229561037</v>
      </c>
      <c r="I45" s="215">
        <v>577.76220909814185</v>
      </c>
      <c r="J45" s="215">
        <v>968.17958917412432</v>
      </c>
      <c r="K45" s="215">
        <v>644.06475885207021</v>
      </c>
      <c r="L45" s="215">
        <v>545.23494246258429</v>
      </c>
      <c r="M45" s="215">
        <v>407.91190141099077</v>
      </c>
      <c r="N45" s="215">
        <v>393.21900011330666</v>
      </c>
      <c r="O45" s="215">
        <v>565.83117303403958</v>
      </c>
      <c r="P45" s="215">
        <v>664.47495228075468</v>
      </c>
      <c r="Q45" s="215">
        <v>346.69377764290607</v>
      </c>
      <c r="R45" s="215"/>
      <c r="S45" s="216">
        <f>SUM(F45:R45)</f>
        <v>6173.5717211550455</v>
      </c>
      <c r="T45" s="215"/>
      <c r="U45" s="249">
        <f>S45/(S45+S46)</f>
        <v>0.31259529315342233</v>
      </c>
      <c r="V45" s="215"/>
      <c r="W45" s="215"/>
      <c r="X45" s="215"/>
    </row>
    <row r="46" spans="1:24">
      <c r="A46" s="221"/>
      <c r="B46" s="221"/>
      <c r="C46" s="221"/>
      <c r="D46" s="202" t="s">
        <v>87</v>
      </c>
      <c r="E46" s="221" t="s">
        <v>253</v>
      </c>
      <c r="F46" s="215">
        <v>707.70785028773594</v>
      </c>
      <c r="G46" s="215">
        <v>543.27</v>
      </c>
      <c r="H46" s="215">
        <v>1036.3225669793369</v>
      </c>
      <c r="I46" s="215">
        <v>1353.6772706549536</v>
      </c>
      <c r="J46" s="215">
        <v>2122.9790891646139</v>
      </c>
      <c r="K46" s="215">
        <v>1448.4213802992103</v>
      </c>
      <c r="L46" s="215">
        <v>1188.6667134454517</v>
      </c>
      <c r="M46" s="215">
        <v>1038.4356831384898</v>
      </c>
      <c r="N46" s="215">
        <v>935.47517842871343</v>
      </c>
      <c r="O46" s="215">
        <v>1169.5335960799721</v>
      </c>
      <c r="P46" s="215">
        <v>1351.1127912835859</v>
      </c>
      <c r="Q46" s="215">
        <v>680.23332026188075</v>
      </c>
      <c r="R46" s="215"/>
      <c r="S46" s="216">
        <f>SUM(F46:R46)</f>
        <v>13575.835440023944</v>
      </c>
      <c r="T46" s="215"/>
      <c r="U46" s="249">
        <f>S46/(S45+S46)</f>
        <v>0.68740470684657751</v>
      </c>
      <c r="V46" s="215"/>
      <c r="W46" s="215"/>
      <c r="X46" s="215"/>
    </row>
    <row r="47" spans="1:24">
      <c r="A47" s="202" t="s">
        <v>184</v>
      </c>
      <c r="B47" s="225" t="s">
        <v>95</v>
      </c>
      <c r="C47" s="227"/>
      <c r="D47" s="202"/>
      <c r="E47" s="243" t="str">
        <f>"Total "&amp;E41&amp;" "&amp;B47</f>
        <v>Total Residential YW</v>
      </c>
      <c r="F47" s="228">
        <v>1045.5900000000001</v>
      </c>
      <c r="G47" s="228">
        <v>813.98</v>
      </c>
      <c r="H47" s="228">
        <v>1526.55</v>
      </c>
      <c r="I47" s="228">
        <v>1941.5</v>
      </c>
      <c r="J47" s="228">
        <v>3117.56</v>
      </c>
      <c r="K47" s="228">
        <v>2075.2799999999997</v>
      </c>
      <c r="L47" s="228">
        <v>1733.6</v>
      </c>
      <c r="M47" s="228">
        <v>1445.4699999999998</v>
      </c>
      <c r="N47" s="228">
        <v>1311.7700000000002</v>
      </c>
      <c r="O47" s="228">
        <v>1723.98</v>
      </c>
      <c r="P47" s="228">
        <v>2113.36</v>
      </c>
      <c r="Q47" s="228">
        <v>1025.48</v>
      </c>
      <c r="R47" s="228"/>
      <c r="S47" s="229">
        <f>SUM(F47:Q47)</f>
        <v>19874.12</v>
      </c>
      <c r="T47" s="230"/>
      <c r="U47" s="230"/>
      <c r="V47" s="230"/>
      <c r="W47" s="230"/>
      <c r="X47" s="230"/>
    </row>
    <row r="48" spans="1:24">
      <c r="A48" s="202"/>
      <c r="B48" s="202"/>
      <c r="C48" s="202"/>
      <c r="D48" s="202" t="s">
        <v>184</v>
      </c>
      <c r="E48" s="221" t="s">
        <v>254</v>
      </c>
      <c r="F48" s="215">
        <v>817.5460075720207</v>
      </c>
      <c r="G48" s="215">
        <v>546.03000000000009</v>
      </c>
      <c r="H48" s="215">
        <v>630.31349840058488</v>
      </c>
      <c r="I48" s="215">
        <v>609.20172686839908</v>
      </c>
      <c r="J48" s="215">
        <v>633.9629558601813</v>
      </c>
      <c r="K48" s="215">
        <v>634.80031420827902</v>
      </c>
      <c r="L48" s="215">
        <v>667.51224264370501</v>
      </c>
      <c r="M48" s="215">
        <v>690.2653966970413</v>
      </c>
      <c r="N48" s="215">
        <v>566.91381286699755</v>
      </c>
      <c r="O48" s="215">
        <v>669.03568801253402</v>
      </c>
      <c r="P48" s="215">
        <v>655.50614845798009</v>
      </c>
      <c r="Q48" s="215">
        <v>665.91765136082995</v>
      </c>
      <c r="R48" s="215"/>
      <c r="S48" s="216">
        <f>SUM(F48:R48)</f>
        <v>7787.0054429485526</v>
      </c>
      <c r="T48" s="215"/>
      <c r="U48" s="250">
        <f>S48/(S48+S20)</f>
        <v>0.93483641320104327</v>
      </c>
      <c r="V48" s="215"/>
      <c r="W48" s="215"/>
      <c r="X48" s="215"/>
    </row>
    <row r="49" spans="1:24">
      <c r="A49" s="202"/>
      <c r="B49" s="202"/>
      <c r="C49" s="221"/>
      <c r="D49" s="202" t="s">
        <v>87</v>
      </c>
      <c r="E49" s="221" t="s">
        <v>255</v>
      </c>
      <c r="F49" s="215">
        <v>1050.5267111563091</v>
      </c>
      <c r="G49" s="215">
        <v>728.98</v>
      </c>
      <c r="H49" s="215">
        <v>911.6614914148862</v>
      </c>
      <c r="I49" s="215">
        <v>834.55915455578997</v>
      </c>
      <c r="J49" s="215">
        <v>904.5092535798035</v>
      </c>
      <c r="K49" s="215">
        <v>879.14102113598528</v>
      </c>
      <c r="L49" s="215">
        <v>910.499265381329</v>
      </c>
      <c r="M49" s="215">
        <v>896.39795451442205</v>
      </c>
      <c r="N49" s="215">
        <v>798.26620824760948</v>
      </c>
      <c r="O49" s="215">
        <v>892.20743117100096</v>
      </c>
      <c r="P49" s="215">
        <v>975.2461107060883</v>
      </c>
      <c r="Q49" s="215">
        <v>901.45321382805287</v>
      </c>
      <c r="R49" s="215"/>
      <c r="S49" s="216">
        <f>SUM(F49:R49)</f>
        <v>10683.447815691274</v>
      </c>
      <c r="T49" s="215"/>
      <c r="U49" s="215"/>
      <c r="V49" s="215"/>
      <c r="W49" s="215"/>
      <c r="X49" s="215">
        <f>SUM(S48:S49)</f>
        <v>18470.453258639827</v>
      </c>
    </row>
    <row r="50" spans="1:24">
      <c r="A50" s="226" t="str">
        <f>+A47</f>
        <v>R</v>
      </c>
      <c r="B50" s="244" t="s">
        <v>246</v>
      </c>
      <c r="C50" s="227"/>
      <c r="D50" s="227"/>
      <c r="E50" s="243" t="str">
        <f>"Total "&amp;E41&amp;" "&amp;B48</f>
        <v xml:space="preserve">Total Residential </v>
      </c>
      <c r="F50" s="228">
        <v>1847.4099999999999</v>
      </c>
      <c r="G50" s="228">
        <v>1272.5800000000002</v>
      </c>
      <c r="H50" s="228">
        <v>1556.7099999999998</v>
      </c>
      <c r="I50" s="228">
        <v>1467.73</v>
      </c>
      <c r="J50" s="228">
        <v>1555.5100000000002</v>
      </c>
      <c r="K50" s="228">
        <v>1515.5800000000002</v>
      </c>
      <c r="L50" s="228">
        <v>1594.92</v>
      </c>
      <c r="M50" s="228">
        <v>1598.67</v>
      </c>
      <c r="N50" s="228">
        <v>1377.03</v>
      </c>
      <c r="O50" s="228">
        <v>1567.53</v>
      </c>
      <c r="P50" s="228">
        <v>1625.8600000000001</v>
      </c>
      <c r="Q50" s="228">
        <v>1582.03</v>
      </c>
      <c r="R50" s="228"/>
      <c r="S50" s="229">
        <f>SUM(F50:Q50)</f>
        <v>18561.560000000001</v>
      </c>
      <c r="T50" s="230"/>
      <c r="U50" s="230"/>
      <c r="V50" s="230"/>
      <c r="W50" s="230"/>
      <c r="X50" s="230"/>
    </row>
    <row r="51" spans="1:24">
      <c r="A51" s="211"/>
      <c r="B51" s="211"/>
      <c r="C51" s="211"/>
      <c r="D51" s="211"/>
      <c r="E51" s="245" t="str">
        <f>"Total "&amp;E41&amp;" per Disposal Report"</f>
        <v>Total Residential per Disposal Report</v>
      </c>
      <c r="F51" s="246">
        <v>6415.03</v>
      </c>
      <c r="G51" s="246">
        <v>4775.1600000000008</v>
      </c>
      <c r="H51" s="246">
        <v>6369.49</v>
      </c>
      <c r="I51" s="246">
        <v>6585.8000000000011</v>
      </c>
      <c r="J51" s="246">
        <v>8250.2400000000016</v>
      </c>
      <c r="K51" s="246">
        <v>6952.82</v>
      </c>
      <c r="L51" s="246">
        <v>6836.0000000000018</v>
      </c>
      <c r="M51" s="246">
        <v>6661.71</v>
      </c>
      <c r="N51" s="246">
        <v>5845.3200000000006</v>
      </c>
      <c r="O51" s="246">
        <v>6736.7200000000012</v>
      </c>
      <c r="P51" s="246">
        <v>7243.9199999999983</v>
      </c>
      <c r="Q51" s="246">
        <v>5819.9000000000005</v>
      </c>
      <c r="R51" s="246"/>
      <c r="S51" s="247">
        <f>SUM(F51:R51)</f>
        <v>78492.11</v>
      </c>
      <c r="T51" s="215"/>
      <c r="U51" s="215"/>
      <c r="V51" s="215"/>
      <c r="W51" s="215"/>
      <c r="X51" s="215"/>
    </row>
    <row r="52" spans="1:24">
      <c r="A52" s="235"/>
      <c r="B52" s="235"/>
      <c r="C52" s="235"/>
      <c r="D52" s="235"/>
      <c r="E52" s="236" t="str">
        <f>"Total "&amp;E41</f>
        <v>Total Residential</v>
      </c>
      <c r="F52" s="237">
        <f>SUM(F42:F43,F45:F46,F48:F49)</f>
        <v>6403.2894045287421</v>
      </c>
      <c r="G52" s="237">
        <f t="shared" ref="G52:Q52" si="11">SUM(G42:G43,G45:G46,G48:G49)</f>
        <v>4754.0300000000007</v>
      </c>
      <c r="H52" s="237">
        <f t="shared" si="11"/>
        <v>6306.8777029483754</v>
      </c>
      <c r="I52" s="237">
        <f t="shared" si="11"/>
        <v>6508.8196632460313</v>
      </c>
      <c r="J52" s="237">
        <f t="shared" si="11"/>
        <v>8144.2161749211064</v>
      </c>
      <c r="K52" s="237">
        <f t="shared" si="11"/>
        <v>6932.9209823616338</v>
      </c>
      <c r="L52" s="237">
        <f t="shared" si="11"/>
        <v>6785.2070533973902</v>
      </c>
      <c r="M52" s="237">
        <f t="shared" si="11"/>
        <v>6611.9786696422188</v>
      </c>
      <c r="N52" s="237">
        <f t="shared" si="11"/>
        <v>5798.6129628289345</v>
      </c>
      <c r="O52" s="237">
        <f t="shared" si="11"/>
        <v>6699.8691714956913</v>
      </c>
      <c r="P52" s="237">
        <f t="shared" si="11"/>
        <v>7102.429501728755</v>
      </c>
      <c r="Q52" s="237">
        <f t="shared" si="11"/>
        <v>5767.7620069795221</v>
      </c>
      <c r="R52" s="237"/>
      <c r="S52" s="238">
        <f>SUM(S42:S43,S45:S46,S48:S49)</f>
        <v>77816.013294078381</v>
      </c>
      <c r="T52" s="215"/>
      <c r="U52" s="215"/>
      <c r="V52" s="215"/>
      <c r="W52" s="215"/>
      <c r="X52" s="215"/>
    </row>
    <row r="53" spans="1:24">
      <c r="A53" s="202"/>
      <c r="B53" s="202"/>
      <c r="C53" s="202"/>
      <c r="D53" s="202"/>
      <c r="E53" s="239" t="s">
        <v>249</v>
      </c>
      <c r="F53" s="240">
        <f>+F52/SUM(F12:F13)-1</f>
        <v>7.5477607560925364E-4</v>
      </c>
      <c r="G53" s="240">
        <f t="shared" ref="G53:Q53" si="12">+G52/SUM(G12:G13)-1</f>
        <v>-2.915311256666886E-3</v>
      </c>
      <c r="H53" s="240">
        <f t="shared" si="12"/>
        <v>-1.9818832688614951E-2</v>
      </c>
      <c r="I53" s="240">
        <f t="shared" si="12"/>
        <v>-2.134638693357771E-2</v>
      </c>
      <c r="J53" s="240">
        <f t="shared" si="12"/>
        <v>-3.3182864746406415E-2</v>
      </c>
      <c r="K53" s="240">
        <f t="shared" si="12"/>
        <v>5.810494374858699E-3</v>
      </c>
      <c r="L53" s="240">
        <f t="shared" si="12"/>
        <v>-1.1614514708447432E-2</v>
      </c>
      <c r="M53" s="240">
        <f t="shared" si="12"/>
        <v>-3.144465364480642E-2</v>
      </c>
      <c r="N53" s="240">
        <f t="shared" si="12"/>
        <v>-2.2583228770413188E-2</v>
      </c>
      <c r="O53" s="240">
        <f t="shared" si="12"/>
        <v>-2.0180411489019723E-2</v>
      </c>
      <c r="P53" s="240">
        <f t="shared" si="12"/>
        <v>-3.4190275348081944E-2</v>
      </c>
      <c r="Q53" s="240">
        <f t="shared" si="12"/>
        <v>-9.7055594794348554E-3</v>
      </c>
      <c r="R53" s="215"/>
      <c r="S53" s="240">
        <f>+S52/SUM(S12:S13)-1</f>
        <v>-1.7578403720738267E-2</v>
      </c>
      <c r="T53" s="215"/>
      <c r="U53" s="215"/>
      <c r="V53" s="215"/>
      <c r="W53" s="215"/>
      <c r="X53" s="215"/>
    </row>
    <row r="54" spans="1:24">
      <c r="A54" s="202"/>
      <c r="B54" s="202"/>
      <c r="C54" s="202"/>
      <c r="D54" s="202"/>
      <c r="E54" s="200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6"/>
      <c r="T54" s="215"/>
      <c r="U54" s="215"/>
      <c r="V54" s="215"/>
      <c r="W54" s="215"/>
      <c r="X54" s="215"/>
    </row>
    <row r="55" spans="1:24">
      <c r="A55" s="202"/>
      <c r="B55" s="202"/>
      <c r="C55" s="202"/>
      <c r="D55" s="202"/>
      <c r="E55" s="251" t="s">
        <v>256</v>
      </c>
      <c r="F55" s="215">
        <f t="shared" ref="F55:P55" si="13">SUM(F17:F18,F31:F32,F42:F43)</f>
        <v>9974.1115234102635</v>
      </c>
      <c r="G55" s="215">
        <f t="shared" si="13"/>
        <v>8124.630000000001</v>
      </c>
      <c r="H55" s="215">
        <f t="shared" si="13"/>
        <v>9465.5644181550761</v>
      </c>
      <c r="I55" s="215">
        <f t="shared" si="13"/>
        <v>9328.8057296057577</v>
      </c>
      <c r="J55" s="215">
        <f t="shared" si="13"/>
        <v>9917.6769220168353</v>
      </c>
      <c r="K55" s="215">
        <f>SUM(K17:K18,K31:K32,K42:K43)</f>
        <v>9583.1335687483152</v>
      </c>
      <c r="L55" s="215">
        <f t="shared" si="13"/>
        <v>9722.2981466291858</v>
      </c>
      <c r="M55" s="215">
        <f t="shared" si="13"/>
        <v>10185.656767300803</v>
      </c>
      <c r="N55" s="215">
        <f t="shared" si="13"/>
        <v>8875.197512835859</v>
      </c>
      <c r="O55" s="215">
        <f t="shared" si="13"/>
        <v>10094.272221601968</v>
      </c>
      <c r="P55" s="215">
        <f t="shared" si="13"/>
        <v>9797.8269486245463</v>
      </c>
      <c r="Q55" s="215">
        <f>SUM(Q17:Q18,Q31:Q32,Q42:Q43)</f>
        <v>9232.8910061109218</v>
      </c>
      <c r="R55" s="215"/>
      <c r="S55" s="216">
        <f>SUM(F55:R55)</f>
        <v>114302.06476503953</v>
      </c>
      <c r="T55" s="215"/>
      <c r="U55" s="215"/>
      <c r="V55" s="215"/>
      <c r="W55" s="215"/>
      <c r="X55" s="215"/>
    </row>
    <row r="56" spans="1:24">
      <c r="A56" s="202"/>
      <c r="B56" s="202"/>
      <c r="C56" s="202"/>
      <c r="D56" s="202"/>
      <c r="E56" s="252" t="s">
        <v>249</v>
      </c>
      <c r="F56" s="240">
        <f t="shared" ref="F56:Q56" si="14">+F55/SUM(F8,F10,F12)-1</f>
        <v>-0.10105480913984122</v>
      </c>
      <c r="G56" s="240">
        <f t="shared" si="14"/>
        <v>-9.4183557428590414E-2</v>
      </c>
      <c r="H56" s="240">
        <f t="shared" si="14"/>
        <v>-0.13954107792710602</v>
      </c>
      <c r="I56" s="240">
        <f t="shared" si="14"/>
        <v>-0.17660029819131107</v>
      </c>
      <c r="J56" s="240">
        <f t="shared" si="14"/>
        <v>-0.24311262542570877</v>
      </c>
      <c r="K56" s="240">
        <f t="shared" si="14"/>
        <v>-0.18321157374276043</v>
      </c>
      <c r="L56" s="240">
        <f t="shared" si="14"/>
        <v>-0.15432759740293922</v>
      </c>
      <c r="M56" s="240">
        <f t="shared" si="14"/>
        <v>-0.13418341655453558</v>
      </c>
      <c r="N56" s="240">
        <f t="shared" si="14"/>
        <v>-0.13649686150731122</v>
      </c>
      <c r="O56" s="240">
        <f t="shared" si="14"/>
        <v>-0.15417836504573634</v>
      </c>
      <c r="P56" s="240">
        <f t="shared" si="14"/>
        <v>-0.18351442094795445</v>
      </c>
      <c r="Q56" s="240">
        <f t="shared" si="14"/>
        <v>-0.10341305187788075</v>
      </c>
      <c r="R56" s="240"/>
      <c r="S56" s="240">
        <f>+S55/SUM(S8,S10,S12)-1</f>
        <v>-0.15332989215899462</v>
      </c>
      <c r="T56" s="215"/>
      <c r="U56" s="215"/>
      <c r="V56" s="215"/>
      <c r="W56" s="215"/>
      <c r="X56" s="215"/>
    </row>
    <row r="57" spans="1:24">
      <c r="A57" s="202"/>
      <c r="B57" s="202"/>
      <c r="C57" s="202"/>
      <c r="D57" s="202"/>
      <c r="E57" s="251" t="s">
        <v>257</v>
      </c>
      <c r="F57" s="215">
        <f>SUM(F20:F21,F34:F35,F48:F49)</f>
        <v>4297.7393872929615</v>
      </c>
      <c r="G57" s="215">
        <f t="shared" ref="G57:O57" si="15">SUM(G20:G21,G34:G35,G48:G49)</f>
        <v>3211.7400000000002</v>
      </c>
      <c r="H57" s="215">
        <f t="shared" si="15"/>
        <v>3655.7503606079149</v>
      </c>
      <c r="I57" s="215">
        <f t="shared" si="15"/>
        <v>3530.3758554565979</v>
      </c>
      <c r="J57" s="215">
        <f t="shared" si="15"/>
        <v>3598.7515499207116</v>
      </c>
      <c r="K57" s="215">
        <f>SUM(K20:K21,K34:K35,K48:K49)</f>
        <v>3524.9389504204273</v>
      </c>
      <c r="L57" s="215">
        <f t="shared" si="15"/>
        <v>3582.6071579147865</v>
      </c>
      <c r="M57" s="215">
        <f t="shared" si="15"/>
        <v>3915.6736633962628</v>
      </c>
      <c r="N57" s="215">
        <f t="shared" si="15"/>
        <v>3178.3613669829101</v>
      </c>
      <c r="O57" s="215">
        <f t="shared" si="15"/>
        <v>3800.4809985849188</v>
      </c>
      <c r="P57" s="215">
        <f>SUM(P20:P21,P34:P35,P48:P49)</f>
        <v>3834.0765844050056</v>
      </c>
      <c r="Q57" s="215">
        <f>SUM(Q20:Q21,Q34:Q35,Q48:Q49)</f>
        <v>3511.9686612121895</v>
      </c>
      <c r="R57" s="215"/>
      <c r="S57" s="216">
        <f>SUM(F57:R57)</f>
        <v>43642.464536194682</v>
      </c>
      <c r="T57" s="215"/>
      <c r="U57" s="253">
        <f>(S48+S20)/S57</f>
        <v>0.19086468950533869</v>
      </c>
      <c r="V57" s="215"/>
      <c r="W57" s="215"/>
      <c r="X57" s="215"/>
    </row>
    <row r="58" spans="1:24">
      <c r="A58" s="202"/>
      <c r="B58" s="202"/>
      <c r="C58" s="202"/>
      <c r="D58" s="202"/>
      <c r="E58" s="251" t="s">
        <v>258</v>
      </c>
      <c r="F58" s="215">
        <f>SUM(F45:F46)</f>
        <v>1030.438375078252</v>
      </c>
      <c r="G58" s="215">
        <f t="shared" ref="G58:P58" si="16">SUM(G45:G46)</f>
        <v>801.45</v>
      </c>
      <c r="H58" s="215">
        <f t="shared" si="16"/>
        <v>1515.6114592749473</v>
      </c>
      <c r="I58" s="215">
        <f t="shared" si="16"/>
        <v>1931.4394797530954</v>
      </c>
      <c r="J58" s="215">
        <f t="shared" si="16"/>
        <v>3091.1586783387384</v>
      </c>
      <c r="K58" s="215">
        <f t="shared" si="16"/>
        <v>2092.4861391512804</v>
      </c>
      <c r="L58" s="215">
        <f t="shared" si="16"/>
        <v>1733.901655908036</v>
      </c>
      <c r="M58" s="215">
        <f t="shared" si="16"/>
        <v>1446.3475845494806</v>
      </c>
      <c r="N58" s="215">
        <f t="shared" si="16"/>
        <v>1328.6941785420202</v>
      </c>
      <c r="O58" s="215">
        <f t="shared" si="16"/>
        <v>1735.3647691140118</v>
      </c>
      <c r="P58" s="215">
        <f t="shared" si="16"/>
        <v>2015.5877435643406</v>
      </c>
      <c r="Q58" s="215">
        <f>SUM(Q45:Q46)</f>
        <v>1026.9270979047869</v>
      </c>
      <c r="R58" s="215"/>
      <c r="S58" s="216">
        <f>SUM(F58:R58)</f>
        <v>19749.407161178991</v>
      </c>
      <c r="T58" s="215"/>
      <c r="U58" s="215"/>
      <c r="V58" s="215"/>
      <c r="W58" s="215"/>
      <c r="X58" s="215"/>
    </row>
    <row r="59" spans="1:24">
      <c r="A59" s="202"/>
      <c r="B59" s="202"/>
      <c r="C59" s="202"/>
      <c r="D59" s="202"/>
      <c r="E59" s="252" t="s">
        <v>249</v>
      </c>
      <c r="F59" s="240">
        <f t="shared" ref="F59:Q59" si="17">SUM(F57:F58)/SUM(F9,F11,F13)-1</f>
        <v>0.12639320177815638</v>
      </c>
      <c r="G59" s="240">
        <f t="shared" si="17"/>
        <v>0.16421196763684609</v>
      </c>
      <c r="H59" s="240">
        <f t="shared" si="17"/>
        <v>0.30764958653826158</v>
      </c>
      <c r="I59" s="240">
        <f t="shared" si="17"/>
        <v>0.407713389763112</v>
      </c>
      <c r="J59" s="240">
        <f t="shared" si="17"/>
        <v>0.67819600996883134</v>
      </c>
      <c r="K59" s="240">
        <f t="shared" si="17"/>
        <v>0.46482803578001541</v>
      </c>
      <c r="L59" s="240">
        <f t="shared" si="17"/>
        <v>0.43038409342958617</v>
      </c>
      <c r="M59" s="240">
        <f t="shared" si="17"/>
        <v>0.25961296723086935</v>
      </c>
      <c r="N59" s="240">
        <f t="shared" si="17"/>
        <v>0.2665711796150958</v>
      </c>
      <c r="O59" s="240">
        <f t="shared" si="17"/>
        <v>0.32038490857676161</v>
      </c>
      <c r="P59" s="240">
        <f t="shared" si="17"/>
        <v>0.43190224514822795</v>
      </c>
      <c r="Q59" s="240">
        <f t="shared" si="17"/>
        <v>0.17652895486809483</v>
      </c>
      <c r="R59" s="240"/>
      <c r="S59" s="240">
        <f>SUM(S57:S58)/SUM(S9,S11,S13)-1</f>
        <v>0.33453228639900745</v>
      </c>
      <c r="T59" s="215"/>
      <c r="U59" s="215"/>
      <c r="V59" s="215"/>
      <c r="W59" s="215"/>
      <c r="X59" s="215"/>
    </row>
    <row r="60" spans="1:24">
      <c r="A60" s="202"/>
      <c r="B60" s="202"/>
      <c r="C60" s="202"/>
      <c r="D60" s="202"/>
      <c r="E60" s="254" t="s">
        <v>259</v>
      </c>
      <c r="F60" s="237">
        <f>+F55+F57+F58</f>
        <v>15302.289285781479</v>
      </c>
      <c r="G60" s="237">
        <f t="shared" ref="G60:Q60" si="18">+G55+G57+G58</f>
        <v>12137.820000000002</v>
      </c>
      <c r="H60" s="237">
        <f t="shared" si="18"/>
        <v>14636.926238037939</v>
      </c>
      <c r="I60" s="237">
        <f t="shared" si="18"/>
        <v>14790.62106481545</v>
      </c>
      <c r="J60" s="237">
        <f t="shared" si="18"/>
        <v>16607.587150276286</v>
      </c>
      <c r="K60" s="237">
        <f t="shared" si="18"/>
        <v>15200.558658320022</v>
      </c>
      <c r="L60" s="237">
        <f t="shared" si="18"/>
        <v>15038.806960452008</v>
      </c>
      <c r="M60" s="237">
        <f t="shared" si="18"/>
        <v>15547.678015246547</v>
      </c>
      <c r="N60" s="237">
        <f t="shared" si="18"/>
        <v>13382.25305836079</v>
      </c>
      <c r="O60" s="237">
        <f t="shared" si="18"/>
        <v>15630.117989300899</v>
      </c>
      <c r="P60" s="237">
        <f t="shared" si="18"/>
        <v>15647.491276593893</v>
      </c>
      <c r="Q60" s="237">
        <f t="shared" si="18"/>
        <v>13771.786765227898</v>
      </c>
      <c r="R60" s="237"/>
      <c r="S60" s="238">
        <f>SUM(F60:R60)</f>
        <v>177693.93646241323</v>
      </c>
      <c r="T60" s="215"/>
      <c r="U60" s="215"/>
      <c r="V60" s="215"/>
      <c r="W60" s="215"/>
      <c r="X60" s="215"/>
    </row>
    <row r="61" spans="1:24">
      <c r="A61" s="202"/>
      <c r="B61" s="202"/>
      <c r="C61" s="202"/>
      <c r="D61" s="202"/>
      <c r="E61" s="252" t="s">
        <v>249</v>
      </c>
      <c r="F61" s="240">
        <f t="shared" ref="F61:Q61" si="19">+F60/F14-1</f>
        <v>-3.3070408748994362E-2</v>
      </c>
      <c r="G61" s="240">
        <f t="shared" si="19"/>
        <v>-2.2446690017259185E-2</v>
      </c>
      <c r="H61" s="240">
        <f t="shared" si="19"/>
        <v>-2.1288356767303895E-2</v>
      </c>
      <c r="I61" s="240">
        <f t="shared" si="19"/>
        <v>-2.7543169299305004E-2</v>
      </c>
      <c r="J61" s="240">
        <f t="shared" si="19"/>
        <v>-2.8205608537802518E-2</v>
      </c>
      <c r="K61" s="240">
        <f t="shared" si="19"/>
        <v>-2.3575377639540207E-2</v>
      </c>
      <c r="L61" s="240">
        <f t="shared" si="19"/>
        <v>-1.1474317626403163E-2</v>
      </c>
      <c r="M61" s="240">
        <f t="shared" si="19"/>
        <v>-2.9549905109727215E-2</v>
      </c>
      <c r="N61" s="240">
        <f t="shared" si="19"/>
        <v>-3.2836603041152546E-2</v>
      </c>
      <c r="O61" s="240">
        <f t="shared" si="19"/>
        <v>-3.080335506304388E-2</v>
      </c>
      <c r="P61" s="240">
        <f t="shared" si="19"/>
        <v>-2.7214310971182765E-2</v>
      </c>
      <c r="Q61" s="240">
        <f t="shared" si="19"/>
        <v>-2.7120065130848525E-2</v>
      </c>
      <c r="R61" s="215"/>
      <c r="S61" s="240">
        <f>+S60/S14-1</f>
        <v>-2.635102672013423E-2</v>
      </c>
      <c r="T61" s="215"/>
      <c r="U61" s="215"/>
      <c r="V61" s="215"/>
      <c r="W61" s="215"/>
      <c r="X61" s="215"/>
    </row>
    <row r="62" spans="1:24">
      <c r="A62" s="202"/>
      <c r="B62" s="202"/>
      <c r="C62" s="202"/>
      <c r="D62" s="202"/>
      <c r="E62" s="200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41"/>
      <c r="T62" s="215"/>
      <c r="U62" s="215"/>
      <c r="V62" s="215"/>
      <c r="W62" s="215"/>
      <c r="X62" s="215"/>
    </row>
    <row r="63" spans="1:24" ht="15.75" thickBot="1">
      <c r="A63" s="202"/>
      <c r="B63" s="202"/>
      <c r="C63" s="202"/>
      <c r="D63" s="202"/>
      <c r="E63" s="209" t="s">
        <v>260</v>
      </c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09"/>
      <c r="T63" s="200"/>
      <c r="U63" s="200"/>
      <c r="V63" s="200"/>
      <c r="W63" s="200"/>
      <c r="X63" s="200"/>
    </row>
    <row r="64" spans="1:24">
      <c r="A64" s="202"/>
      <c r="B64" s="202"/>
      <c r="C64" s="202"/>
      <c r="D64" s="202"/>
      <c r="E64" s="200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41"/>
      <c r="T64" s="215"/>
      <c r="U64" s="215"/>
      <c r="V64" s="215"/>
      <c r="W64" s="215"/>
      <c r="X64" s="215"/>
    </row>
    <row r="65" spans="1:24">
      <c r="A65" s="200"/>
      <c r="B65" s="200"/>
      <c r="C65" s="202"/>
      <c r="D65" s="202"/>
      <c r="E65" s="201" t="str">
        <f>+E16</f>
        <v>Roll-off / Industrial</v>
      </c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41"/>
      <c r="T65" s="215"/>
      <c r="U65" s="215"/>
      <c r="V65" s="215"/>
      <c r="W65" s="215"/>
      <c r="X65" s="215"/>
    </row>
    <row r="66" spans="1:24">
      <c r="A66" s="200"/>
      <c r="B66" s="200"/>
      <c r="C66" s="202"/>
      <c r="D66" s="202"/>
      <c r="E66" s="200" t="str">
        <f>+E17</f>
        <v>Regulated Garbage</v>
      </c>
      <c r="F66" s="255">
        <v>134.59</v>
      </c>
      <c r="G66" s="256">
        <f>+F66</f>
        <v>134.59</v>
      </c>
      <c r="H66" s="256">
        <f t="shared" ref="H66:Q69" si="20">+G66</f>
        <v>134.59</v>
      </c>
      <c r="I66" s="256">
        <f t="shared" si="20"/>
        <v>134.59</v>
      </c>
      <c r="J66" s="256">
        <f t="shared" si="20"/>
        <v>134.59</v>
      </c>
      <c r="K66" s="256">
        <f t="shared" si="20"/>
        <v>134.59</v>
      </c>
      <c r="L66" s="256">
        <f t="shared" si="20"/>
        <v>134.59</v>
      </c>
      <c r="M66" s="256">
        <f t="shared" si="20"/>
        <v>134.59</v>
      </c>
      <c r="N66" s="256">
        <f t="shared" si="20"/>
        <v>134.59</v>
      </c>
      <c r="O66" s="256">
        <f t="shared" si="20"/>
        <v>134.59</v>
      </c>
      <c r="P66" s="256">
        <f t="shared" si="20"/>
        <v>134.59</v>
      </c>
      <c r="Q66" s="256">
        <f t="shared" si="20"/>
        <v>134.59</v>
      </c>
      <c r="R66" s="256"/>
      <c r="S66" s="257"/>
      <c r="T66" s="215"/>
      <c r="U66" s="215"/>
      <c r="V66" s="215"/>
      <c r="W66" s="215"/>
      <c r="X66" s="215"/>
    </row>
    <row r="67" spans="1:24">
      <c r="A67" s="200"/>
      <c r="B67" s="200"/>
      <c r="C67" s="202"/>
      <c r="D67" s="202"/>
      <c r="E67" s="200" t="str">
        <f>+E18</f>
        <v>Unregulated Garbage</v>
      </c>
      <c r="F67" s="256">
        <f>+F66</f>
        <v>134.59</v>
      </c>
      <c r="G67" s="256">
        <f>+F67</f>
        <v>134.59</v>
      </c>
      <c r="H67" s="256">
        <f t="shared" si="20"/>
        <v>134.59</v>
      </c>
      <c r="I67" s="256">
        <f t="shared" si="20"/>
        <v>134.59</v>
      </c>
      <c r="J67" s="256">
        <f t="shared" si="20"/>
        <v>134.59</v>
      </c>
      <c r="K67" s="256">
        <f t="shared" si="20"/>
        <v>134.59</v>
      </c>
      <c r="L67" s="256">
        <f t="shared" si="20"/>
        <v>134.59</v>
      </c>
      <c r="M67" s="256">
        <f t="shared" si="20"/>
        <v>134.59</v>
      </c>
      <c r="N67" s="256">
        <f t="shared" si="20"/>
        <v>134.59</v>
      </c>
      <c r="O67" s="256">
        <f t="shared" si="20"/>
        <v>134.59</v>
      </c>
      <c r="P67" s="256">
        <f t="shared" si="20"/>
        <v>134.59</v>
      </c>
      <c r="Q67" s="256">
        <f t="shared" si="20"/>
        <v>134.59</v>
      </c>
      <c r="R67" s="256"/>
      <c r="S67" s="257"/>
      <c r="T67" s="215"/>
      <c r="U67" s="215"/>
      <c r="V67" s="215"/>
      <c r="W67" s="215"/>
      <c r="X67" s="215"/>
    </row>
    <row r="68" spans="1:24">
      <c r="A68" s="200"/>
      <c r="B68" s="200"/>
      <c r="C68" s="202"/>
      <c r="D68" s="202">
        <v>55.913722463869796</v>
      </c>
      <c r="E68" s="200" t="str">
        <f>+E20</f>
        <v>Regulated RCY (MF)</v>
      </c>
      <c r="F68" s="255"/>
      <c r="G68" s="256">
        <f>+F68</f>
        <v>0</v>
      </c>
      <c r="H68" s="256">
        <f t="shared" si="20"/>
        <v>0</v>
      </c>
      <c r="I68" s="256">
        <f t="shared" si="20"/>
        <v>0</v>
      </c>
      <c r="J68" s="256">
        <f t="shared" si="20"/>
        <v>0</v>
      </c>
      <c r="K68" s="256">
        <f t="shared" si="20"/>
        <v>0</v>
      </c>
      <c r="L68" s="256">
        <f t="shared" si="20"/>
        <v>0</v>
      </c>
      <c r="M68" s="256">
        <f t="shared" si="20"/>
        <v>0</v>
      </c>
      <c r="N68" s="256">
        <f t="shared" si="20"/>
        <v>0</v>
      </c>
      <c r="O68" s="256">
        <f t="shared" si="20"/>
        <v>0</v>
      </c>
      <c r="P68" s="256">
        <f t="shared" si="20"/>
        <v>0</v>
      </c>
      <c r="Q68" s="256">
        <f t="shared" si="20"/>
        <v>0</v>
      </c>
      <c r="R68" s="256"/>
      <c r="S68" s="257"/>
      <c r="T68" s="215"/>
      <c r="U68" s="215"/>
      <c r="V68" s="215"/>
      <c r="W68" s="215"/>
      <c r="X68" s="215"/>
    </row>
    <row r="69" spans="1:24">
      <c r="A69" s="200"/>
      <c r="B69" s="200"/>
      <c r="C69" s="202"/>
      <c r="D69" s="202"/>
      <c r="E69" s="200" t="str">
        <f>+E21</f>
        <v>Unregulated RCY / COGS</v>
      </c>
      <c r="F69" s="255">
        <f>F68</f>
        <v>0</v>
      </c>
      <c r="G69" s="256">
        <f>+F69</f>
        <v>0</v>
      </c>
      <c r="H69" s="256">
        <f t="shared" si="20"/>
        <v>0</v>
      </c>
      <c r="I69" s="256">
        <f t="shared" si="20"/>
        <v>0</v>
      </c>
      <c r="J69" s="256">
        <f t="shared" si="20"/>
        <v>0</v>
      </c>
      <c r="K69" s="256">
        <f t="shared" si="20"/>
        <v>0</v>
      </c>
      <c r="L69" s="256">
        <f t="shared" si="20"/>
        <v>0</v>
      </c>
      <c r="M69" s="256">
        <f t="shared" si="20"/>
        <v>0</v>
      </c>
      <c r="N69" s="256">
        <f t="shared" si="20"/>
        <v>0</v>
      </c>
      <c r="O69" s="256">
        <f t="shared" si="20"/>
        <v>0</v>
      </c>
      <c r="P69" s="256">
        <f t="shared" si="20"/>
        <v>0</v>
      </c>
      <c r="Q69" s="256">
        <f t="shared" si="20"/>
        <v>0</v>
      </c>
      <c r="R69" s="256"/>
      <c r="S69" s="257"/>
      <c r="T69" s="215"/>
      <c r="U69" s="215"/>
      <c r="V69" s="215"/>
      <c r="W69" s="215"/>
      <c r="X69" s="215"/>
    </row>
    <row r="70" spans="1:24">
      <c r="A70" s="200"/>
      <c r="B70" s="200"/>
      <c r="C70" s="202"/>
      <c r="D70" s="202"/>
      <c r="E70" s="200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41"/>
      <c r="T70" s="215"/>
      <c r="U70" s="215"/>
      <c r="V70" s="215"/>
      <c r="W70" s="215"/>
      <c r="X70" s="215"/>
    </row>
    <row r="71" spans="1:24">
      <c r="A71" s="200"/>
      <c r="B71" s="200"/>
      <c r="C71" s="202"/>
      <c r="D71" s="202"/>
      <c r="E71" s="200" t="s">
        <v>261</v>
      </c>
      <c r="F71" s="256">
        <f t="shared" ref="F71:Q72" si="21">+F103/F26</f>
        <v>824.51666860262503</v>
      </c>
      <c r="G71" s="256">
        <f t="shared" si="21"/>
        <v>606.93644716692188</v>
      </c>
      <c r="H71" s="256">
        <f t="shared" si="21"/>
        <v>566.0631221508977</v>
      </c>
      <c r="I71" s="256">
        <f t="shared" si="21"/>
        <v>554.11727236816114</v>
      </c>
      <c r="J71" s="256">
        <f t="shared" si="21"/>
        <v>518.39512558833121</v>
      </c>
      <c r="K71" s="256">
        <f t="shared" si="21"/>
        <v>412.692301686446</v>
      </c>
      <c r="L71" s="256">
        <f t="shared" si="21"/>
        <v>427.18175737814556</v>
      </c>
      <c r="M71" s="256">
        <f t="shared" si="21"/>
        <v>450.34410833242333</v>
      </c>
      <c r="N71" s="256">
        <f t="shared" si="21"/>
        <v>503.14637414999748</v>
      </c>
      <c r="O71" s="256">
        <f t="shared" si="21"/>
        <v>595.15718044592165</v>
      </c>
      <c r="P71" s="256">
        <f t="shared" si="21"/>
        <v>588.63991353141387</v>
      </c>
      <c r="Q71" s="256">
        <f t="shared" si="21"/>
        <v>622.38056574122595</v>
      </c>
      <c r="R71" s="215"/>
      <c r="S71" s="241"/>
      <c r="T71" s="215"/>
      <c r="U71" s="215"/>
      <c r="V71" s="215"/>
      <c r="W71" s="215"/>
      <c r="X71" s="215"/>
    </row>
    <row r="72" spans="1:24">
      <c r="A72" s="200"/>
      <c r="B72" s="200"/>
      <c r="C72" s="202"/>
      <c r="D72" s="202"/>
      <c r="E72" s="200" t="s">
        <v>262</v>
      </c>
      <c r="F72" s="256">
        <f t="shared" si="21"/>
        <v>90.921625903663255</v>
      </c>
      <c r="G72" s="256">
        <f t="shared" si="21"/>
        <v>97.024306119244486</v>
      </c>
      <c r="H72" s="256">
        <f t="shared" si="21"/>
        <v>96.233564685895658</v>
      </c>
      <c r="I72" s="256">
        <f t="shared" si="21"/>
        <v>92.651072309531784</v>
      </c>
      <c r="J72" s="256">
        <f t="shared" si="21"/>
        <v>92.954321750431404</v>
      </c>
      <c r="K72" s="256">
        <f t="shared" si="21"/>
        <v>94.80910697289103</v>
      </c>
      <c r="L72" s="256">
        <f t="shared" si="21"/>
        <v>102.9816363356159</v>
      </c>
      <c r="M72" s="256">
        <f t="shared" si="21"/>
        <v>94.140856060043063</v>
      </c>
      <c r="N72" s="256">
        <f t="shared" si="21"/>
        <v>101.07080535612209</v>
      </c>
      <c r="O72" s="256">
        <f t="shared" si="21"/>
        <v>97.212035526815527</v>
      </c>
      <c r="P72" s="256">
        <f t="shared" si="21"/>
        <v>88.508820937736843</v>
      </c>
      <c r="Q72" s="256">
        <f t="shared" si="21"/>
        <v>93.602125673249517</v>
      </c>
      <c r="R72" s="215"/>
      <c r="S72" s="241"/>
      <c r="T72" s="215"/>
      <c r="U72" s="215"/>
      <c r="V72" s="215"/>
      <c r="W72" s="215"/>
      <c r="X72" s="215"/>
    </row>
    <row r="73" spans="1:24">
      <c r="A73" s="200"/>
      <c r="B73" s="200"/>
      <c r="C73" s="202"/>
      <c r="D73" s="202"/>
      <c r="E73" s="200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41"/>
      <c r="T73" s="215"/>
      <c r="U73" s="215"/>
      <c r="V73" s="215"/>
      <c r="W73" s="215"/>
      <c r="X73" s="215"/>
    </row>
    <row r="74" spans="1:24">
      <c r="A74" s="200"/>
      <c r="B74" s="200"/>
      <c r="C74" s="202"/>
      <c r="D74" s="202"/>
      <c r="E74" s="201" t="str">
        <f>+E30</f>
        <v>Commercial</v>
      </c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41"/>
      <c r="T74" s="215"/>
      <c r="U74" s="215"/>
      <c r="V74" s="215"/>
      <c r="W74" s="215"/>
      <c r="X74" s="215"/>
    </row>
    <row r="75" spans="1:24">
      <c r="A75" s="200"/>
      <c r="B75" s="200"/>
      <c r="C75" s="202"/>
      <c r="D75" s="202"/>
      <c r="E75" s="200" t="str">
        <f>+E31</f>
        <v>Regulated Garbage</v>
      </c>
      <c r="F75" s="256">
        <f>+F66</f>
        <v>134.59</v>
      </c>
      <c r="G75" s="256">
        <f>+F75</f>
        <v>134.59</v>
      </c>
      <c r="H75" s="256">
        <f t="shared" ref="H75:Q75" si="22">+G75</f>
        <v>134.59</v>
      </c>
      <c r="I75" s="256">
        <f t="shared" si="22"/>
        <v>134.59</v>
      </c>
      <c r="J75" s="256">
        <f t="shared" si="22"/>
        <v>134.59</v>
      </c>
      <c r="K75" s="256">
        <f t="shared" si="22"/>
        <v>134.59</v>
      </c>
      <c r="L75" s="256">
        <f t="shared" si="22"/>
        <v>134.59</v>
      </c>
      <c r="M75" s="256">
        <f t="shared" si="22"/>
        <v>134.59</v>
      </c>
      <c r="N75" s="256">
        <f t="shared" si="22"/>
        <v>134.59</v>
      </c>
      <c r="O75" s="256">
        <f t="shared" si="22"/>
        <v>134.59</v>
      </c>
      <c r="P75" s="256">
        <f t="shared" si="22"/>
        <v>134.59</v>
      </c>
      <c r="Q75" s="256">
        <f t="shared" si="22"/>
        <v>134.59</v>
      </c>
      <c r="R75" s="215"/>
      <c r="S75" s="241"/>
      <c r="T75" s="215"/>
      <c r="U75" s="215"/>
      <c r="V75" s="215"/>
      <c r="W75" s="215"/>
      <c r="X75" s="215"/>
    </row>
    <row r="76" spans="1:24">
      <c r="A76" s="200"/>
      <c r="B76" s="200"/>
      <c r="C76" s="202"/>
      <c r="D76" s="202"/>
      <c r="E76" s="200" t="str">
        <f>+E32</f>
        <v>Unregulated Garbage</v>
      </c>
      <c r="F76" s="256">
        <f>+F67</f>
        <v>134.59</v>
      </c>
      <c r="G76" s="256">
        <f t="shared" ref="G76:Q78" si="23">+F76</f>
        <v>134.59</v>
      </c>
      <c r="H76" s="256">
        <f t="shared" si="23"/>
        <v>134.59</v>
      </c>
      <c r="I76" s="256">
        <f t="shared" si="23"/>
        <v>134.59</v>
      </c>
      <c r="J76" s="256">
        <f t="shared" si="23"/>
        <v>134.59</v>
      </c>
      <c r="K76" s="256">
        <f t="shared" si="23"/>
        <v>134.59</v>
      </c>
      <c r="L76" s="256">
        <f t="shared" si="23"/>
        <v>134.59</v>
      </c>
      <c r="M76" s="256">
        <f t="shared" si="23"/>
        <v>134.59</v>
      </c>
      <c r="N76" s="256">
        <f t="shared" si="23"/>
        <v>134.59</v>
      </c>
      <c r="O76" s="256">
        <f t="shared" si="23"/>
        <v>134.59</v>
      </c>
      <c r="P76" s="256">
        <f t="shared" si="23"/>
        <v>134.59</v>
      </c>
      <c r="Q76" s="256">
        <f t="shared" si="23"/>
        <v>134.59</v>
      </c>
      <c r="R76" s="215"/>
      <c r="S76" s="241"/>
      <c r="T76" s="215"/>
      <c r="U76" s="215"/>
      <c r="V76" s="215"/>
      <c r="W76" s="215"/>
      <c r="X76" s="215"/>
    </row>
    <row r="77" spans="1:24">
      <c r="A77" s="200"/>
      <c r="B77" s="200"/>
      <c r="C77" s="202"/>
      <c r="D77" s="202"/>
      <c r="E77" s="200" t="str">
        <f>+E34</f>
        <v>Regulated RCY (MF)</v>
      </c>
      <c r="F77" s="256">
        <f>F68</f>
        <v>0</v>
      </c>
      <c r="G77" s="256">
        <f t="shared" si="23"/>
        <v>0</v>
      </c>
      <c r="H77" s="256">
        <f t="shared" si="23"/>
        <v>0</v>
      </c>
      <c r="I77" s="256">
        <f t="shared" si="23"/>
        <v>0</v>
      </c>
      <c r="J77" s="256">
        <f t="shared" si="23"/>
        <v>0</v>
      </c>
      <c r="K77" s="256">
        <f t="shared" si="23"/>
        <v>0</v>
      </c>
      <c r="L77" s="256">
        <f t="shared" si="23"/>
        <v>0</v>
      </c>
      <c r="M77" s="256">
        <f t="shared" si="23"/>
        <v>0</v>
      </c>
      <c r="N77" s="256">
        <f t="shared" si="23"/>
        <v>0</v>
      </c>
      <c r="O77" s="256">
        <f t="shared" si="23"/>
        <v>0</v>
      </c>
      <c r="P77" s="256">
        <f t="shared" si="23"/>
        <v>0</v>
      </c>
      <c r="Q77" s="256">
        <f t="shared" si="23"/>
        <v>0</v>
      </c>
      <c r="R77" s="215"/>
      <c r="S77" s="241"/>
      <c r="T77" s="215"/>
      <c r="U77" s="215"/>
      <c r="V77" s="215"/>
      <c r="W77" s="215"/>
      <c r="X77" s="215"/>
    </row>
    <row r="78" spans="1:24">
      <c r="A78" s="200"/>
      <c r="B78" s="200"/>
      <c r="C78" s="202"/>
      <c r="D78" s="202"/>
      <c r="E78" s="200" t="str">
        <f>+E35</f>
        <v>Unregulated RCY / COGS</v>
      </c>
      <c r="F78" s="255">
        <f>F77</f>
        <v>0</v>
      </c>
      <c r="G78" s="256">
        <f t="shared" si="23"/>
        <v>0</v>
      </c>
      <c r="H78" s="256">
        <f t="shared" si="23"/>
        <v>0</v>
      </c>
      <c r="I78" s="256">
        <f t="shared" si="23"/>
        <v>0</v>
      </c>
      <c r="J78" s="256">
        <f t="shared" si="23"/>
        <v>0</v>
      </c>
      <c r="K78" s="256">
        <f t="shared" si="23"/>
        <v>0</v>
      </c>
      <c r="L78" s="256">
        <f t="shared" si="23"/>
        <v>0</v>
      </c>
      <c r="M78" s="256">
        <f t="shared" si="23"/>
        <v>0</v>
      </c>
      <c r="N78" s="256">
        <f t="shared" si="23"/>
        <v>0</v>
      </c>
      <c r="O78" s="256">
        <f t="shared" si="23"/>
        <v>0</v>
      </c>
      <c r="P78" s="256">
        <f t="shared" si="23"/>
        <v>0</v>
      </c>
      <c r="Q78" s="256">
        <f t="shared" si="23"/>
        <v>0</v>
      </c>
      <c r="R78" s="215"/>
      <c r="S78" s="241"/>
      <c r="T78" s="215"/>
      <c r="U78" s="215"/>
      <c r="V78" s="215"/>
      <c r="W78" s="215"/>
      <c r="X78" s="215"/>
    </row>
    <row r="79" spans="1:24">
      <c r="A79" s="200"/>
      <c r="B79" s="200"/>
      <c r="C79" s="202"/>
      <c r="D79" s="202"/>
      <c r="E79" s="200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41"/>
      <c r="T79" s="215"/>
      <c r="U79" s="215"/>
      <c r="V79" s="215"/>
      <c r="W79" s="215"/>
      <c r="X79" s="215"/>
    </row>
    <row r="80" spans="1:24">
      <c r="A80" s="200"/>
      <c r="B80" s="200"/>
      <c r="C80" s="202"/>
      <c r="D80" s="202"/>
      <c r="E80" s="201" t="str">
        <f>+E41</f>
        <v>Residential</v>
      </c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41"/>
      <c r="T80" s="215"/>
      <c r="U80" s="215"/>
      <c r="V80" s="215"/>
      <c r="W80" s="215"/>
      <c r="X80" s="215"/>
    </row>
    <row r="81" spans="1:24">
      <c r="A81" s="200"/>
      <c r="B81" s="200"/>
      <c r="C81" s="202"/>
      <c r="D81" s="202"/>
      <c r="E81" s="200" t="str">
        <f>+E42</f>
        <v>Regulated Garbage</v>
      </c>
      <c r="F81" s="256">
        <f>+F66</f>
        <v>134.59</v>
      </c>
      <c r="G81" s="256">
        <f t="shared" ref="G81:Q86" si="24">+F81</f>
        <v>134.59</v>
      </c>
      <c r="H81" s="256">
        <f t="shared" si="24"/>
        <v>134.59</v>
      </c>
      <c r="I81" s="256">
        <f t="shared" si="24"/>
        <v>134.59</v>
      </c>
      <c r="J81" s="256">
        <f t="shared" si="24"/>
        <v>134.59</v>
      </c>
      <c r="K81" s="256">
        <f t="shared" si="24"/>
        <v>134.59</v>
      </c>
      <c r="L81" s="256">
        <f t="shared" si="24"/>
        <v>134.59</v>
      </c>
      <c r="M81" s="256">
        <f t="shared" si="24"/>
        <v>134.59</v>
      </c>
      <c r="N81" s="256">
        <f t="shared" si="24"/>
        <v>134.59</v>
      </c>
      <c r="O81" s="256">
        <f t="shared" si="24"/>
        <v>134.59</v>
      </c>
      <c r="P81" s="256">
        <f t="shared" si="24"/>
        <v>134.59</v>
      </c>
      <c r="Q81" s="256">
        <f t="shared" si="24"/>
        <v>134.59</v>
      </c>
      <c r="R81" s="215"/>
      <c r="S81" s="241"/>
      <c r="T81" s="215"/>
      <c r="U81" s="215"/>
      <c r="V81" s="215"/>
      <c r="W81" s="215"/>
      <c r="X81" s="215"/>
    </row>
    <row r="82" spans="1:24">
      <c r="A82" s="200"/>
      <c r="B82" s="200"/>
      <c r="C82" s="202"/>
      <c r="D82" s="202"/>
      <c r="E82" s="200" t="str">
        <f>+E43</f>
        <v>Unregulated Garbage</v>
      </c>
      <c r="F82" s="256">
        <f>+F67</f>
        <v>134.59</v>
      </c>
      <c r="G82" s="256">
        <f t="shared" si="24"/>
        <v>134.59</v>
      </c>
      <c r="H82" s="256">
        <f t="shared" si="24"/>
        <v>134.59</v>
      </c>
      <c r="I82" s="256">
        <f t="shared" si="24"/>
        <v>134.59</v>
      </c>
      <c r="J82" s="256">
        <f t="shared" si="24"/>
        <v>134.59</v>
      </c>
      <c r="K82" s="256">
        <f t="shared" si="24"/>
        <v>134.59</v>
      </c>
      <c r="L82" s="256">
        <f t="shared" si="24"/>
        <v>134.59</v>
      </c>
      <c r="M82" s="256">
        <f t="shared" si="24"/>
        <v>134.59</v>
      </c>
      <c r="N82" s="256">
        <f t="shared" si="24"/>
        <v>134.59</v>
      </c>
      <c r="O82" s="256">
        <f t="shared" si="24"/>
        <v>134.59</v>
      </c>
      <c r="P82" s="256">
        <f t="shared" si="24"/>
        <v>134.59</v>
      </c>
      <c r="Q82" s="256">
        <f t="shared" si="24"/>
        <v>134.59</v>
      </c>
      <c r="R82" s="215"/>
      <c r="S82" s="241"/>
      <c r="T82" s="215"/>
      <c r="U82" s="215"/>
      <c r="V82" s="215"/>
      <c r="W82" s="215"/>
      <c r="X82" s="215"/>
    </row>
    <row r="83" spans="1:24">
      <c r="A83" s="200"/>
      <c r="B83" s="200"/>
      <c r="C83" s="202"/>
      <c r="D83" s="202"/>
      <c r="E83" s="200" t="str">
        <f>+E45</f>
        <v>Regulated Yardwaste</v>
      </c>
      <c r="F83" s="255">
        <v>43.14</v>
      </c>
      <c r="G83" s="256">
        <f t="shared" si="24"/>
        <v>43.14</v>
      </c>
      <c r="H83" s="256">
        <f t="shared" si="24"/>
        <v>43.14</v>
      </c>
      <c r="I83" s="256">
        <f t="shared" si="24"/>
        <v>43.14</v>
      </c>
      <c r="J83" s="256">
        <f t="shared" si="24"/>
        <v>43.14</v>
      </c>
      <c r="K83" s="256">
        <f t="shared" si="24"/>
        <v>43.14</v>
      </c>
      <c r="L83" s="256">
        <f t="shared" si="24"/>
        <v>43.14</v>
      </c>
      <c r="M83" s="256">
        <f t="shared" si="24"/>
        <v>43.14</v>
      </c>
      <c r="N83" s="256">
        <f t="shared" si="24"/>
        <v>43.14</v>
      </c>
      <c r="O83" s="256">
        <f t="shared" si="24"/>
        <v>43.14</v>
      </c>
      <c r="P83" s="256">
        <f t="shared" si="24"/>
        <v>43.14</v>
      </c>
      <c r="Q83" s="256">
        <f t="shared" si="24"/>
        <v>43.14</v>
      </c>
      <c r="R83" s="215"/>
      <c r="S83" s="241"/>
      <c r="T83" s="215"/>
      <c r="U83" s="215"/>
      <c r="V83" s="215"/>
      <c r="W83" s="215"/>
      <c r="X83" s="215"/>
    </row>
    <row r="84" spans="1:24">
      <c r="A84" s="200"/>
      <c r="B84" s="200"/>
      <c r="C84" s="202"/>
      <c r="D84" s="202"/>
      <c r="E84" s="200" t="str">
        <f>+E46</f>
        <v>Unregulated Yardwaste</v>
      </c>
      <c r="F84" s="256">
        <f>+F83</f>
        <v>43.14</v>
      </c>
      <c r="G84" s="256">
        <f t="shared" si="24"/>
        <v>43.14</v>
      </c>
      <c r="H84" s="256">
        <f t="shared" si="24"/>
        <v>43.14</v>
      </c>
      <c r="I84" s="256">
        <f t="shared" si="24"/>
        <v>43.14</v>
      </c>
      <c r="J84" s="256">
        <f t="shared" si="24"/>
        <v>43.14</v>
      </c>
      <c r="K84" s="256">
        <f t="shared" si="24"/>
        <v>43.14</v>
      </c>
      <c r="L84" s="256">
        <f t="shared" si="24"/>
        <v>43.14</v>
      </c>
      <c r="M84" s="256">
        <f t="shared" si="24"/>
        <v>43.14</v>
      </c>
      <c r="N84" s="256">
        <f t="shared" si="24"/>
        <v>43.14</v>
      </c>
      <c r="O84" s="256">
        <f t="shared" si="24"/>
        <v>43.14</v>
      </c>
      <c r="P84" s="256">
        <f t="shared" si="24"/>
        <v>43.14</v>
      </c>
      <c r="Q84" s="256">
        <f t="shared" si="24"/>
        <v>43.14</v>
      </c>
      <c r="R84" s="215"/>
      <c r="S84" s="241"/>
      <c r="T84" s="215"/>
      <c r="U84" s="215"/>
      <c r="V84" s="215"/>
      <c r="W84" s="215"/>
      <c r="X84" s="215"/>
    </row>
    <row r="85" spans="1:24">
      <c r="A85" s="200"/>
      <c r="B85" s="200"/>
      <c r="C85" s="202"/>
      <c r="D85" s="202"/>
      <c r="E85" s="200" t="str">
        <f>+E48</f>
        <v>Regulated RCY</v>
      </c>
      <c r="F85" s="256">
        <f>F68</f>
        <v>0</v>
      </c>
      <c r="G85" s="256">
        <f t="shared" si="24"/>
        <v>0</v>
      </c>
      <c r="H85" s="256">
        <f t="shared" si="24"/>
        <v>0</v>
      </c>
      <c r="I85" s="256">
        <f t="shared" si="24"/>
        <v>0</v>
      </c>
      <c r="J85" s="256">
        <f t="shared" si="24"/>
        <v>0</v>
      </c>
      <c r="K85" s="256">
        <f t="shared" si="24"/>
        <v>0</v>
      </c>
      <c r="L85" s="256">
        <f t="shared" si="24"/>
        <v>0</v>
      </c>
      <c r="M85" s="256">
        <f t="shared" si="24"/>
        <v>0</v>
      </c>
      <c r="N85" s="256">
        <f t="shared" si="24"/>
        <v>0</v>
      </c>
      <c r="O85" s="256">
        <f t="shared" si="24"/>
        <v>0</v>
      </c>
      <c r="P85" s="256">
        <f t="shared" si="24"/>
        <v>0</v>
      </c>
      <c r="Q85" s="256">
        <f t="shared" si="24"/>
        <v>0</v>
      </c>
      <c r="R85" s="215"/>
      <c r="S85" s="241"/>
      <c r="T85" s="215"/>
      <c r="U85" s="215"/>
      <c r="V85" s="215"/>
      <c r="W85" s="215"/>
      <c r="X85" s="215"/>
    </row>
    <row r="86" spans="1:24">
      <c r="A86" s="200"/>
      <c r="B86" s="200"/>
      <c r="C86" s="202"/>
      <c r="D86" s="202"/>
      <c r="E86" s="200" t="str">
        <f>+E49</f>
        <v>Unregulated RCY</v>
      </c>
      <c r="F86" s="256">
        <f>+F85</f>
        <v>0</v>
      </c>
      <c r="G86" s="256">
        <f t="shared" si="24"/>
        <v>0</v>
      </c>
      <c r="H86" s="256">
        <f t="shared" si="24"/>
        <v>0</v>
      </c>
      <c r="I86" s="256">
        <f t="shared" si="24"/>
        <v>0</v>
      </c>
      <c r="J86" s="256">
        <f t="shared" si="24"/>
        <v>0</v>
      </c>
      <c r="K86" s="256">
        <f t="shared" si="24"/>
        <v>0</v>
      </c>
      <c r="L86" s="256">
        <f t="shared" si="24"/>
        <v>0</v>
      </c>
      <c r="M86" s="256">
        <f t="shared" si="24"/>
        <v>0</v>
      </c>
      <c r="N86" s="256">
        <f t="shared" si="24"/>
        <v>0</v>
      </c>
      <c r="O86" s="256">
        <f t="shared" si="24"/>
        <v>0</v>
      </c>
      <c r="P86" s="256">
        <f t="shared" si="24"/>
        <v>0</v>
      </c>
      <c r="Q86" s="256">
        <f t="shared" si="24"/>
        <v>0</v>
      </c>
      <c r="R86" s="215"/>
      <c r="S86" s="241"/>
      <c r="T86" s="215"/>
      <c r="U86" s="215"/>
      <c r="V86" s="215"/>
      <c r="W86" s="215"/>
      <c r="X86" s="215"/>
    </row>
    <row r="87" spans="1:24">
      <c r="A87" s="200"/>
      <c r="B87" s="200"/>
      <c r="C87" s="202"/>
      <c r="D87" s="202"/>
      <c r="E87" s="200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41"/>
      <c r="T87" s="215"/>
      <c r="U87" s="215"/>
      <c r="V87" s="215"/>
      <c r="W87" s="215"/>
      <c r="X87" s="215"/>
    </row>
    <row r="88" spans="1:24" ht="15.75" thickBot="1">
      <c r="A88" s="200"/>
      <c r="B88" s="200"/>
      <c r="C88" s="202"/>
      <c r="D88" s="202"/>
      <c r="E88" s="209" t="s">
        <v>263</v>
      </c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09"/>
      <c r="T88" s="200"/>
      <c r="U88" s="200"/>
      <c r="V88" s="200"/>
      <c r="W88" s="200"/>
      <c r="X88" s="200"/>
    </row>
    <row r="89" spans="1:24">
      <c r="A89" s="200"/>
      <c r="B89" s="200"/>
      <c r="C89" s="202"/>
      <c r="D89" s="202"/>
      <c r="E89" s="200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41"/>
      <c r="T89" s="215"/>
      <c r="U89" s="215"/>
      <c r="V89" s="215"/>
      <c r="W89" s="215"/>
      <c r="X89" s="215"/>
    </row>
    <row r="90" spans="1:24">
      <c r="A90" s="200"/>
      <c r="B90" s="200"/>
      <c r="C90" s="202"/>
      <c r="D90" s="202"/>
      <c r="E90" s="200" t="s">
        <v>264</v>
      </c>
      <c r="F90" s="215">
        <v>1602507.06</v>
      </c>
      <c r="G90" s="215">
        <v>941727.99</v>
      </c>
      <c r="H90" s="215">
        <v>1315027.3500000001</v>
      </c>
      <c r="I90" s="215">
        <v>1343861.32</v>
      </c>
      <c r="J90" s="215">
        <v>1475227.9</v>
      </c>
      <c r="K90" s="215">
        <v>1390074.9899999998</v>
      </c>
      <c r="L90" s="215">
        <v>1382804.04</v>
      </c>
      <c r="M90" s="215">
        <v>1442150.56</v>
      </c>
      <c r="N90" s="215">
        <v>1250438.58</v>
      </c>
      <c r="O90" s="215">
        <v>1429918.52</v>
      </c>
      <c r="P90" s="215">
        <v>1422275.74</v>
      </c>
      <c r="Q90" s="215">
        <v>1296396.2600000002</v>
      </c>
      <c r="R90" s="215"/>
      <c r="S90" s="216">
        <f>SUM(F90:R90)</f>
        <v>16292410.309999999</v>
      </c>
      <c r="T90" s="215"/>
      <c r="U90" s="215"/>
      <c r="V90" s="215"/>
      <c r="W90" s="215"/>
      <c r="X90" s="215"/>
    </row>
    <row r="91" spans="1:24">
      <c r="A91" s="200"/>
      <c r="B91" s="200"/>
      <c r="C91" s="202"/>
      <c r="D91" s="202"/>
      <c r="E91" s="218" t="s">
        <v>265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219">
        <v>0</v>
      </c>
      <c r="P91" s="219">
        <v>0</v>
      </c>
      <c r="Q91" s="219">
        <v>0</v>
      </c>
      <c r="R91" s="219"/>
      <c r="S91" s="258">
        <f>SUM(F91:R91)</f>
        <v>0</v>
      </c>
      <c r="T91" s="215"/>
      <c r="U91" s="215"/>
      <c r="V91" s="215"/>
      <c r="W91" s="215"/>
      <c r="X91" s="215"/>
    </row>
    <row r="92" spans="1:24">
      <c r="A92" s="200"/>
      <c r="B92" s="200"/>
      <c r="C92" s="202"/>
      <c r="D92" s="202"/>
      <c r="E92" s="200" t="s">
        <v>0</v>
      </c>
      <c r="F92" s="215">
        <f t="shared" ref="F92:P92" si="25">SUM(F90:F91)</f>
        <v>1602507.06</v>
      </c>
      <c r="G92" s="215">
        <f t="shared" si="25"/>
        <v>941727.99</v>
      </c>
      <c r="H92" s="215">
        <f t="shared" si="25"/>
        <v>1315027.3500000001</v>
      </c>
      <c r="I92" s="215">
        <f t="shared" si="25"/>
        <v>1343861.32</v>
      </c>
      <c r="J92" s="215">
        <f t="shared" si="25"/>
        <v>1475227.9</v>
      </c>
      <c r="K92" s="215">
        <f t="shared" si="25"/>
        <v>1390074.9899999998</v>
      </c>
      <c r="L92" s="215">
        <f t="shared" si="25"/>
        <v>1382804.04</v>
      </c>
      <c r="M92" s="215">
        <f t="shared" si="25"/>
        <v>1442150.56</v>
      </c>
      <c r="N92" s="215">
        <f t="shared" si="25"/>
        <v>1250438.58</v>
      </c>
      <c r="O92" s="215">
        <f t="shared" si="25"/>
        <v>1429918.52</v>
      </c>
      <c r="P92" s="215">
        <f t="shared" si="25"/>
        <v>1422275.74</v>
      </c>
      <c r="Q92" s="215">
        <f>SUM(Q90:Q91)</f>
        <v>1296396.2600000002</v>
      </c>
      <c r="R92" s="215"/>
      <c r="S92" s="216">
        <f>SUM(F92:R92)</f>
        <v>16292410.309999999</v>
      </c>
      <c r="T92" s="215"/>
      <c r="U92" s="215"/>
      <c r="V92" s="215"/>
      <c r="W92" s="215"/>
      <c r="X92" s="215"/>
    </row>
    <row r="93" spans="1:24">
      <c r="A93" s="200"/>
      <c r="B93" s="200"/>
      <c r="C93" s="202"/>
      <c r="D93" s="202"/>
      <c r="E93" s="200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41"/>
      <c r="T93" s="215"/>
      <c r="U93" s="215"/>
      <c r="V93" s="215"/>
      <c r="W93" s="215"/>
      <c r="X93" s="215"/>
    </row>
    <row r="94" spans="1:24">
      <c r="A94" s="200"/>
      <c r="B94" s="200"/>
      <c r="C94" s="202"/>
      <c r="D94" s="202"/>
      <c r="E94" s="200" t="s">
        <v>266</v>
      </c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41"/>
      <c r="T94" s="215"/>
      <c r="U94" s="215"/>
      <c r="V94" s="215"/>
      <c r="W94" s="215"/>
      <c r="X94" s="215"/>
    </row>
    <row r="95" spans="1:24">
      <c r="A95" s="200"/>
      <c r="B95" s="200"/>
      <c r="C95" s="202"/>
      <c r="D95" s="202"/>
      <c r="E95" s="200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41"/>
      <c r="T95" s="215"/>
      <c r="U95" s="215"/>
      <c r="V95" s="215"/>
      <c r="W95" s="215"/>
      <c r="X95" s="215"/>
    </row>
    <row r="96" spans="1:24">
      <c r="A96" s="200"/>
      <c r="B96" s="200"/>
      <c r="C96" s="202"/>
      <c r="D96" s="202"/>
      <c r="E96" s="201" t="str">
        <f>+E65</f>
        <v>Roll-off / Industrial</v>
      </c>
      <c r="F96" s="200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6"/>
      <c r="T96" s="215"/>
      <c r="U96" s="215"/>
      <c r="V96" s="215"/>
      <c r="W96" s="215"/>
      <c r="X96" s="215"/>
    </row>
    <row r="97" spans="1:24">
      <c r="A97" s="202"/>
      <c r="B97" s="202"/>
      <c r="C97" s="202"/>
      <c r="D97" s="202"/>
      <c r="E97" s="200" t="str">
        <f>+E66</f>
        <v>Regulated Garbage</v>
      </c>
      <c r="F97" s="215">
        <f>+F17*F66</f>
        <v>23173.706200000004</v>
      </c>
      <c r="G97" s="215">
        <f t="shared" ref="F97:Q98" si="26">+G17*G66</f>
        <v>22850.690200000001</v>
      </c>
      <c r="H97" s="215">
        <f t="shared" si="26"/>
        <v>28934.158200000002</v>
      </c>
      <c r="I97" s="215">
        <f t="shared" si="26"/>
        <v>27257.166800000003</v>
      </c>
      <c r="J97" s="215">
        <f t="shared" si="26"/>
        <v>28881.668100000003</v>
      </c>
      <c r="K97" s="215">
        <f t="shared" si="26"/>
        <v>34476.574399999998</v>
      </c>
      <c r="L97" s="215">
        <f t="shared" si="26"/>
        <v>32196.619800000004</v>
      </c>
      <c r="M97" s="215">
        <f t="shared" si="26"/>
        <v>36973.2189</v>
      </c>
      <c r="N97" s="215">
        <f t="shared" si="26"/>
        <v>27115.847300000005</v>
      </c>
      <c r="O97" s="215">
        <f>+O17*O66</f>
        <v>29156.2317</v>
      </c>
      <c r="P97" s="215">
        <f t="shared" si="26"/>
        <v>29262.557799999999</v>
      </c>
      <c r="Q97" s="215">
        <f t="shared" si="26"/>
        <v>25693.230999999992</v>
      </c>
      <c r="R97" s="215"/>
      <c r="S97" s="216">
        <f>SUM(F97:R97)</f>
        <v>345971.6704</v>
      </c>
      <c r="T97" s="215"/>
      <c r="U97" s="215"/>
      <c r="V97" s="215" t="s">
        <v>267</v>
      </c>
      <c r="W97" s="215" t="s">
        <v>268</v>
      </c>
      <c r="X97" s="215" t="s">
        <v>269</v>
      </c>
    </row>
    <row r="98" spans="1:24">
      <c r="A98" s="202"/>
      <c r="B98" s="202"/>
      <c r="C98" s="202"/>
      <c r="D98" s="202"/>
      <c r="E98" s="200" t="str">
        <f>+E67</f>
        <v>Unregulated Garbage</v>
      </c>
      <c r="F98" s="215">
        <f t="shared" si="26"/>
        <v>359359.33769999992</v>
      </c>
      <c r="G98" s="215">
        <f t="shared" si="26"/>
        <v>300456.02420000016</v>
      </c>
      <c r="H98" s="215">
        <f t="shared" si="26"/>
        <v>346880.15289999981</v>
      </c>
      <c r="I98" s="215">
        <f t="shared" si="26"/>
        <v>348457.54769999994</v>
      </c>
      <c r="J98" s="215">
        <f t="shared" si="26"/>
        <v>353753.66420000041</v>
      </c>
      <c r="K98" s="215">
        <f t="shared" si="26"/>
        <v>348168.17920000013</v>
      </c>
      <c r="L98" s="215">
        <f t="shared" si="26"/>
        <v>353356.62370000005</v>
      </c>
      <c r="M98" s="215">
        <f t="shared" si="26"/>
        <v>377806.24310000014</v>
      </c>
      <c r="N98" s="215">
        <f t="shared" si="26"/>
        <v>339005.29199999967</v>
      </c>
      <c r="O98" s="215">
        <f t="shared" si="26"/>
        <v>382955.65649999998</v>
      </c>
      <c r="P98" s="215">
        <f t="shared" si="26"/>
        <v>362934.04810000036</v>
      </c>
      <c r="Q98" s="215">
        <f t="shared" si="26"/>
        <v>353102.24860000011</v>
      </c>
      <c r="R98" s="215"/>
      <c r="S98" s="216">
        <f>SUM(F98:R98)</f>
        <v>4226235.0179000003</v>
      </c>
      <c r="T98" s="215"/>
      <c r="U98" s="215"/>
      <c r="V98" s="215">
        <f>SUM(S97:S98)</f>
        <v>4572206.6883000005</v>
      </c>
      <c r="W98" s="215">
        <v>4593490.4800000004</v>
      </c>
      <c r="X98" s="215">
        <f>W98-V98</f>
        <v>21283.791699999943</v>
      </c>
    </row>
    <row r="99" spans="1:24">
      <c r="A99" s="202"/>
      <c r="B99" s="202"/>
      <c r="C99" s="202"/>
      <c r="D99" s="202"/>
      <c r="E99" s="200" t="str">
        <f>+E68</f>
        <v>Regulated RCY (MF)</v>
      </c>
      <c r="F99" s="215">
        <f>F68*F20</f>
        <v>0</v>
      </c>
      <c r="G99" s="215">
        <f t="shared" ref="G99:Q99" si="27">G68*G20</f>
        <v>0</v>
      </c>
      <c r="H99" s="215">
        <f t="shared" si="27"/>
        <v>0</v>
      </c>
      <c r="I99" s="215">
        <f t="shared" si="27"/>
        <v>0</v>
      </c>
      <c r="J99" s="215">
        <f t="shared" si="27"/>
        <v>0</v>
      </c>
      <c r="K99" s="215">
        <f t="shared" si="27"/>
        <v>0</v>
      </c>
      <c r="L99" s="215">
        <f t="shared" si="27"/>
        <v>0</v>
      </c>
      <c r="M99" s="215">
        <f t="shared" si="27"/>
        <v>0</v>
      </c>
      <c r="N99" s="215">
        <f t="shared" si="27"/>
        <v>0</v>
      </c>
      <c r="O99" s="215">
        <f t="shared" si="27"/>
        <v>0</v>
      </c>
      <c r="P99" s="215">
        <f t="shared" si="27"/>
        <v>0</v>
      </c>
      <c r="Q99" s="215">
        <f t="shared" si="27"/>
        <v>0</v>
      </c>
      <c r="R99" s="215"/>
      <c r="S99" s="216">
        <f>SUM(F99:R99)</f>
        <v>0</v>
      </c>
      <c r="T99" s="215"/>
      <c r="U99" s="215"/>
      <c r="V99" s="215"/>
      <c r="W99" s="215"/>
      <c r="X99" s="215"/>
    </row>
    <row r="100" spans="1:24">
      <c r="A100" s="202" t="str">
        <f>A22</f>
        <v>I</v>
      </c>
      <c r="B100" s="202" t="str">
        <f>B22</f>
        <v>RCY</v>
      </c>
      <c r="C100" s="202" t="str">
        <f>C22</f>
        <v>YW</v>
      </c>
      <c r="D100" s="202"/>
      <c r="E100" s="218" t="str">
        <f>+E69</f>
        <v>Unregulated RCY / COGS</v>
      </c>
      <c r="F100" s="219">
        <f>+F21*F69</f>
        <v>0</v>
      </c>
      <c r="G100" s="219">
        <f t="shared" ref="G100:Q100" si="28">+G21*G69</f>
        <v>0</v>
      </c>
      <c r="H100" s="219">
        <f t="shared" si="28"/>
        <v>0</v>
      </c>
      <c r="I100" s="219">
        <f t="shared" si="28"/>
        <v>0</v>
      </c>
      <c r="J100" s="219">
        <f t="shared" si="28"/>
        <v>0</v>
      </c>
      <c r="K100" s="219">
        <f t="shared" si="28"/>
        <v>0</v>
      </c>
      <c r="L100" s="219">
        <f t="shared" si="28"/>
        <v>0</v>
      </c>
      <c r="M100" s="219">
        <f t="shared" si="28"/>
        <v>0</v>
      </c>
      <c r="N100" s="219">
        <f t="shared" si="28"/>
        <v>0</v>
      </c>
      <c r="O100" s="219">
        <f t="shared" si="28"/>
        <v>0</v>
      </c>
      <c r="P100" s="219">
        <f t="shared" si="28"/>
        <v>0</v>
      </c>
      <c r="Q100" s="219">
        <f t="shared" si="28"/>
        <v>0</v>
      </c>
      <c r="R100" s="219"/>
      <c r="S100" s="258">
        <f>SUM(F100:R100)</f>
        <v>0</v>
      </c>
      <c r="T100" s="215"/>
      <c r="U100" s="215"/>
      <c r="V100" s="215">
        <f>SUM(S99:S100)</f>
        <v>0</v>
      </c>
      <c r="W100" s="215">
        <v>39849.71</v>
      </c>
      <c r="X100" s="215">
        <f>W100-V100</f>
        <v>39849.71</v>
      </c>
    </row>
    <row r="101" spans="1:24">
      <c r="A101" s="202"/>
      <c r="B101" s="202"/>
      <c r="C101" s="202"/>
      <c r="D101" s="202"/>
      <c r="E101" s="200" t="str">
        <f>+E23</f>
        <v>Total Roll-off / Industrial</v>
      </c>
      <c r="F101" s="215">
        <f>SUM(F97:F100)</f>
        <v>382533.04389999993</v>
      </c>
      <c r="G101" s="215">
        <f t="shared" ref="G101:Q101" si="29">SUM(G96:G100)</f>
        <v>323306.71440000017</v>
      </c>
      <c r="H101" s="215">
        <f t="shared" si="29"/>
        <v>375814.31109999982</v>
      </c>
      <c r="I101" s="215">
        <f t="shared" si="29"/>
        <v>375714.71449999994</v>
      </c>
      <c r="J101" s="215">
        <f t="shared" si="29"/>
        <v>382635.33230000042</v>
      </c>
      <c r="K101" s="215">
        <f t="shared" si="29"/>
        <v>382644.75360000011</v>
      </c>
      <c r="L101" s="215">
        <f t="shared" si="29"/>
        <v>385553.24350000004</v>
      </c>
      <c r="M101" s="215">
        <f t="shared" si="29"/>
        <v>414779.46200000012</v>
      </c>
      <c r="N101" s="215">
        <f t="shared" si="29"/>
        <v>366121.13929999969</v>
      </c>
      <c r="O101" s="215">
        <f t="shared" si="29"/>
        <v>412111.88819999999</v>
      </c>
      <c r="P101" s="215">
        <f t="shared" si="29"/>
        <v>392196.60590000037</v>
      </c>
      <c r="Q101" s="215">
        <f t="shared" si="29"/>
        <v>378795.47960000008</v>
      </c>
      <c r="R101" s="215"/>
      <c r="S101" s="216">
        <f>SUM(F101:R101)</f>
        <v>4572206.6883000005</v>
      </c>
      <c r="T101" s="215"/>
      <c r="U101" s="215"/>
      <c r="V101" s="215"/>
      <c r="W101" s="215"/>
      <c r="X101" s="215"/>
    </row>
    <row r="102" spans="1:24">
      <c r="A102" s="202"/>
      <c r="B102" s="202"/>
      <c r="C102" s="202"/>
      <c r="D102" s="202"/>
      <c r="E102" s="200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41"/>
      <c r="T102" s="215"/>
      <c r="U102" s="215"/>
      <c r="V102" s="215"/>
      <c r="W102" s="215"/>
      <c r="X102" s="215"/>
    </row>
    <row r="103" spans="1:24">
      <c r="A103" s="202" t="str">
        <f>A17</f>
        <v>I</v>
      </c>
      <c r="B103" s="202" t="str">
        <f>+B17</f>
        <v>MSW</v>
      </c>
      <c r="C103" s="202">
        <f>C17</f>
        <v>21</v>
      </c>
      <c r="D103" s="202" t="str">
        <f>D17</f>
        <v>R</v>
      </c>
      <c r="E103" s="200" t="s">
        <v>270</v>
      </c>
      <c r="F103" s="215">
        <v>141965.28</v>
      </c>
      <c r="G103" s="215">
        <v>103045.67</v>
      </c>
      <c r="H103" s="215">
        <v>121692.25</v>
      </c>
      <c r="I103" s="215">
        <v>112219.83</v>
      </c>
      <c r="J103" s="215">
        <v>111242.41</v>
      </c>
      <c r="K103" s="215">
        <v>105715.26</v>
      </c>
      <c r="L103" s="215">
        <v>102190.42</v>
      </c>
      <c r="M103" s="215">
        <v>123714.03</v>
      </c>
      <c r="N103" s="215">
        <v>101368.90000000001</v>
      </c>
      <c r="O103" s="215">
        <v>128928.9</v>
      </c>
      <c r="P103" s="215">
        <v>127982.09</v>
      </c>
      <c r="Q103" s="215">
        <v>118812.45</v>
      </c>
      <c r="R103" s="215"/>
      <c r="S103" s="216">
        <f>SUM(F103:R103)</f>
        <v>1398877.4900000002</v>
      </c>
      <c r="T103" s="215"/>
      <c r="U103" s="215"/>
      <c r="V103" s="215"/>
      <c r="W103" s="215"/>
      <c r="X103" s="215"/>
    </row>
    <row r="104" spans="1:24">
      <c r="A104" s="202"/>
      <c r="B104" s="202"/>
      <c r="C104" s="202"/>
      <c r="D104" s="202"/>
      <c r="E104" s="200" t="s">
        <v>271</v>
      </c>
      <c r="F104" s="215">
        <f>+F105-F103</f>
        <v>414909.01999999979</v>
      </c>
      <c r="G104" s="215">
        <f t="shared" ref="G104:Q104" si="30">+G105-G103</f>
        <v>364567.86</v>
      </c>
      <c r="H104" s="215">
        <f t="shared" si="30"/>
        <v>411246.44000000006</v>
      </c>
      <c r="I104" s="215">
        <f t="shared" si="30"/>
        <v>430072.37999999995</v>
      </c>
      <c r="J104" s="215">
        <f t="shared" si="30"/>
        <v>436299.69999999995</v>
      </c>
      <c r="K104" s="215">
        <f t="shared" si="30"/>
        <v>430311.99</v>
      </c>
      <c r="L104" s="215">
        <f t="shared" si="30"/>
        <v>424321.93</v>
      </c>
      <c r="M104" s="215">
        <f t="shared" si="30"/>
        <v>481404.32999999996</v>
      </c>
      <c r="N104" s="215">
        <f t="shared" si="30"/>
        <v>417256.67</v>
      </c>
      <c r="O104" s="215">
        <f t="shared" si="30"/>
        <v>458691.49000000011</v>
      </c>
      <c r="P104" s="215">
        <f t="shared" si="30"/>
        <v>430907.85000000009</v>
      </c>
      <c r="Q104" s="215">
        <f t="shared" si="30"/>
        <v>391022.87999999995</v>
      </c>
      <c r="R104" s="215"/>
      <c r="S104" s="216">
        <f>SUM(F104:R104)</f>
        <v>5091012.54</v>
      </c>
      <c r="T104" s="215"/>
      <c r="U104" s="215"/>
      <c r="V104" s="215"/>
      <c r="W104" s="215"/>
      <c r="X104" s="215"/>
    </row>
    <row r="105" spans="1:24">
      <c r="A105" s="202" t="str">
        <f>A103</f>
        <v>I</v>
      </c>
      <c r="B105" s="202"/>
      <c r="C105" s="202"/>
      <c r="D105" s="202"/>
      <c r="E105" s="227" t="str">
        <f>+E28</f>
        <v>Total Roll-off / Industrial Pass Thru Disp.</v>
      </c>
      <c r="F105" s="234">
        <v>556874.29999999981</v>
      </c>
      <c r="G105" s="234">
        <v>467613.52999999997</v>
      </c>
      <c r="H105" s="234">
        <v>532938.69000000006</v>
      </c>
      <c r="I105" s="234">
        <v>542292.21</v>
      </c>
      <c r="J105" s="234">
        <v>547542.11</v>
      </c>
      <c r="K105" s="234">
        <v>536027.25</v>
      </c>
      <c r="L105" s="234">
        <v>526512.35</v>
      </c>
      <c r="M105" s="234">
        <v>605118.36</v>
      </c>
      <c r="N105" s="234">
        <v>518625.57</v>
      </c>
      <c r="O105" s="234">
        <v>587620.39000000013</v>
      </c>
      <c r="P105" s="234">
        <v>558889.94000000006</v>
      </c>
      <c r="Q105" s="234">
        <v>509835.32999999996</v>
      </c>
      <c r="R105" s="234"/>
      <c r="S105" s="242">
        <f>SUM(F105:R105)</f>
        <v>6489890.0300000003</v>
      </c>
      <c r="T105" s="215"/>
      <c r="U105" s="215"/>
      <c r="V105" s="215"/>
      <c r="W105" s="215"/>
      <c r="X105" s="215"/>
    </row>
    <row r="106" spans="1:24">
      <c r="A106" s="202"/>
      <c r="B106" s="202"/>
      <c r="C106" s="202"/>
      <c r="D106" s="202"/>
      <c r="E106" s="200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6"/>
      <c r="T106" s="215"/>
      <c r="U106" s="215"/>
      <c r="V106" s="215"/>
      <c r="W106" s="215"/>
      <c r="X106" s="215"/>
    </row>
    <row r="107" spans="1:24">
      <c r="A107" s="202"/>
      <c r="B107" s="202"/>
      <c r="C107" s="202"/>
      <c r="D107" s="202"/>
      <c r="E107" s="201" t="str">
        <f>+E74</f>
        <v>Commercial</v>
      </c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41"/>
      <c r="T107" s="215"/>
      <c r="U107" s="215"/>
      <c r="V107" s="215"/>
      <c r="W107" s="215"/>
      <c r="X107" s="215"/>
    </row>
    <row r="108" spans="1:24">
      <c r="A108" s="202"/>
      <c r="B108" s="202"/>
      <c r="C108" s="202"/>
      <c r="D108" s="202"/>
      <c r="E108" s="200" t="str">
        <f>+E75</f>
        <v>Regulated Garbage</v>
      </c>
      <c r="F108" s="215">
        <f t="shared" ref="F108:Q109" si="31">+F31*F75</f>
        <v>45189.057831781065</v>
      </c>
      <c r="G108" s="215">
        <f t="shared" si="31"/>
        <v>36223.55260000001</v>
      </c>
      <c r="H108" s="215">
        <f t="shared" si="31"/>
        <v>39679.354981580727</v>
      </c>
      <c r="I108" s="215">
        <f t="shared" si="31"/>
        <v>41462.436156559532</v>
      </c>
      <c r="J108" s="215">
        <f t="shared" si="31"/>
        <v>44154.315051805992</v>
      </c>
      <c r="K108" s="215">
        <f t="shared" si="31"/>
        <v>44839.542548852471</v>
      </c>
      <c r="L108" s="215">
        <f t="shared" si="31"/>
        <v>43341.073023242083</v>
      </c>
      <c r="M108" s="215">
        <f t="shared" si="31"/>
        <v>43685.777507970612</v>
      </c>
      <c r="N108" s="215">
        <f t="shared" si="31"/>
        <v>38332.31933051021</v>
      </c>
      <c r="O108" s="215">
        <f t="shared" si="31"/>
        <v>46178.119884098654</v>
      </c>
      <c r="P108" s="215">
        <f t="shared" si="31"/>
        <v>44154.324068615919</v>
      </c>
      <c r="Q108" s="215">
        <f t="shared" si="31"/>
        <v>38891.304358741174</v>
      </c>
      <c r="R108" s="215"/>
      <c r="S108" s="216">
        <f>SUM(F108:R108)</f>
        <v>506131.17734375841</v>
      </c>
      <c r="T108" s="215"/>
      <c r="U108" s="259">
        <v>629525.79405624152</v>
      </c>
      <c r="V108" s="215" t="s">
        <v>267</v>
      </c>
      <c r="W108" s="215" t="s">
        <v>268</v>
      </c>
      <c r="X108" s="215" t="s">
        <v>269</v>
      </c>
    </row>
    <row r="109" spans="1:24">
      <c r="A109" s="202"/>
      <c r="B109" s="202"/>
      <c r="C109" s="202"/>
      <c r="D109" s="202"/>
      <c r="E109" s="200" t="str">
        <f>+E76</f>
        <v>Unregulated Garbage</v>
      </c>
      <c r="F109" s="215">
        <f t="shared" si="31"/>
        <v>442985.45536391099</v>
      </c>
      <c r="G109" s="215">
        <f t="shared" si="31"/>
        <v>373589.53840000002</v>
      </c>
      <c r="H109" s="215">
        <f t="shared" si="31"/>
        <v>421154.53910116851</v>
      </c>
      <c r="I109" s="215">
        <f t="shared" si="31"/>
        <v>416632.99062564695</v>
      </c>
      <c r="J109" s="215">
        <f t="shared" si="31"/>
        <v>435002.45578594611</v>
      </c>
      <c r="K109" s="215">
        <f t="shared" si="31"/>
        <v>414596.88964528625</v>
      </c>
      <c r="L109" s="215">
        <f t="shared" si="31"/>
        <v>412159.16644857713</v>
      </c>
      <c r="M109" s="215">
        <f t="shared" si="31"/>
        <v>430729.03749996354</v>
      </c>
      <c r="N109" s="215">
        <f t="shared" si="31"/>
        <v>372192.58448670758</v>
      </c>
      <c r="O109" s="215">
        <f t="shared" si="31"/>
        <v>442253.15411567205</v>
      </c>
      <c r="P109" s="215">
        <f t="shared" si="31"/>
        <v>417183.51337630482</v>
      </c>
      <c r="Q109" s="215">
        <f t="shared" si="31"/>
        <v>397851.49088713096</v>
      </c>
      <c r="R109" s="215"/>
      <c r="S109" s="216">
        <f>SUM(F109:R109)</f>
        <v>4976330.8157363143</v>
      </c>
      <c r="T109" s="215"/>
      <c r="U109" s="215">
        <v>-1728228.2466363148</v>
      </c>
      <c r="V109" s="215">
        <f>SUM(S108:S109)</f>
        <v>5482461.993080073</v>
      </c>
      <c r="W109" s="215">
        <v>5408847.0199999996</v>
      </c>
      <c r="X109" s="215">
        <f>W109-V109</f>
        <v>-73614.973080073483</v>
      </c>
    </row>
    <row r="110" spans="1:24">
      <c r="A110" s="202"/>
      <c r="B110" s="202"/>
      <c r="C110" s="202"/>
      <c r="D110" s="202"/>
      <c r="E110" s="200" t="str">
        <f>+E77</f>
        <v>Regulated RCY (MF)</v>
      </c>
      <c r="F110" s="215">
        <f t="shared" ref="F110:Q111" si="32">+F34*F77</f>
        <v>0</v>
      </c>
      <c r="G110" s="215">
        <f>+G34*G77</f>
        <v>0</v>
      </c>
      <c r="H110" s="215">
        <f t="shared" si="32"/>
        <v>0</v>
      </c>
      <c r="I110" s="215">
        <f t="shared" si="32"/>
        <v>0</v>
      </c>
      <c r="J110" s="215">
        <f t="shared" si="32"/>
        <v>0</v>
      </c>
      <c r="K110" s="215">
        <f t="shared" si="32"/>
        <v>0</v>
      </c>
      <c r="L110" s="215">
        <f t="shared" si="32"/>
        <v>0</v>
      </c>
      <c r="M110" s="215">
        <f t="shared" si="32"/>
        <v>0</v>
      </c>
      <c r="N110" s="215">
        <f t="shared" si="32"/>
        <v>0</v>
      </c>
      <c r="O110" s="215">
        <f t="shared" si="32"/>
        <v>0</v>
      </c>
      <c r="P110" s="215">
        <f t="shared" si="32"/>
        <v>0</v>
      </c>
      <c r="Q110" s="215">
        <f t="shared" si="32"/>
        <v>0</v>
      </c>
      <c r="R110" s="215"/>
      <c r="S110" s="216">
        <f>SUM(F110:R110)</f>
        <v>0</v>
      </c>
      <c r="T110" s="215"/>
      <c r="U110" s="259">
        <v>18015.293799999999</v>
      </c>
      <c r="V110" s="215"/>
      <c r="W110" s="215"/>
      <c r="X110" s="215"/>
    </row>
    <row r="111" spans="1:24">
      <c r="A111" s="202"/>
      <c r="B111" s="202"/>
      <c r="C111" s="202"/>
      <c r="D111" s="202"/>
      <c r="E111" s="218" t="str">
        <f>+E78</f>
        <v>Unregulated RCY / COGS</v>
      </c>
      <c r="F111" s="219">
        <f t="shared" si="32"/>
        <v>0</v>
      </c>
      <c r="G111" s="219">
        <f t="shared" si="32"/>
        <v>0</v>
      </c>
      <c r="H111" s="219">
        <f t="shared" si="32"/>
        <v>0</v>
      </c>
      <c r="I111" s="219">
        <f t="shared" si="32"/>
        <v>0</v>
      </c>
      <c r="J111" s="219">
        <f t="shared" si="32"/>
        <v>0</v>
      </c>
      <c r="K111" s="219">
        <f t="shared" si="32"/>
        <v>0</v>
      </c>
      <c r="L111" s="219">
        <f t="shared" si="32"/>
        <v>0</v>
      </c>
      <c r="M111" s="219">
        <f t="shared" si="32"/>
        <v>0</v>
      </c>
      <c r="N111" s="219">
        <f t="shared" si="32"/>
        <v>0</v>
      </c>
      <c r="O111" s="219">
        <f t="shared" si="32"/>
        <v>0</v>
      </c>
      <c r="P111" s="219">
        <f t="shared" si="32"/>
        <v>0</v>
      </c>
      <c r="Q111" s="219">
        <f t="shared" si="32"/>
        <v>0</v>
      </c>
      <c r="R111" s="219"/>
      <c r="S111" s="258">
        <f>SUM(F111:R111)</f>
        <v>0</v>
      </c>
      <c r="T111" s="215"/>
      <c r="U111" s="215">
        <v>331043.62170000002</v>
      </c>
      <c r="V111" s="215">
        <f>SUM(S110:S111)</f>
        <v>0</v>
      </c>
      <c r="W111" s="215">
        <v>-47.72</v>
      </c>
      <c r="X111" s="215">
        <f>W111-V111</f>
        <v>-47.72</v>
      </c>
    </row>
    <row r="112" spans="1:24">
      <c r="A112" s="202"/>
      <c r="B112" s="202"/>
      <c r="C112" s="202"/>
      <c r="D112" s="202"/>
      <c r="E112" s="200" t="str">
        <f>+E38</f>
        <v>Total Commercial</v>
      </c>
      <c r="F112" s="215">
        <f>SUM(F108:F111)</f>
        <v>488174.51319569204</v>
      </c>
      <c r="G112" s="215">
        <f t="shared" ref="G112:Q112" si="33">SUM(G107:G111)</f>
        <v>409813.09100000001</v>
      </c>
      <c r="H112" s="215">
        <f t="shared" si="33"/>
        <v>460833.89408274926</v>
      </c>
      <c r="I112" s="215">
        <f t="shared" si="33"/>
        <v>458095.42678220652</v>
      </c>
      <c r="J112" s="215">
        <f t="shared" si="33"/>
        <v>479156.77083775209</v>
      </c>
      <c r="K112" s="215">
        <f t="shared" si="33"/>
        <v>459436.4321941387</v>
      </c>
      <c r="L112" s="215">
        <f t="shared" si="33"/>
        <v>455500.23947181919</v>
      </c>
      <c r="M112" s="215">
        <f t="shared" si="33"/>
        <v>474414.81500793417</v>
      </c>
      <c r="N112" s="215">
        <f t="shared" si="33"/>
        <v>410524.9038172178</v>
      </c>
      <c r="O112" s="215">
        <f t="shared" si="33"/>
        <v>488431.2739997707</v>
      </c>
      <c r="P112" s="215">
        <f t="shared" si="33"/>
        <v>461337.83744492073</v>
      </c>
      <c r="Q112" s="215">
        <f t="shared" si="33"/>
        <v>436742.79524587211</v>
      </c>
      <c r="R112" s="215"/>
      <c r="S112" s="216">
        <f>SUM(F112:R112)</f>
        <v>5482461.993080074</v>
      </c>
      <c r="T112" s="215"/>
      <c r="U112" s="215">
        <v>-749643.53708007373</v>
      </c>
      <c r="V112" s="215"/>
      <c r="W112" s="215"/>
      <c r="X112" s="215"/>
    </row>
    <row r="113" spans="1:24">
      <c r="A113" s="200"/>
      <c r="B113" s="200"/>
      <c r="C113" s="202"/>
      <c r="D113" s="202"/>
      <c r="E113" s="200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41"/>
      <c r="T113" s="215"/>
      <c r="U113" s="215"/>
      <c r="V113" s="215"/>
      <c r="W113" s="215"/>
      <c r="X113" s="215"/>
    </row>
    <row r="114" spans="1:24">
      <c r="A114" s="200"/>
      <c r="B114" s="200"/>
      <c r="C114" s="202"/>
      <c r="D114" s="202"/>
      <c r="E114" s="201" t="str">
        <f t="shared" ref="E114:E120" si="34">+E80</f>
        <v>Residential</v>
      </c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41"/>
      <c r="T114" s="215"/>
      <c r="U114" s="215"/>
      <c r="V114" s="215"/>
      <c r="W114" s="215"/>
      <c r="X114" s="215"/>
    </row>
    <row r="115" spans="1:24">
      <c r="A115" s="200"/>
      <c r="B115" s="200"/>
      <c r="C115" s="202"/>
      <c r="D115" s="202"/>
      <c r="E115" s="200" t="str">
        <f t="shared" si="34"/>
        <v>Regulated Garbage</v>
      </c>
      <c r="F115" s="215">
        <f t="shared" ref="F115:Q116" si="35">+F42*F81</f>
        <v>205955.21611421363</v>
      </c>
      <c r="G115" s="215">
        <f t="shared" si="35"/>
        <v>154463.55940000003</v>
      </c>
      <c r="H115" s="215">
        <f t="shared" si="35"/>
        <v>182351.76705977143</v>
      </c>
      <c r="I115" s="215">
        <f t="shared" si="35"/>
        <v>174904.21417847404</v>
      </c>
      <c r="J115" s="215">
        <f t="shared" si="35"/>
        <v>197874.85673622205</v>
      </c>
      <c r="K115" s="215">
        <f t="shared" si="35"/>
        <v>186669.58179307656</v>
      </c>
      <c r="L115" s="215">
        <f t="shared" si="35"/>
        <v>197859.9057679275</v>
      </c>
      <c r="M115" s="215">
        <f t="shared" si="35"/>
        <v>200858.01444616163</v>
      </c>
      <c r="N115" s="215">
        <f t="shared" si="35"/>
        <v>174987.5192888442</v>
      </c>
      <c r="O115" s="215">
        <f t="shared" si="35"/>
        <v>195170.17246317115</v>
      </c>
      <c r="P115" s="215">
        <f t="shared" si="35"/>
        <v>192418.19004155221</v>
      </c>
      <c r="Q115" s="215">
        <f t="shared" si="35"/>
        <v>178875.80163922894</v>
      </c>
      <c r="R115" s="215"/>
      <c r="S115" s="216">
        <f t="shared" ref="S115:S121" si="36">SUM(F115:R115)</f>
        <v>2242388.7989286436</v>
      </c>
      <c r="T115" s="215"/>
      <c r="U115" s="259">
        <v>106464.83637135662</v>
      </c>
      <c r="V115" s="215" t="s">
        <v>267</v>
      </c>
      <c r="W115" s="215" t="s">
        <v>268</v>
      </c>
      <c r="X115" s="215" t="s">
        <v>269</v>
      </c>
    </row>
    <row r="116" spans="1:24">
      <c r="A116" s="200"/>
      <c r="B116" s="200"/>
      <c r="C116" s="202"/>
      <c r="D116" s="202"/>
      <c r="E116" s="200" t="str">
        <f t="shared" si="34"/>
        <v>Unregulated Garbage</v>
      </c>
      <c r="F116" s="215">
        <f t="shared" si="35"/>
        <v>265752.89672588184</v>
      </c>
      <c r="G116" s="215">
        <f t="shared" si="35"/>
        <v>205910.58690000002</v>
      </c>
      <c r="H116" s="215">
        <f t="shared" si="35"/>
        <v>254970.34279697112</v>
      </c>
      <c r="I116" s="215">
        <f t="shared" si="35"/>
        <v>246849.60768695857</v>
      </c>
      <c r="J116" s="215">
        <f t="shared" si="35"/>
        <v>275153.17706027144</v>
      </c>
      <c r="K116" s="215">
        <f t="shared" si="35"/>
        <v>261043.1794306204</v>
      </c>
      <c r="L116" s="215">
        <f t="shared" si="35"/>
        <v>269610.71881507541</v>
      </c>
      <c r="M116" s="215">
        <f t="shared" si="35"/>
        <v>280835.25285691931</v>
      </c>
      <c r="N116" s="215">
        <f t="shared" si="35"/>
        <v>242879.27084651665</v>
      </c>
      <c r="O116" s="215">
        <f t="shared" si="35"/>
        <v>262874.76364246703</v>
      </c>
      <c r="P116" s="215">
        <f t="shared" si="35"/>
        <v>272736.89562890434</v>
      </c>
      <c r="Q116" s="215">
        <f t="shared" si="35"/>
        <v>248240.72402736792</v>
      </c>
      <c r="R116" s="215"/>
      <c r="S116" s="216">
        <f t="shared" si="36"/>
        <v>3086857.416417954</v>
      </c>
      <c r="T116" s="215"/>
      <c r="U116" s="215">
        <v>-877611.27861795342</v>
      </c>
      <c r="V116" s="215">
        <f>SUM(S115:S116)</f>
        <v>5329246.2153465971</v>
      </c>
      <c r="W116" s="215">
        <v>5388395.6100000003</v>
      </c>
      <c r="X116" s="215">
        <f>W116-V116</f>
        <v>59149.3946534032</v>
      </c>
    </row>
    <row r="117" spans="1:24">
      <c r="A117" s="200"/>
      <c r="B117" s="200"/>
      <c r="C117" s="202"/>
      <c r="D117" s="202"/>
      <c r="E117" s="200" t="str">
        <f t="shared" si="34"/>
        <v>Regulated Yardwaste</v>
      </c>
      <c r="F117" s="215">
        <f>+F45*F83</f>
        <v>13922.594839462865</v>
      </c>
      <c r="G117" s="215">
        <f t="shared" ref="F117:Q118" si="37">+G45*G83</f>
        <v>11137.885200000001</v>
      </c>
      <c r="H117" s="215">
        <f t="shared" si="37"/>
        <v>20676.522813632633</v>
      </c>
      <c r="I117" s="215">
        <f t="shared" si="37"/>
        <v>24924.661700493842</v>
      </c>
      <c r="J117" s="215">
        <f t="shared" si="37"/>
        <v>41767.267476971727</v>
      </c>
      <c r="K117" s="215">
        <f t="shared" si="37"/>
        <v>27784.95369687831</v>
      </c>
      <c r="L117" s="215">
        <f t="shared" si="37"/>
        <v>23521.435417835888</v>
      </c>
      <c r="M117" s="215">
        <f t="shared" si="37"/>
        <v>17597.319426870141</v>
      </c>
      <c r="N117" s="215">
        <f t="shared" si="37"/>
        <v>16963.467664888049</v>
      </c>
      <c r="O117" s="215">
        <f t="shared" si="37"/>
        <v>24409.956804688467</v>
      </c>
      <c r="P117" s="215">
        <f t="shared" si="37"/>
        <v>28665.449441391756</v>
      </c>
      <c r="Q117" s="215">
        <f t="shared" si="37"/>
        <v>14956.369567514968</v>
      </c>
      <c r="R117" s="215"/>
      <c r="S117" s="216">
        <f t="shared" si="36"/>
        <v>266327.88405062869</v>
      </c>
      <c r="T117" s="215"/>
      <c r="U117" s="259">
        <v>84255.107549371372</v>
      </c>
      <c r="V117" s="215"/>
      <c r="W117" s="215"/>
      <c r="X117" s="215"/>
    </row>
    <row r="118" spans="1:24">
      <c r="A118" s="200"/>
      <c r="B118" s="200"/>
      <c r="C118" s="202"/>
      <c r="D118" s="202"/>
      <c r="E118" s="200" t="str">
        <f t="shared" si="34"/>
        <v>Unregulated Yardwaste</v>
      </c>
      <c r="F118" s="215">
        <f t="shared" si="37"/>
        <v>30530.51666141293</v>
      </c>
      <c r="G118" s="215">
        <f t="shared" si="37"/>
        <v>23436.667799999999</v>
      </c>
      <c r="H118" s="215">
        <f t="shared" si="37"/>
        <v>44706.955539488597</v>
      </c>
      <c r="I118" s="215">
        <f t="shared" si="37"/>
        <v>58397.637456054697</v>
      </c>
      <c r="J118" s="215">
        <f t="shared" si="37"/>
        <v>91585.317906561453</v>
      </c>
      <c r="K118" s="215">
        <f t="shared" si="37"/>
        <v>62484.898346107933</v>
      </c>
      <c r="L118" s="215">
        <f t="shared" si="37"/>
        <v>51279.082018036788</v>
      </c>
      <c r="M118" s="215">
        <f t="shared" si="37"/>
        <v>44798.115370594453</v>
      </c>
      <c r="N118" s="215">
        <f t="shared" si="37"/>
        <v>40356.399197414699</v>
      </c>
      <c r="O118" s="215">
        <f t="shared" si="37"/>
        <v>50453.679334889996</v>
      </c>
      <c r="P118" s="215">
        <f t="shared" si="37"/>
        <v>58287.005815973898</v>
      </c>
      <c r="Q118" s="215">
        <f t="shared" si="37"/>
        <v>29345.265436097536</v>
      </c>
      <c r="R118" s="215"/>
      <c r="S118" s="216">
        <f t="shared" si="36"/>
        <v>585661.54088263295</v>
      </c>
      <c r="T118" s="215"/>
      <c r="U118" s="215">
        <v>-173356.60928263294</v>
      </c>
      <c r="V118" s="215">
        <f>SUM(S117:S118)</f>
        <v>851989.4249332617</v>
      </c>
      <c r="W118" s="215">
        <v>861875.22</v>
      </c>
      <c r="X118" s="215">
        <f>W118-V118</f>
        <v>9885.7950667382684</v>
      </c>
    </row>
    <row r="119" spans="1:24">
      <c r="A119" s="200"/>
      <c r="B119" s="200"/>
      <c r="C119" s="202"/>
      <c r="D119" s="202"/>
      <c r="E119" s="200" t="str">
        <f t="shared" si="34"/>
        <v>Regulated RCY</v>
      </c>
      <c r="F119" s="215">
        <f t="shared" ref="F119:Q120" si="38">+F48*F85</f>
        <v>0</v>
      </c>
      <c r="G119" s="215">
        <f t="shared" si="38"/>
        <v>0</v>
      </c>
      <c r="H119" s="215">
        <f t="shared" si="38"/>
        <v>0</v>
      </c>
      <c r="I119" s="215">
        <f t="shared" si="38"/>
        <v>0</v>
      </c>
      <c r="J119" s="215">
        <f t="shared" si="38"/>
        <v>0</v>
      </c>
      <c r="K119" s="215">
        <f t="shared" si="38"/>
        <v>0</v>
      </c>
      <c r="L119" s="215">
        <f t="shared" si="38"/>
        <v>0</v>
      </c>
      <c r="M119" s="215">
        <f t="shared" si="38"/>
        <v>0</v>
      </c>
      <c r="N119" s="215">
        <f t="shared" si="38"/>
        <v>0</v>
      </c>
      <c r="O119" s="215">
        <f t="shared" si="38"/>
        <v>0</v>
      </c>
      <c r="P119" s="215">
        <f t="shared" si="38"/>
        <v>0</v>
      </c>
      <c r="Q119" s="215">
        <f t="shared" si="38"/>
        <v>0</v>
      </c>
      <c r="R119" s="215"/>
      <c r="S119" s="216">
        <f t="shared" si="36"/>
        <v>0</v>
      </c>
      <c r="T119" s="215"/>
      <c r="U119" s="259">
        <v>719663.86660000007</v>
      </c>
      <c r="V119" s="215"/>
      <c r="W119" s="215"/>
      <c r="X119" s="215"/>
    </row>
    <row r="120" spans="1:24">
      <c r="A120" s="200"/>
      <c r="B120" s="200"/>
      <c r="C120" s="202"/>
      <c r="D120" s="202"/>
      <c r="E120" s="218" t="str">
        <f t="shared" si="34"/>
        <v>Unregulated RCY</v>
      </c>
      <c r="F120" s="219">
        <f t="shared" si="38"/>
        <v>0</v>
      </c>
      <c r="G120" s="219">
        <f t="shared" si="38"/>
        <v>0</v>
      </c>
      <c r="H120" s="219">
        <f t="shared" si="38"/>
        <v>0</v>
      </c>
      <c r="I120" s="219">
        <f t="shared" si="38"/>
        <v>0</v>
      </c>
      <c r="J120" s="219">
        <f t="shared" si="38"/>
        <v>0</v>
      </c>
      <c r="K120" s="219">
        <f t="shared" si="38"/>
        <v>0</v>
      </c>
      <c r="L120" s="219">
        <f t="shared" si="38"/>
        <v>0</v>
      </c>
      <c r="M120" s="219">
        <f t="shared" si="38"/>
        <v>0</v>
      </c>
      <c r="N120" s="219">
        <f t="shared" si="38"/>
        <v>0</v>
      </c>
      <c r="O120" s="219">
        <f t="shared" si="38"/>
        <v>0</v>
      </c>
      <c r="P120" s="219">
        <f t="shared" si="38"/>
        <v>0</v>
      </c>
      <c r="Q120" s="219">
        <f t="shared" si="38"/>
        <v>0</v>
      </c>
      <c r="R120" s="219"/>
      <c r="S120" s="258">
        <f t="shared" si="36"/>
        <v>0</v>
      </c>
      <c r="T120" s="215"/>
      <c r="U120" s="215">
        <v>492435.35600000003</v>
      </c>
      <c r="V120" s="215">
        <f>SUM(S119:S120)</f>
        <v>0</v>
      </c>
      <c r="W120" s="215"/>
      <c r="X120" s="215">
        <f>W120-V120</f>
        <v>0</v>
      </c>
    </row>
    <row r="121" spans="1:24">
      <c r="A121" s="200"/>
      <c r="B121" s="200"/>
      <c r="C121" s="202"/>
      <c r="D121" s="202"/>
      <c r="E121" s="200" t="str">
        <f>+E52</f>
        <v>Total Residential</v>
      </c>
      <c r="F121" s="215">
        <f>SUM(F115:F120)</f>
        <v>516161.22434097127</v>
      </c>
      <c r="G121" s="215">
        <f t="shared" ref="G121:Q121" si="39">SUM(G115:G120)</f>
        <v>394948.69930000004</v>
      </c>
      <c r="H121" s="215">
        <f t="shared" si="39"/>
        <v>502705.58820986375</v>
      </c>
      <c r="I121" s="215">
        <f t="shared" si="39"/>
        <v>505076.12102198112</v>
      </c>
      <c r="J121" s="215">
        <f t="shared" si="39"/>
        <v>606380.6191800267</v>
      </c>
      <c r="K121" s="215">
        <f t="shared" si="39"/>
        <v>537982.6132666833</v>
      </c>
      <c r="L121" s="215">
        <f t="shared" si="39"/>
        <v>542271.14201887557</v>
      </c>
      <c r="M121" s="215">
        <f t="shared" si="39"/>
        <v>544088.70210054552</v>
      </c>
      <c r="N121" s="215">
        <f t="shared" si="39"/>
        <v>475186.65699766361</v>
      </c>
      <c r="O121" s="215">
        <f t="shared" si="39"/>
        <v>532908.57224521658</v>
      </c>
      <c r="P121" s="215">
        <f t="shared" si="39"/>
        <v>552107.54092782212</v>
      </c>
      <c r="Q121" s="215">
        <f t="shared" si="39"/>
        <v>471418.16067020933</v>
      </c>
      <c r="R121" s="215"/>
      <c r="S121" s="216">
        <f t="shared" si="36"/>
        <v>6181235.6402798593</v>
      </c>
      <c r="T121" s="215"/>
      <c r="U121" s="215">
        <v>351851.27862014156</v>
      </c>
      <c r="V121" s="215"/>
      <c r="W121" s="215"/>
      <c r="X121" s="215"/>
    </row>
    <row r="122" spans="1:24">
      <c r="A122" s="200"/>
      <c r="B122" s="200"/>
      <c r="C122" s="202"/>
      <c r="D122" s="202"/>
      <c r="E122" s="200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41"/>
      <c r="T122" s="215"/>
      <c r="U122" s="215"/>
      <c r="V122" s="215"/>
      <c r="W122" s="215"/>
      <c r="X122" s="215"/>
    </row>
    <row r="123" spans="1:24">
      <c r="A123" s="200"/>
      <c r="B123" s="200"/>
      <c r="C123" s="202"/>
      <c r="D123" s="202"/>
      <c r="E123" s="200" t="s">
        <v>272</v>
      </c>
      <c r="F123" s="215">
        <f>SUM(F97,F99,F108,F110,F115,F117,F119)</f>
        <v>288240.57498545758</v>
      </c>
      <c r="G123" s="215">
        <f t="shared" ref="G123:P123" si="40">SUM(G97,G99,G108,G110,G115,G117,G119)</f>
        <v>224675.68740000002</v>
      </c>
      <c r="H123" s="215">
        <f t="shared" si="40"/>
        <v>271641.80305498478</v>
      </c>
      <c r="I123" s="215">
        <f t="shared" si="40"/>
        <v>268548.47883552744</v>
      </c>
      <c r="J123" s="215">
        <f t="shared" si="40"/>
        <v>312678.10736499977</v>
      </c>
      <c r="K123" s="215">
        <f t="shared" si="40"/>
        <v>293770.65243880736</v>
      </c>
      <c r="L123" s="215">
        <f t="shared" si="40"/>
        <v>296919.03400900547</v>
      </c>
      <c r="M123" s="215">
        <f t="shared" si="40"/>
        <v>299114.33028100239</v>
      </c>
      <c r="N123" s="215">
        <f t="shared" si="40"/>
        <v>257399.15358424245</v>
      </c>
      <c r="O123" s="215">
        <f t="shared" si="40"/>
        <v>294914.48085195827</v>
      </c>
      <c r="P123" s="215">
        <f t="shared" si="40"/>
        <v>294500.5213515599</v>
      </c>
      <c r="Q123" s="215">
        <f>SUM(Q97,Q99,Q108,Q110,Q115,Q117,Q119)</f>
        <v>258416.7065654851</v>
      </c>
      <c r="R123" s="215"/>
      <c r="S123" s="216">
        <f>SUM(F123:R123)</f>
        <v>3360819.5307230307</v>
      </c>
      <c r="T123" s="215"/>
      <c r="U123" s="259">
        <v>1276711.9630769705</v>
      </c>
      <c r="V123" s="215">
        <v>281212.93529999908</v>
      </c>
      <c r="W123" s="215"/>
      <c r="X123" s="215"/>
    </row>
    <row r="124" spans="1:24">
      <c r="A124" s="200"/>
      <c r="B124" s="200"/>
      <c r="C124" s="202"/>
      <c r="D124" s="202"/>
      <c r="E124" s="200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41"/>
      <c r="T124" s="215"/>
      <c r="U124" s="215"/>
      <c r="V124" s="215"/>
      <c r="W124" s="215"/>
      <c r="X124" s="215"/>
    </row>
    <row r="125" spans="1:24">
      <c r="A125" s="200"/>
      <c r="B125" s="200"/>
      <c r="C125" s="202"/>
      <c r="D125" s="202"/>
      <c r="E125" s="200" t="s">
        <v>273</v>
      </c>
      <c r="F125" s="215">
        <f>+F101+F112+F121</f>
        <v>1386868.7814366634</v>
      </c>
      <c r="G125" s="215">
        <f t="shared" ref="G125:Q125" si="41">+G101+G112+G121</f>
        <v>1128068.5047000002</v>
      </c>
      <c r="H125" s="215">
        <f t="shared" si="41"/>
        <v>1339353.7933926128</v>
      </c>
      <c r="I125" s="215">
        <f t="shared" si="41"/>
        <v>1338886.2623041875</v>
      </c>
      <c r="J125" s="215">
        <f t="shared" si="41"/>
        <v>1468172.7223177792</v>
      </c>
      <c r="K125" s="215">
        <f t="shared" si="41"/>
        <v>1380063.799060822</v>
      </c>
      <c r="L125" s="215">
        <f t="shared" si="41"/>
        <v>1383324.6249906947</v>
      </c>
      <c r="M125" s="215">
        <f t="shared" si="41"/>
        <v>1433282.9791084798</v>
      </c>
      <c r="N125" s="215">
        <f t="shared" si="41"/>
        <v>1251832.7001148812</v>
      </c>
      <c r="O125" s="215">
        <f t="shared" si="41"/>
        <v>1433451.7344449873</v>
      </c>
      <c r="P125" s="215">
        <f t="shared" si="41"/>
        <v>1405641.9842727431</v>
      </c>
      <c r="Q125" s="215">
        <f t="shared" si="41"/>
        <v>1286956.4355160815</v>
      </c>
      <c r="R125" s="215"/>
      <c r="S125" s="215">
        <f>+S101+S112+S121</f>
        <v>16235904.321659934</v>
      </c>
      <c r="T125" s="215"/>
      <c r="U125" s="215">
        <v>173297.69064006954</v>
      </c>
      <c r="V125" s="215"/>
      <c r="W125" s="215"/>
      <c r="X125" s="215"/>
    </row>
    <row r="126" spans="1:24">
      <c r="A126" s="200"/>
      <c r="B126" s="200"/>
      <c r="C126" s="202"/>
      <c r="D126" s="202"/>
      <c r="E126" s="239" t="s">
        <v>249</v>
      </c>
      <c r="F126" s="260">
        <f>+F125/F92-1</f>
        <v>-0.1345630755369881</v>
      </c>
      <c r="G126" s="260">
        <f t="shared" ref="G126:Q126" si="42">+G125/G92-1</f>
        <v>0.19787084665498811</v>
      </c>
      <c r="H126" s="260">
        <f t="shared" si="42"/>
        <v>1.8498811749134036E-2</v>
      </c>
      <c r="I126" s="260">
        <f t="shared" si="42"/>
        <v>-3.7020618286807139E-3</v>
      </c>
      <c r="J126" s="260">
        <f t="shared" si="42"/>
        <v>-4.7824323836477278E-3</v>
      </c>
      <c r="K126" s="260">
        <f t="shared" si="42"/>
        <v>-7.2019070993988299E-3</v>
      </c>
      <c r="L126" s="260">
        <f t="shared" si="42"/>
        <v>3.7647054509237776E-4</v>
      </c>
      <c r="M126" s="260">
        <f t="shared" si="42"/>
        <v>-6.1488593060077257E-3</v>
      </c>
      <c r="N126" s="260">
        <f t="shared" si="42"/>
        <v>1.1149049119079102E-3</v>
      </c>
      <c r="O126" s="260">
        <f t="shared" si="42"/>
        <v>2.4709201227683941E-3</v>
      </c>
      <c r="P126" s="260">
        <f t="shared" si="42"/>
        <v>-1.1695169410157358E-2</v>
      </c>
      <c r="Q126" s="260">
        <f t="shared" si="42"/>
        <v>-7.2815887974859717E-3</v>
      </c>
      <c r="R126" s="260"/>
      <c r="S126" s="260">
        <f>+S125/S92-1</f>
        <v>-3.4682399512969697E-3</v>
      </c>
      <c r="T126" s="215"/>
      <c r="U126" s="215"/>
      <c r="V126" s="215"/>
      <c r="W126" s="215"/>
      <c r="X126" s="215"/>
    </row>
    <row r="127" spans="1:24">
      <c r="A127" s="200"/>
      <c r="B127" s="200"/>
      <c r="C127" s="202"/>
      <c r="D127" s="202"/>
      <c r="E127" s="200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61">
        <f>S123/S125</f>
        <v>0.20699922000891821</v>
      </c>
      <c r="T127" s="215"/>
      <c r="U127" s="215" t="s">
        <v>176</v>
      </c>
      <c r="V127" s="215"/>
      <c r="W127" s="215"/>
      <c r="X127" s="215"/>
    </row>
    <row r="128" spans="1:24">
      <c r="A128" s="200"/>
      <c r="B128" s="200"/>
      <c r="C128" s="202"/>
      <c r="D128" s="202"/>
      <c r="E128" s="200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61">
        <f>1-S127</f>
        <v>0.79300077999108176</v>
      </c>
      <c r="T128" s="215"/>
      <c r="U128" s="215" t="s">
        <v>274</v>
      </c>
      <c r="V128" s="215"/>
      <c r="W128" s="215"/>
      <c r="X128" s="215"/>
    </row>
    <row r="129" spans="1:24" ht="15.75" thickBot="1">
      <c r="A129" s="202"/>
      <c r="B129" s="202"/>
      <c r="C129" s="200"/>
      <c r="D129" s="200"/>
      <c r="E129" s="209" t="s">
        <v>275</v>
      </c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09"/>
      <c r="T129" s="200"/>
      <c r="U129" s="200"/>
      <c r="V129" s="200"/>
      <c r="W129" s="200"/>
      <c r="X129" s="200"/>
    </row>
    <row r="130" spans="1:24">
      <c r="A130" s="202"/>
      <c r="B130" s="202"/>
      <c r="C130" s="200"/>
      <c r="D130" s="200"/>
      <c r="E130" s="200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41"/>
      <c r="T130" s="215"/>
      <c r="U130" s="215"/>
      <c r="V130" s="215"/>
      <c r="W130" s="215"/>
      <c r="X130" s="215"/>
    </row>
    <row r="131" spans="1:24">
      <c r="A131" s="202"/>
      <c r="B131" s="202"/>
      <c r="C131" s="200"/>
      <c r="D131" s="200"/>
      <c r="E131" s="200" t="s">
        <v>276</v>
      </c>
      <c r="F131" s="248">
        <v>146742</v>
      </c>
      <c r="G131" s="248">
        <v>482276</v>
      </c>
      <c r="H131" s="248">
        <v>313832</v>
      </c>
      <c r="I131" s="248">
        <v>314248</v>
      </c>
      <c r="J131" s="248">
        <v>320062</v>
      </c>
      <c r="K131" s="248">
        <v>303406</v>
      </c>
      <c r="L131" s="248">
        <v>311475</v>
      </c>
      <c r="M131" s="248">
        <v>371832</v>
      </c>
      <c r="N131" s="248">
        <v>312966</v>
      </c>
      <c r="O131" s="248">
        <v>368325</v>
      </c>
      <c r="P131" s="248">
        <v>355197</v>
      </c>
      <c r="Q131" s="248">
        <v>331646</v>
      </c>
      <c r="R131" s="215"/>
      <c r="S131" s="216">
        <f>SUM(F131:R131)</f>
        <v>3932007</v>
      </c>
      <c r="T131" s="215"/>
      <c r="U131" s="215"/>
      <c r="V131" s="215"/>
      <c r="W131" s="215"/>
      <c r="X131" s="215"/>
    </row>
    <row r="132" spans="1:24" ht="30">
      <c r="A132" s="262" t="s">
        <v>277</v>
      </c>
      <c r="B132" s="262" t="s">
        <v>278</v>
      </c>
      <c r="C132" s="262" t="s">
        <v>279</v>
      </c>
      <c r="D132" s="262" t="s">
        <v>280</v>
      </c>
      <c r="E132" s="200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41"/>
      <c r="T132" s="215"/>
      <c r="U132" s="215"/>
      <c r="V132" s="215"/>
      <c r="W132" s="215"/>
      <c r="X132" s="215"/>
    </row>
    <row r="133" spans="1:24">
      <c r="A133" s="202"/>
      <c r="B133" s="202"/>
      <c r="C133" s="200"/>
      <c r="D133" s="200"/>
      <c r="E133" s="201" t="s">
        <v>281</v>
      </c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41"/>
      <c r="T133" s="215"/>
      <c r="U133" s="215"/>
      <c r="V133" s="215"/>
      <c r="W133" s="215"/>
      <c r="X133" s="215"/>
    </row>
    <row r="134" spans="1:24">
      <c r="A134" s="202"/>
      <c r="B134" s="202"/>
      <c r="C134" s="200"/>
      <c r="D134" s="200"/>
      <c r="E134" s="200" t="s">
        <v>282</v>
      </c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6">
        <f t="shared" ref="S134:S142" si="43">SUM(F134:R134)</f>
        <v>0</v>
      </c>
      <c r="T134" s="215"/>
      <c r="U134" s="215"/>
      <c r="V134" s="215"/>
      <c r="W134" s="215"/>
      <c r="X134" s="215"/>
    </row>
    <row r="135" spans="1:24">
      <c r="A135" s="263" t="s">
        <v>283</v>
      </c>
      <c r="B135" s="263" t="s">
        <v>284</v>
      </c>
      <c r="C135" s="264" t="s">
        <v>285</v>
      </c>
      <c r="D135" s="264" t="s">
        <v>286</v>
      </c>
      <c r="E135" s="200" t="s">
        <v>287</v>
      </c>
      <c r="F135" s="224">
        <v>155.28</v>
      </c>
      <c r="G135" s="224">
        <v>88.32</v>
      </c>
      <c r="H135" s="224">
        <v>107.28999999999999</v>
      </c>
      <c r="I135" s="224">
        <v>126.94999999999999</v>
      </c>
      <c r="J135" s="224">
        <v>65.489999999999995</v>
      </c>
      <c r="K135" s="224">
        <v>135.33000000000001</v>
      </c>
      <c r="L135" s="224">
        <v>102.77999999999999</v>
      </c>
      <c r="M135" s="224">
        <v>212.72</v>
      </c>
      <c r="N135" s="224">
        <v>129.78</v>
      </c>
      <c r="O135" s="224">
        <v>122.64</v>
      </c>
      <c r="P135" s="224">
        <v>164.22</v>
      </c>
      <c r="Q135" s="224">
        <v>163.87</v>
      </c>
      <c r="R135" s="215"/>
      <c r="S135" s="216">
        <f t="shared" si="43"/>
        <v>1574.67</v>
      </c>
      <c r="T135" s="215"/>
      <c r="U135" s="215" t="s">
        <v>288</v>
      </c>
      <c r="V135" s="215"/>
      <c r="W135" s="215"/>
      <c r="X135" s="215"/>
    </row>
    <row r="136" spans="1:24">
      <c r="A136" s="263" t="s">
        <v>289</v>
      </c>
      <c r="B136" s="265"/>
      <c r="C136" s="266"/>
      <c r="D136" s="266"/>
      <c r="E136" s="200" t="s">
        <v>290</v>
      </c>
      <c r="F136" s="224">
        <v>1888.1799999999998</v>
      </c>
      <c r="G136" s="224">
        <v>1272.5800000000002</v>
      </c>
      <c r="H136" s="224">
        <v>1229.9099999999999</v>
      </c>
      <c r="I136" s="224">
        <v>1353.73</v>
      </c>
      <c r="J136" s="224">
        <v>1556.52</v>
      </c>
      <c r="K136" s="224">
        <v>1107.27</v>
      </c>
      <c r="L136" s="224">
        <v>1140.8699999999999</v>
      </c>
      <c r="M136" s="224">
        <v>1520.52</v>
      </c>
      <c r="N136" s="224">
        <v>1401.36</v>
      </c>
      <c r="O136" s="224">
        <v>1593.3999999999999</v>
      </c>
      <c r="P136" s="224">
        <v>1629.4500000000003</v>
      </c>
      <c r="Q136" s="224">
        <v>1582.16</v>
      </c>
      <c r="R136" s="215"/>
      <c r="S136" s="216">
        <f t="shared" si="43"/>
        <v>17275.950000000004</v>
      </c>
      <c r="T136" s="215"/>
      <c r="U136" s="215" t="s">
        <v>146</v>
      </c>
      <c r="V136" s="215"/>
      <c r="W136" s="215"/>
      <c r="X136" s="215"/>
    </row>
    <row r="137" spans="1:24">
      <c r="A137" s="265" t="s">
        <v>291</v>
      </c>
      <c r="B137" s="263" t="s">
        <v>292</v>
      </c>
      <c r="C137" s="264" t="s">
        <v>293</v>
      </c>
      <c r="D137" s="266"/>
      <c r="E137" s="200" t="s">
        <v>294</v>
      </c>
      <c r="F137" s="224">
        <v>2451.84</v>
      </c>
      <c r="G137" s="224">
        <v>2028.8600000000001</v>
      </c>
      <c r="H137" s="224">
        <v>2571.8500000000004</v>
      </c>
      <c r="I137" s="224">
        <v>2376.23</v>
      </c>
      <c r="J137" s="224">
        <v>2298.4899999999998</v>
      </c>
      <c r="K137" s="224">
        <v>2547.4800000000005</v>
      </c>
      <c r="L137" s="224">
        <v>2440.4250000000002</v>
      </c>
      <c r="M137" s="224">
        <v>2466.8900000000003</v>
      </c>
      <c r="N137" s="224">
        <v>2001.1599999999999</v>
      </c>
      <c r="O137" s="224">
        <v>2416.1840000000002</v>
      </c>
      <c r="P137" s="224">
        <v>2234.66</v>
      </c>
      <c r="Q137" s="224">
        <v>2048.87</v>
      </c>
      <c r="R137" s="215"/>
      <c r="S137" s="216">
        <f t="shared" si="43"/>
        <v>27882.938999999998</v>
      </c>
      <c r="T137" s="215"/>
      <c r="U137" s="215"/>
      <c r="V137" s="215"/>
      <c r="W137" s="215"/>
      <c r="X137" s="215"/>
    </row>
    <row r="138" spans="1:24">
      <c r="A138" s="263" t="s">
        <v>295</v>
      </c>
      <c r="B138" s="263" t="s">
        <v>296</v>
      </c>
      <c r="C138" s="264" t="s">
        <v>297</v>
      </c>
      <c r="D138" s="266"/>
      <c r="E138" s="200" t="s">
        <v>282</v>
      </c>
      <c r="F138" s="224">
        <v>0</v>
      </c>
      <c r="G138" s="224">
        <v>0</v>
      </c>
      <c r="H138" s="224">
        <v>0</v>
      </c>
      <c r="I138" s="224">
        <v>0</v>
      </c>
      <c r="J138" s="224">
        <v>13.49</v>
      </c>
      <c r="K138" s="224">
        <v>0</v>
      </c>
      <c r="L138" s="224">
        <v>30.07</v>
      </c>
      <c r="M138" s="224">
        <v>15.88</v>
      </c>
      <c r="N138" s="224">
        <v>25.66</v>
      </c>
      <c r="O138" s="224">
        <v>27.5</v>
      </c>
      <c r="P138" s="224">
        <v>22.76</v>
      </c>
      <c r="Q138" s="224">
        <v>31.840000000000003</v>
      </c>
      <c r="R138" s="215"/>
      <c r="S138" s="216">
        <f t="shared" si="43"/>
        <v>167.20000000000002</v>
      </c>
      <c r="T138" s="215"/>
      <c r="U138" s="215"/>
      <c r="V138" s="215"/>
      <c r="W138" s="215"/>
      <c r="X138" s="215"/>
    </row>
    <row r="139" spans="1:24">
      <c r="A139" s="263" t="s">
        <v>298</v>
      </c>
      <c r="B139" s="265"/>
      <c r="C139" s="266"/>
      <c r="D139" s="266"/>
      <c r="E139" s="200" t="s">
        <v>299</v>
      </c>
      <c r="F139" s="224">
        <v>327.87349999999998</v>
      </c>
      <c r="G139" s="224">
        <v>348.15999999999997</v>
      </c>
      <c r="H139" s="224">
        <v>390.41</v>
      </c>
      <c r="I139" s="224">
        <v>363.31</v>
      </c>
      <c r="J139" s="224">
        <v>358.77</v>
      </c>
      <c r="K139" s="224">
        <v>354.53000000000003</v>
      </c>
      <c r="L139" s="224">
        <v>399.38</v>
      </c>
      <c r="M139" s="224">
        <v>400.33</v>
      </c>
      <c r="N139" s="224">
        <v>321.31</v>
      </c>
      <c r="O139" s="224">
        <v>338.74</v>
      </c>
      <c r="P139" s="224">
        <v>429.77</v>
      </c>
      <c r="Q139" s="224">
        <v>324.79000000000002</v>
      </c>
      <c r="R139" s="215"/>
      <c r="S139" s="216">
        <f>SUM(F139:R139)</f>
        <v>4357.3735000000006</v>
      </c>
      <c r="T139" s="215"/>
      <c r="U139" s="215"/>
      <c r="V139" s="215"/>
      <c r="W139" s="215"/>
      <c r="X139" s="215"/>
    </row>
    <row r="140" spans="1:24">
      <c r="A140" s="265" t="s">
        <v>300</v>
      </c>
      <c r="B140" s="265" t="s">
        <v>301</v>
      </c>
      <c r="C140" s="266" t="s">
        <v>302</v>
      </c>
      <c r="D140" s="266"/>
      <c r="E140" s="200" t="s">
        <v>303</v>
      </c>
      <c r="F140" s="224">
        <v>0</v>
      </c>
      <c r="G140" s="224">
        <v>0</v>
      </c>
      <c r="H140" s="224">
        <v>0</v>
      </c>
      <c r="I140" s="224">
        <v>0</v>
      </c>
      <c r="J140" s="224">
        <v>0</v>
      </c>
      <c r="K140" s="224">
        <v>0</v>
      </c>
      <c r="L140" s="224">
        <v>0</v>
      </c>
      <c r="M140" s="224">
        <v>0</v>
      </c>
      <c r="N140" s="224">
        <v>0</v>
      </c>
      <c r="O140" s="224">
        <v>0</v>
      </c>
      <c r="P140" s="224">
        <v>0</v>
      </c>
      <c r="Q140" s="224">
        <v>0</v>
      </c>
      <c r="R140" s="215"/>
      <c r="S140" s="216">
        <f t="shared" si="43"/>
        <v>0</v>
      </c>
      <c r="T140" s="215"/>
      <c r="U140" s="215"/>
      <c r="V140" s="215"/>
      <c r="W140" s="215"/>
      <c r="X140" s="215"/>
    </row>
    <row r="141" spans="1:24">
      <c r="A141" s="265" t="s">
        <v>304</v>
      </c>
      <c r="B141" s="265"/>
      <c r="C141" s="266"/>
      <c r="D141" s="266"/>
      <c r="E141" s="200" t="s">
        <v>305</v>
      </c>
      <c r="F141" s="219">
        <v>0</v>
      </c>
      <c r="G141" s="219">
        <v>0</v>
      </c>
      <c r="H141" s="219">
        <v>0</v>
      </c>
      <c r="I141" s="219">
        <v>0</v>
      </c>
      <c r="J141" s="219">
        <v>0</v>
      </c>
      <c r="K141" s="219">
        <v>0</v>
      </c>
      <c r="L141" s="219">
        <v>0</v>
      </c>
      <c r="M141" s="219">
        <v>0</v>
      </c>
      <c r="N141" s="219">
        <v>0</v>
      </c>
      <c r="O141" s="219">
        <v>0</v>
      </c>
      <c r="P141" s="219">
        <v>0</v>
      </c>
      <c r="Q141" s="219">
        <v>0</v>
      </c>
      <c r="R141" s="215"/>
      <c r="S141" s="216">
        <f t="shared" si="43"/>
        <v>0</v>
      </c>
      <c r="T141" s="215"/>
      <c r="U141" s="215"/>
      <c r="V141" s="215"/>
      <c r="W141" s="215"/>
      <c r="X141" s="215"/>
    </row>
    <row r="142" spans="1:24">
      <c r="A142" s="202"/>
      <c r="B142" s="202"/>
      <c r="C142" s="200"/>
      <c r="D142" s="200"/>
      <c r="E142" s="200"/>
      <c r="F142" s="237">
        <f>SUM(F134:F141)</f>
        <v>4823.1734999999999</v>
      </c>
      <c r="G142" s="237">
        <f t="shared" ref="G142:Q142" si="44">SUM(G134:G141)</f>
        <v>3737.92</v>
      </c>
      <c r="H142" s="237">
        <f t="shared" si="44"/>
        <v>4299.46</v>
      </c>
      <c r="I142" s="237">
        <f t="shared" si="44"/>
        <v>4220.22</v>
      </c>
      <c r="J142" s="237">
        <f t="shared" si="44"/>
        <v>4292.76</v>
      </c>
      <c r="K142" s="237">
        <f t="shared" si="44"/>
        <v>4144.6100000000006</v>
      </c>
      <c r="L142" s="237">
        <f t="shared" si="44"/>
        <v>4113.5249999999996</v>
      </c>
      <c r="M142" s="237">
        <f t="shared" si="44"/>
        <v>4616.34</v>
      </c>
      <c r="N142" s="237">
        <f t="shared" si="44"/>
        <v>3879.2699999999995</v>
      </c>
      <c r="O142" s="237">
        <f t="shared" si="44"/>
        <v>4498.4639999999999</v>
      </c>
      <c r="P142" s="237">
        <f t="shared" si="44"/>
        <v>4480.8600000000006</v>
      </c>
      <c r="Q142" s="237">
        <f t="shared" si="44"/>
        <v>4151.5300000000007</v>
      </c>
      <c r="R142" s="237"/>
      <c r="S142" s="267">
        <f t="shared" si="43"/>
        <v>51258.132499999992</v>
      </c>
      <c r="T142" s="215"/>
      <c r="U142" s="215"/>
      <c r="V142" s="215"/>
      <c r="W142" s="215"/>
      <c r="X142" s="215"/>
    </row>
    <row r="143" spans="1:24">
      <c r="A143" s="202"/>
      <c r="B143" s="202"/>
      <c r="C143" s="200"/>
      <c r="D143" s="200"/>
      <c r="E143" s="200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41"/>
      <c r="T143" s="215"/>
      <c r="U143" s="215"/>
      <c r="V143" s="215"/>
      <c r="W143" s="215"/>
      <c r="X143" s="215"/>
    </row>
    <row r="144" spans="1:24">
      <c r="A144" s="202"/>
      <c r="B144" s="202"/>
      <c r="C144" s="200"/>
      <c r="D144" s="200"/>
      <c r="E144" s="201" t="s">
        <v>306</v>
      </c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41"/>
      <c r="T144" s="215"/>
      <c r="U144" s="215"/>
      <c r="V144" s="215"/>
      <c r="W144" s="215"/>
      <c r="X144" s="215"/>
    </row>
    <row r="145" spans="1:24">
      <c r="A145" s="200"/>
      <c r="B145" s="200"/>
      <c r="C145" s="200"/>
      <c r="D145" s="200"/>
      <c r="E145" s="200" t="str">
        <f>+E135</f>
        <v>Rabanco MRF - Commercial</v>
      </c>
      <c r="F145" s="255">
        <v>78.099999999999994</v>
      </c>
      <c r="G145" s="256">
        <f>+F145</f>
        <v>78.099999999999994</v>
      </c>
      <c r="H145" s="256">
        <f t="shared" ref="H145:Q145" si="45">+G145</f>
        <v>78.099999999999994</v>
      </c>
      <c r="I145" s="256">
        <f t="shared" si="45"/>
        <v>78.099999999999994</v>
      </c>
      <c r="J145" s="256">
        <f t="shared" si="45"/>
        <v>78.099999999999994</v>
      </c>
      <c r="K145" s="256">
        <f t="shared" si="45"/>
        <v>78.099999999999994</v>
      </c>
      <c r="L145" s="256">
        <f t="shared" si="45"/>
        <v>78.099999999999994</v>
      </c>
      <c r="M145" s="256">
        <f t="shared" si="45"/>
        <v>78.099999999999994</v>
      </c>
      <c r="N145" s="256">
        <f t="shared" si="45"/>
        <v>78.099999999999994</v>
      </c>
      <c r="O145" s="256">
        <f t="shared" si="45"/>
        <v>78.099999999999994</v>
      </c>
      <c r="P145" s="256">
        <f t="shared" si="45"/>
        <v>78.099999999999994</v>
      </c>
      <c r="Q145" s="256">
        <f t="shared" si="45"/>
        <v>78.099999999999994</v>
      </c>
      <c r="R145" s="215"/>
      <c r="S145" s="241"/>
      <c r="T145" s="215"/>
      <c r="U145" s="215"/>
      <c r="V145" s="215"/>
      <c r="W145" s="215"/>
      <c r="X145" s="215"/>
    </row>
    <row r="146" spans="1:24">
      <c r="A146" s="200"/>
      <c r="B146" s="200"/>
      <c r="C146" s="200"/>
      <c r="D146" s="200"/>
      <c r="E146" s="200" t="str">
        <f>+E134</f>
        <v>Rabanco MRF - Mixed Comm</v>
      </c>
      <c r="F146" s="255">
        <v>0</v>
      </c>
      <c r="G146" s="256">
        <f t="shared" ref="G146:Q150" si="46">+F146</f>
        <v>0</v>
      </c>
      <c r="H146" s="256">
        <f>+G146</f>
        <v>0</v>
      </c>
      <c r="I146" s="256">
        <f t="shared" si="46"/>
        <v>0</v>
      </c>
      <c r="J146" s="256">
        <f t="shared" si="46"/>
        <v>0</v>
      </c>
      <c r="K146" s="256">
        <f t="shared" si="46"/>
        <v>0</v>
      </c>
      <c r="L146" s="256">
        <f t="shared" si="46"/>
        <v>0</v>
      </c>
      <c r="M146" s="256">
        <f t="shared" si="46"/>
        <v>0</v>
      </c>
      <c r="N146" s="256">
        <f t="shared" si="46"/>
        <v>0</v>
      </c>
      <c r="O146" s="256">
        <f t="shared" si="46"/>
        <v>0</v>
      </c>
      <c r="P146" s="256">
        <f t="shared" si="46"/>
        <v>0</v>
      </c>
      <c r="Q146" s="256">
        <f t="shared" si="46"/>
        <v>0</v>
      </c>
      <c r="R146" s="215"/>
      <c r="S146" s="241"/>
      <c r="T146" s="215"/>
      <c r="U146" s="215"/>
      <c r="V146" s="215"/>
      <c r="W146" s="215"/>
      <c r="X146" s="215"/>
    </row>
    <row r="147" spans="1:24">
      <c r="A147" s="200"/>
      <c r="B147" s="200"/>
      <c r="C147" s="200"/>
      <c r="D147" s="200"/>
      <c r="E147" s="200" t="str">
        <f>+E136</f>
        <v>Rabanco MRF - Resi / MF</v>
      </c>
      <c r="F147" s="255">
        <v>70</v>
      </c>
      <c r="G147" s="256">
        <f t="shared" si="46"/>
        <v>70</v>
      </c>
      <c r="H147" s="256">
        <f t="shared" si="46"/>
        <v>70</v>
      </c>
      <c r="I147" s="256">
        <f t="shared" si="46"/>
        <v>70</v>
      </c>
      <c r="J147" s="256">
        <f t="shared" si="46"/>
        <v>70</v>
      </c>
      <c r="K147" s="256">
        <f t="shared" si="46"/>
        <v>70</v>
      </c>
      <c r="L147" s="256">
        <f t="shared" si="46"/>
        <v>70</v>
      </c>
      <c r="M147" s="256">
        <f t="shared" si="46"/>
        <v>70</v>
      </c>
      <c r="N147" s="256">
        <f t="shared" si="46"/>
        <v>70</v>
      </c>
      <c r="O147" s="256">
        <f t="shared" si="46"/>
        <v>70</v>
      </c>
      <c r="P147" s="256">
        <f t="shared" si="46"/>
        <v>70</v>
      </c>
      <c r="Q147" s="256">
        <f t="shared" si="46"/>
        <v>70</v>
      </c>
      <c r="R147" s="215"/>
      <c r="S147" s="241"/>
      <c r="T147" s="215"/>
      <c r="U147" s="215"/>
      <c r="V147" s="215"/>
      <c r="W147" s="215"/>
      <c r="X147" s="215"/>
    </row>
    <row r="148" spans="1:24">
      <c r="A148" s="200"/>
      <c r="B148" s="200"/>
      <c r="C148" s="200"/>
      <c r="D148" s="200"/>
      <c r="E148" s="200" t="str">
        <f>+E137</f>
        <v>Black River</v>
      </c>
      <c r="F148" s="255">
        <v>84.92</v>
      </c>
      <c r="G148" s="256">
        <f t="shared" si="46"/>
        <v>84.92</v>
      </c>
      <c r="H148" s="256">
        <f t="shared" si="46"/>
        <v>84.92</v>
      </c>
      <c r="I148" s="256">
        <f t="shared" si="46"/>
        <v>84.92</v>
      </c>
      <c r="J148" s="256">
        <f t="shared" si="46"/>
        <v>84.92</v>
      </c>
      <c r="K148" s="256">
        <f t="shared" si="46"/>
        <v>84.92</v>
      </c>
      <c r="L148" s="256">
        <f t="shared" si="46"/>
        <v>84.92</v>
      </c>
      <c r="M148" s="256">
        <f t="shared" si="46"/>
        <v>84.92</v>
      </c>
      <c r="N148" s="256">
        <f t="shared" si="46"/>
        <v>84.92</v>
      </c>
      <c r="O148" s="256">
        <f t="shared" si="46"/>
        <v>84.92</v>
      </c>
      <c r="P148" s="256">
        <f t="shared" si="46"/>
        <v>84.92</v>
      </c>
      <c r="Q148" s="256">
        <f t="shared" si="46"/>
        <v>84.92</v>
      </c>
      <c r="R148" s="215"/>
      <c r="S148" s="241"/>
      <c r="T148" s="215"/>
      <c r="U148" s="215"/>
      <c r="V148" s="215"/>
      <c r="W148" s="215"/>
      <c r="X148" s="215"/>
    </row>
    <row r="149" spans="1:24">
      <c r="A149" s="200"/>
      <c r="B149" s="200"/>
      <c r="C149" s="200"/>
      <c r="D149" s="200"/>
      <c r="E149" s="200" t="str">
        <f>+E138</f>
        <v>Rabanco MRF - Mixed Comm</v>
      </c>
      <c r="F149" s="255">
        <v>33.93</v>
      </c>
      <c r="G149" s="256">
        <f t="shared" si="46"/>
        <v>33.93</v>
      </c>
      <c r="H149" s="256">
        <f t="shared" si="46"/>
        <v>33.93</v>
      </c>
      <c r="I149" s="256">
        <f t="shared" si="46"/>
        <v>33.93</v>
      </c>
      <c r="J149" s="256">
        <f t="shared" si="46"/>
        <v>33.93</v>
      </c>
      <c r="K149" s="256">
        <f t="shared" si="46"/>
        <v>33.93</v>
      </c>
      <c r="L149" s="256">
        <f t="shared" si="46"/>
        <v>33.93</v>
      </c>
      <c r="M149" s="256">
        <f t="shared" si="46"/>
        <v>33.93</v>
      </c>
      <c r="N149" s="256">
        <f t="shared" si="46"/>
        <v>33.93</v>
      </c>
      <c r="O149" s="256">
        <f t="shared" si="46"/>
        <v>33.93</v>
      </c>
      <c r="P149" s="256">
        <f t="shared" si="46"/>
        <v>33.93</v>
      </c>
      <c r="Q149" s="256">
        <f t="shared" si="46"/>
        <v>33.93</v>
      </c>
      <c r="R149" s="215"/>
      <c r="S149" s="241"/>
      <c r="T149" s="215"/>
      <c r="U149" s="215"/>
      <c r="V149" s="215"/>
      <c r="W149" s="215"/>
      <c r="X149" s="215"/>
    </row>
    <row r="150" spans="1:24">
      <c r="A150" s="200"/>
      <c r="B150" s="200"/>
      <c r="C150" s="200"/>
      <c r="D150" s="200"/>
      <c r="E150" s="200" t="str">
        <f>+E139</f>
        <v>3rd &amp; Lander - Cardboard</v>
      </c>
      <c r="F150" s="255">
        <v>100.27</v>
      </c>
      <c r="G150" s="256">
        <f t="shared" si="46"/>
        <v>100.27</v>
      </c>
      <c r="H150" s="256">
        <f t="shared" si="46"/>
        <v>100.27</v>
      </c>
      <c r="I150" s="256">
        <f t="shared" si="46"/>
        <v>100.27</v>
      </c>
      <c r="J150" s="256">
        <f t="shared" si="46"/>
        <v>100.27</v>
      </c>
      <c r="K150" s="256">
        <f t="shared" si="46"/>
        <v>100.27</v>
      </c>
      <c r="L150" s="256">
        <f t="shared" si="46"/>
        <v>100.27</v>
      </c>
      <c r="M150" s="256">
        <f t="shared" si="46"/>
        <v>100.27</v>
      </c>
      <c r="N150" s="256">
        <f t="shared" si="46"/>
        <v>100.27</v>
      </c>
      <c r="O150" s="256">
        <f t="shared" si="46"/>
        <v>100.27</v>
      </c>
      <c r="P150" s="256">
        <f t="shared" si="46"/>
        <v>100.27</v>
      </c>
      <c r="Q150" s="256">
        <f t="shared" si="46"/>
        <v>100.27</v>
      </c>
      <c r="R150" s="215"/>
      <c r="S150" s="241"/>
      <c r="T150" s="215"/>
      <c r="U150" s="215"/>
      <c r="V150" s="215"/>
      <c r="W150" s="215"/>
      <c r="X150" s="215"/>
    </row>
    <row r="151" spans="1:24">
      <c r="A151" s="200"/>
      <c r="B151" s="200"/>
      <c r="C151" s="200"/>
      <c r="D151" s="200"/>
      <c r="E151" s="200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41"/>
      <c r="T151" s="215"/>
      <c r="U151" s="215"/>
      <c r="V151" s="215"/>
      <c r="W151" s="215"/>
      <c r="X151" s="215"/>
    </row>
    <row r="152" spans="1:24">
      <c r="A152" s="200"/>
      <c r="B152" s="200"/>
      <c r="C152" s="200"/>
      <c r="D152" s="200"/>
      <c r="E152" s="200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41"/>
      <c r="T152" s="215"/>
      <c r="U152" s="215"/>
      <c r="V152" s="215"/>
      <c r="W152" s="215"/>
      <c r="X152" s="215"/>
    </row>
    <row r="153" spans="1:24">
      <c r="A153" s="200"/>
      <c r="B153" s="200"/>
      <c r="C153" s="200"/>
      <c r="D153" s="200"/>
      <c r="E153" s="200" t="s">
        <v>307</v>
      </c>
      <c r="F153" s="215">
        <f>SUMPRODUCT(F134:F139,F145:F150)</f>
        <v>373258.72864499997</v>
      </c>
      <c r="G153" s="215">
        <f t="shared" ref="G153:P153" si="47">SUMPRODUCT(G134:G139,G145:G150)</f>
        <v>296281.39439999999</v>
      </c>
      <c r="H153" s="215">
        <f t="shared" si="47"/>
        <v>343641.61270000006</v>
      </c>
      <c r="I153" s="215">
        <f t="shared" si="47"/>
        <v>332979.64529999997</v>
      </c>
      <c r="J153" s="215">
        <f t="shared" si="47"/>
        <v>340575.75439999998</v>
      </c>
      <c r="K153" s="215">
        <f t="shared" si="47"/>
        <v>329389.62470000004</v>
      </c>
      <c r="L153" s="215">
        <f t="shared" si="47"/>
        <v>328167.89870000008</v>
      </c>
      <c r="M153" s="215">
        <f t="shared" si="47"/>
        <v>356604.59629999998</v>
      </c>
      <c r="N153" s="215">
        <f t="shared" si="47"/>
        <v>301122.10470000003</v>
      </c>
      <c r="O153" s="215">
        <f t="shared" si="47"/>
        <v>351618.88008000003</v>
      </c>
      <c r="P153" s="215">
        <f t="shared" si="47"/>
        <v>347694.11190000002</v>
      </c>
      <c r="Q153" s="215">
        <f>SUMPRODUCT(Q134:Q139,Q145:Q150)</f>
        <v>318388.26490000001</v>
      </c>
      <c r="R153" s="215"/>
      <c r="S153" s="216">
        <f>SUM(F153:R153)</f>
        <v>4019722.6167250001</v>
      </c>
      <c r="T153" s="215"/>
      <c r="U153" s="215"/>
      <c r="V153" s="215"/>
      <c r="W153" s="215"/>
      <c r="X153" s="215"/>
    </row>
    <row r="154" spans="1:24">
      <c r="A154" s="200"/>
      <c r="B154" s="200"/>
      <c r="C154" s="200"/>
      <c r="D154" s="200"/>
      <c r="E154" s="200" t="s">
        <v>308</v>
      </c>
      <c r="F154" s="215">
        <f>+F153-F131</f>
        <v>226516.72864499997</v>
      </c>
      <c r="G154" s="215">
        <f t="shared" ref="G154:Q154" si="48">+G153-G131</f>
        <v>-185994.60560000001</v>
      </c>
      <c r="H154" s="215">
        <f t="shared" si="48"/>
        <v>29809.612700000056</v>
      </c>
      <c r="I154" s="215">
        <f t="shared" si="48"/>
        <v>18731.645299999975</v>
      </c>
      <c r="J154" s="215">
        <f t="shared" si="48"/>
        <v>20513.754399999976</v>
      </c>
      <c r="K154" s="215">
        <f t="shared" si="48"/>
        <v>25983.624700000044</v>
      </c>
      <c r="L154" s="215">
        <f t="shared" si="48"/>
        <v>16692.898700000078</v>
      </c>
      <c r="M154" s="215">
        <f t="shared" si="48"/>
        <v>-15227.403700000024</v>
      </c>
      <c r="N154" s="215">
        <f t="shared" si="48"/>
        <v>-11843.895299999975</v>
      </c>
      <c r="O154" s="215">
        <f t="shared" si="48"/>
        <v>-16706.119919999968</v>
      </c>
      <c r="P154" s="215">
        <f t="shared" si="48"/>
        <v>-7502.8880999999819</v>
      </c>
      <c r="Q154" s="215">
        <f t="shared" si="48"/>
        <v>-13257.735099999991</v>
      </c>
      <c r="R154" s="215"/>
      <c r="S154" s="216">
        <f>SUM(F154:R154)</f>
        <v>87715.616725000145</v>
      </c>
      <c r="T154" s="215"/>
      <c r="U154" s="215"/>
      <c r="V154" s="215"/>
      <c r="W154" s="215"/>
      <c r="X154" s="215"/>
    </row>
    <row r="155" spans="1:24">
      <c r="A155" s="200"/>
      <c r="B155" s="200"/>
      <c r="C155" s="200"/>
      <c r="D155" s="200"/>
      <c r="E155" s="200" t="s">
        <v>116</v>
      </c>
      <c r="F155" s="268">
        <f t="shared" ref="F155:Q155" si="49">+F154/F131</f>
        <v>1.5436393714478469</v>
      </c>
      <c r="G155" s="268">
        <f t="shared" si="49"/>
        <v>-0.38566009007290436</v>
      </c>
      <c r="H155" s="268">
        <f t="shared" si="49"/>
        <v>9.4985892770654543E-2</v>
      </c>
      <c r="I155" s="268">
        <f t="shared" si="49"/>
        <v>5.9607842532012852E-2</v>
      </c>
      <c r="J155" s="268">
        <f t="shared" si="49"/>
        <v>6.4093064468759106E-2</v>
      </c>
      <c r="K155" s="268">
        <f t="shared" si="49"/>
        <v>8.5639785304180024E-2</v>
      </c>
      <c r="L155" s="268">
        <f t="shared" si="49"/>
        <v>5.3593061080343778E-2</v>
      </c>
      <c r="M155" s="268">
        <f t="shared" si="49"/>
        <v>-4.0952375535187997E-2</v>
      </c>
      <c r="N155" s="268">
        <f t="shared" si="49"/>
        <v>-3.7844031939571629E-2</v>
      </c>
      <c r="O155" s="268">
        <f t="shared" si="49"/>
        <v>-4.5357007859906248E-2</v>
      </c>
      <c r="P155" s="268">
        <f t="shared" si="49"/>
        <v>-2.1123174182214325E-2</v>
      </c>
      <c r="Q155" s="268">
        <f t="shared" si="49"/>
        <v>-3.9975561592782635E-2</v>
      </c>
      <c r="R155" s="215"/>
      <c r="S155" s="269">
        <f>+S154/S131</f>
        <v>2.2308102891220729E-2</v>
      </c>
      <c r="T155" s="215"/>
      <c r="U155" s="215"/>
      <c r="V155" s="215"/>
      <c r="W155" s="215"/>
      <c r="X155" s="215"/>
    </row>
    <row r="156" spans="1:24">
      <c r="A156" s="200"/>
      <c r="B156" s="200"/>
      <c r="C156" s="200"/>
      <c r="D156" s="200"/>
      <c r="E156" s="200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41"/>
      <c r="T156" s="215"/>
      <c r="U156" s="215"/>
      <c r="V156" s="215"/>
      <c r="W156" s="215"/>
      <c r="X156" s="215"/>
    </row>
    <row r="157" spans="1:24">
      <c r="A157" s="200"/>
      <c r="B157" s="200"/>
      <c r="C157" s="200"/>
      <c r="D157" s="200"/>
      <c r="E157" s="201" t="s">
        <v>309</v>
      </c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41"/>
      <c r="T157" s="215"/>
      <c r="U157" s="215"/>
      <c r="V157" s="215"/>
      <c r="W157" s="215"/>
      <c r="X157" s="215"/>
    </row>
    <row r="158" spans="1:24">
      <c r="A158" s="200"/>
      <c r="B158" s="200"/>
      <c r="C158" s="200"/>
      <c r="D158" s="200"/>
      <c r="E158" s="200" t="str">
        <f t="shared" ref="E158:E163" si="50">+E134</f>
        <v>Rabanco MRF - Mixed Comm</v>
      </c>
      <c r="F158" s="215">
        <v>0</v>
      </c>
      <c r="G158" s="215">
        <v>0</v>
      </c>
      <c r="H158" s="215">
        <v>0</v>
      </c>
      <c r="I158" s="215">
        <v>0</v>
      </c>
      <c r="J158" s="215">
        <v>0</v>
      </c>
      <c r="K158" s="215">
        <v>0</v>
      </c>
      <c r="L158" s="215">
        <v>0</v>
      </c>
      <c r="M158" s="215">
        <v>0</v>
      </c>
      <c r="N158" s="215">
        <v>0</v>
      </c>
      <c r="O158" s="215">
        <v>0</v>
      </c>
      <c r="P158" s="215">
        <v>0</v>
      </c>
      <c r="Q158" s="215">
        <v>0</v>
      </c>
      <c r="R158" s="215">
        <v>0</v>
      </c>
      <c r="S158" s="216">
        <f t="shared" ref="S158:S165" si="51">SUM(F158:R158)</f>
        <v>0</v>
      </c>
      <c r="T158" s="215"/>
      <c r="U158" s="215"/>
      <c r="V158" s="215"/>
      <c r="W158" s="215"/>
      <c r="X158" s="215"/>
    </row>
    <row r="159" spans="1:24">
      <c r="A159" s="200"/>
      <c r="B159" s="200"/>
      <c r="C159" s="200"/>
      <c r="D159" s="200"/>
      <c r="E159" s="200" t="str">
        <f t="shared" si="50"/>
        <v>Rabanco MRF - Commercial</v>
      </c>
      <c r="F159" s="215">
        <v>113.19</v>
      </c>
      <c r="G159" s="215">
        <v>65.930000000000007</v>
      </c>
      <c r="H159" s="215">
        <v>85.19</v>
      </c>
      <c r="I159" s="215">
        <v>97.11</v>
      </c>
      <c r="J159" s="215">
        <v>40.58</v>
      </c>
      <c r="K159" s="215">
        <v>112.13</v>
      </c>
      <c r="L159" s="215">
        <v>74.41</v>
      </c>
      <c r="M159" s="215">
        <v>179.98000000000002</v>
      </c>
      <c r="N159" s="215">
        <v>107.58999999999999</v>
      </c>
      <c r="O159" s="215">
        <v>84.4</v>
      </c>
      <c r="P159" s="215">
        <v>128.95999999999998</v>
      </c>
      <c r="Q159" s="215">
        <v>131.75</v>
      </c>
      <c r="R159" s="215">
        <v>0</v>
      </c>
      <c r="S159" s="216">
        <f t="shared" si="51"/>
        <v>1221.22</v>
      </c>
      <c r="T159" s="215"/>
      <c r="U159" s="249">
        <f>S159/$S$166</f>
        <v>4.1099352658776976E-2</v>
      </c>
      <c r="V159" s="215"/>
      <c r="W159" s="215"/>
      <c r="X159" s="215"/>
    </row>
    <row r="160" spans="1:24">
      <c r="A160" s="200"/>
      <c r="B160" s="200"/>
      <c r="C160" s="200"/>
      <c r="D160" s="200"/>
      <c r="E160" s="200" t="str">
        <f t="shared" si="50"/>
        <v>Rabanco MRF - Resi / MF</v>
      </c>
      <c r="F160" s="215">
        <v>1130.94</v>
      </c>
      <c r="G160" s="215">
        <v>753.45</v>
      </c>
      <c r="H160" s="215">
        <v>718.65</v>
      </c>
      <c r="I160" s="215">
        <v>788.58</v>
      </c>
      <c r="J160" s="215">
        <v>913.65000000000009</v>
      </c>
      <c r="K160" s="215">
        <v>706.75</v>
      </c>
      <c r="L160" s="215">
        <v>598.89</v>
      </c>
      <c r="M160" s="215">
        <v>818.43999999999994</v>
      </c>
      <c r="N160" s="215">
        <v>749</v>
      </c>
      <c r="O160" s="215">
        <v>886.58</v>
      </c>
      <c r="P160" s="215">
        <v>878.97</v>
      </c>
      <c r="Q160" s="215">
        <v>851.53</v>
      </c>
      <c r="R160" s="215"/>
      <c r="S160" s="216">
        <f t="shared" si="51"/>
        <v>9795.43</v>
      </c>
      <c r="T160" s="215"/>
      <c r="U160" s="249">
        <f>S160/$S$166</f>
        <v>0.32965872816885061</v>
      </c>
      <c r="V160" s="249"/>
      <c r="W160" s="215"/>
      <c r="X160" s="215"/>
    </row>
    <row r="161" spans="1:24">
      <c r="A161" s="200"/>
      <c r="B161" s="200"/>
      <c r="C161" s="200"/>
      <c r="D161" s="200"/>
      <c r="E161" s="200" t="str">
        <f t="shared" si="50"/>
        <v>Black River</v>
      </c>
      <c r="F161" s="215">
        <v>1277.43</v>
      </c>
      <c r="G161" s="215">
        <v>1022.9</v>
      </c>
      <c r="H161" s="215">
        <v>1340.8200000000002</v>
      </c>
      <c r="I161" s="215">
        <v>1199.08</v>
      </c>
      <c r="J161" s="215">
        <v>1188.77</v>
      </c>
      <c r="K161" s="215">
        <v>1318.49</v>
      </c>
      <c r="L161" s="215">
        <v>1396.54</v>
      </c>
      <c r="M161" s="215">
        <v>1349.6100000000001</v>
      </c>
      <c r="N161" s="215">
        <v>987.26</v>
      </c>
      <c r="O161" s="215">
        <v>1301.05</v>
      </c>
      <c r="P161" s="215">
        <v>1192.27</v>
      </c>
      <c r="Q161" s="215">
        <v>1026.73</v>
      </c>
      <c r="R161" s="215">
        <v>0</v>
      </c>
      <c r="S161" s="216">
        <f t="shared" si="51"/>
        <v>14600.949999999999</v>
      </c>
      <c r="T161" s="215"/>
      <c r="U161" s="249">
        <f>S161/$S$166</f>
        <v>0.49138533040989307</v>
      </c>
      <c r="V161" s="215"/>
      <c r="W161" s="215"/>
      <c r="X161" s="215"/>
    </row>
    <row r="162" spans="1:24">
      <c r="A162" s="200"/>
      <c r="B162" s="200"/>
      <c r="C162" s="200"/>
      <c r="D162" s="200"/>
      <c r="E162" s="200" t="str">
        <f t="shared" si="50"/>
        <v>Rabanco MRF - Mixed Comm</v>
      </c>
      <c r="F162" s="215">
        <v>0</v>
      </c>
      <c r="G162" s="215">
        <v>0</v>
      </c>
      <c r="H162" s="215">
        <v>0</v>
      </c>
      <c r="I162" s="215">
        <v>0</v>
      </c>
      <c r="J162" s="215">
        <v>0</v>
      </c>
      <c r="K162" s="215">
        <v>0</v>
      </c>
      <c r="L162" s="215">
        <v>30.07</v>
      </c>
      <c r="M162" s="215">
        <v>8.06</v>
      </c>
      <c r="N162" s="215">
        <v>25.66</v>
      </c>
      <c r="O162" s="215">
        <v>22.03</v>
      </c>
      <c r="P162" s="215">
        <v>22.76</v>
      </c>
      <c r="Q162" s="215">
        <v>22.87</v>
      </c>
      <c r="R162" s="215">
        <v>0</v>
      </c>
      <c r="S162" s="216">
        <f t="shared" si="51"/>
        <v>131.45000000000002</v>
      </c>
      <c r="T162" s="215"/>
      <c r="U162" s="249">
        <f>S162/$S$166</f>
        <v>4.4238629460672391E-3</v>
      </c>
      <c r="V162" s="215"/>
      <c r="W162" s="215"/>
      <c r="X162" s="215"/>
    </row>
    <row r="163" spans="1:24">
      <c r="A163" s="200"/>
      <c r="B163" s="200"/>
      <c r="C163" s="200"/>
      <c r="D163" s="200"/>
      <c r="E163" s="200" t="str">
        <f t="shared" si="50"/>
        <v>3rd &amp; Lander - Cardboard</v>
      </c>
      <c r="F163" s="215">
        <v>305.45999999999998</v>
      </c>
      <c r="G163" s="215">
        <v>334.03</v>
      </c>
      <c r="H163" s="215">
        <v>359.43</v>
      </c>
      <c r="I163" s="215">
        <v>339.43</v>
      </c>
      <c r="J163" s="215">
        <v>317.3</v>
      </c>
      <c r="K163" s="215">
        <v>325.48</v>
      </c>
      <c r="L163" s="215">
        <v>359.42</v>
      </c>
      <c r="M163" s="215">
        <v>349.59</v>
      </c>
      <c r="N163" s="215">
        <v>295.11</v>
      </c>
      <c r="O163" s="215">
        <v>301.45</v>
      </c>
      <c r="P163" s="215">
        <v>382</v>
      </c>
      <c r="Q163" s="215">
        <v>296.10000000000002</v>
      </c>
      <c r="R163" s="215">
        <v>0</v>
      </c>
      <c r="S163" s="216">
        <f t="shared" si="51"/>
        <v>3964.8</v>
      </c>
      <c r="T163" s="215"/>
      <c r="U163" s="249">
        <f>S163/$S$166</f>
        <v>0.13343272581641225</v>
      </c>
      <c r="V163" s="215"/>
      <c r="W163" s="215"/>
      <c r="X163" s="215"/>
    </row>
    <row r="164" spans="1:24">
      <c r="A164" s="200"/>
      <c r="B164" s="200"/>
      <c r="C164" s="200"/>
      <c r="D164" s="200"/>
      <c r="E164" s="200" t="s">
        <v>303</v>
      </c>
      <c r="F164" s="215">
        <v>0</v>
      </c>
      <c r="G164" s="215">
        <v>0</v>
      </c>
      <c r="H164" s="215">
        <v>0</v>
      </c>
      <c r="I164" s="215">
        <v>0</v>
      </c>
      <c r="J164" s="215">
        <v>0</v>
      </c>
      <c r="K164" s="215">
        <v>0</v>
      </c>
      <c r="L164" s="215">
        <v>0</v>
      </c>
      <c r="M164" s="215">
        <v>0</v>
      </c>
      <c r="N164" s="215">
        <v>0</v>
      </c>
      <c r="O164" s="215">
        <v>0</v>
      </c>
      <c r="P164" s="215">
        <v>0</v>
      </c>
      <c r="Q164" s="215">
        <v>0</v>
      </c>
      <c r="R164" s="215">
        <v>0</v>
      </c>
      <c r="S164" s="216">
        <f t="shared" si="51"/>
        <v>0</v>
      </c>
      <c r="T164" s="215"/>
      <c r="U164" s="215"/>
      <c r="V164" s="215"/>
      <c r="W164" s="215"/>
      <c r="X164" s="215"/>
    </row>
    <row r="165" spans="1:24">
      <c r="A165" s="200"/>
      <c r="B165" s="200"/>
      <c r="C165" s="200"/>
      <c r="D165" s="200"/>
      <c r="E165" s="200" t="s">
        <v>305</v>
      </c>
      <c r="F165" s="215">
        <v>0</v>
      </c>
      <c r="G165" s="215">
        <v>0</v>
      </c>
      <c r="H165" s="215">
        <v>0</v>
      </c>
      <c r="I165" s="215">
        <v>0</v>
      </c>
      <c r="J165" s="215">
        <v>0</v>
      </c>
      <c r="K165" s="215">
        <v>0</v>
      </c>
      <c r="L165" s="215">
        <v>0</v>
      </c>
      <c r="M165" s="215">
        <v>0</v>
      </c>
      <c r="N165" s="215">
        <v>0</v>
      </c>
      <c r="O165" s="215">
        <v>0</v>
      </c>
      <c r="P165" s="215">
        <v>0</v>
      </c>
      <c r="Q165" s="215">
        <v>0</v>
      </c>
      <c r="R165" s="215">
        <v>0</v>
      </c>
      <c r="S165" s="216">
        <f t="shared" si="51"/>
        <v>0</v>
      </c>
      <c r="T165" s="215"/>
      <c r="U165" s="215"/>
      <c r="V165" s="215"/>
      <c r="W165" s="215"/>
      <c r="X165" s="215"/>
    </row>
    <row r="166" spans="1:24">
      <c r="A166" s="200"/>
      <c r="B166" s="200"/>
      <c r="C166" s="200"/>
      <c r="D166" s="200"/>
      <c r="E166" s="200"/>
      <c r="F166" s="237">
        <f>SUM(F158:F165)</f>
        <v>2827.0200000000004</v>
      </c>
      <c r="G166" s="237">
        <f t="shared" ref="G166:Q166" si="52">SUM(G158:G165)</f>
        <v>2176.3100000000004</v>
      </c>
      <c r="H166" s="237">
        <f t="shared" si="52"/>
        <v>2504.0899999999997</v>
      </c>
      <c r="I166" s="237">
        <f t="shared" si="52"/>
        <v>2424.1999999999998</v>
      </c>
      <c r="J166" s="237">
        <f t="shared" si="52"/>
        <v>2460.3000000000002</v>
      </c>
      <c r="K166" s="237">
        <f t="shared" si="52"/>
        <v>2462.85</v>
      </c>
      <c r="L166" s="237">
        <f t="shared" si="52"/>
        <v>2459.3300000000004</v>
      </c>
      <c r="M166" s="237">
        <f t="shared" si="52"/>
        <v>2705.6800000000003</v>
      </c>
      <c r="N166" s="237">
        <f t="shared" si="52"/>
        <v>2164.62</v>
      </c>
      <c r="O166" s="237">
        <f t="shared" si="52"/>
        <v>2595.5099999999998</v>
      </c>
      <c r="P166" s="237">
        <f t="shared" si="52"/>
        <v>2604.96</v>
      </c>
      <c r="Q166" s="237">
        <f t="shared" si="52"/>
        <v>2328.98</v>
      </c>
      <c r="R166" s="237"/>
      <c r="S166" s="267">
        <f>SUM(F166:R166)</f>
        <v>29713.849999999995</v>
      </c>
      <c r="T166" s="215"/>
      <c r="U166" s="215"/>
      <c r="V166" s="215"/>
      <c r="W166" s="215"/>
      <c r="X166" s="215"/>
    </row>
    <row r="167" spans="1:24">
      <c r="A167" s="200"/>
      <c r="B167" s="200"/>
      <c r="C167" s="200"/>
      <c r="D167" s="200"/>
      <c r="E167" s="200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41"/>
      <c r="T167" s="215"/>
      <c r="U167" s="215"/>
      <c r="V167" s="215"/>
      <c r="W167" s="215"/>
      <c r="X167" s="215"/>
    </row>
    <row r="168" spans="1:24">
      <c r="A168" s="200"/>
      <c r="B168" s="200"/>
      <c r="C168" s="200"/>
      <c r="D168" s="200"/>
      <c r="E168" s="201" t="s">
        <v>310</v>
      </c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41"/>
      <c r="T168" s="215"/>
      <c r="U168" s="215"/>
      <c r="V168" s="215"/>
      <c r="W168" s="215"/>
      <c r="X168" s="215"/>
    </row>
    <row r="169" spans="1:24">
      <c r="A169" s="200"/>
      <c r="B169" s="200"/>
      <c r="C169" s="200"/>
      <c r="D169" s="200"/>
      <c r="E169" s="200" t="str">
        <f t="shared" ref="E169:E174" si="53">+E158</f>
        <v>Rabanco MRF - Mixed Comm</v>
      </c>
      <c r="F169" s="215">
        <f t="shared" ref="F169:Q175" si="54">+F134-F158</f>
        <v>0</v>
      </c>
      <c r="G169" s="215">
        <f t="shared" si="54"/>
        <v>0</v>
      </c>
      <c r="H169" s="215">
        <f t="shared" si="54"/>
        <v>0</v>
      </c>
      <c r="I169" s="215">
        <f t="shared" si="54"/>
        <v>0</v>
      </c>
      <c r="J169" s="215">
        <f t="shared" si="54"/>
        <v>0</v>
      </c>
      <c r="K169" s="215">
        <f t="shared" si="54"/>
        <v>0</v>
      </c>
      <c r="L169" s="215">
        <f t="shared" si="54"/>
        <v>0</v>
      </c>
      <c r="M169" s="215">
        <f t="shared" si="54"/>
        <v>0</v>
      </c>
      <c r="N169" s="215">
        <f t="shared" si="54"/>
        <v>0</v>
      </c>
      <c r="O169" s="215">
        <f t="shared" si="54"/>
        <v>0</v>
      </c>
      <c r="P169" s="215">
        <f t="shared" si="54"/>
        <v>0</v>
      </c>
      <c r="Q169" s="215">
        <f t="shared" si="54"/>
        <v>0</v>
      </c>
      <c r="R169" s="215"/>
      <c r="S169" s="216">
        <f>SUM(F169:R169)</f>
        <v>0</v>
      </c>
      <c r="T169" s="215"/>
      <c r="U169" s="215"/>
      <c r="V169" s="215"/>
      <c r="W169" s="215"/>
      <c r="X169" s="215"/>
    </row>
    <row r="170" spans="1:24">
      <c r="A170" s="200"/>
      <c r="B170" s="200"/>
      <c r="C170" s="200"/>
      <c r="D170" s="200"/>
      <c r="E170" s="200" t="str">
        <f t="shared" si="53"/>
        <v>Rabanco MRF - Commercial</v>
      </c>
      <c r="F170" s="215">
        <f t="shared" si="54"/>
        <v>42.09</v>
      </c>
      <c r="G170" s="215">
        <f t="shared" si="54"/>
        <v>22.389999999999986</v>
      </c>
      <c r="H170" s="215">
        <f t="shared" si="54"/>
        <v>22.099999999999994</v>
      </c>
      <c r="I170" s="215">
        <f t="shared" si="54"/>
        <v>29.839999999999989</v>
      </c>
      <c r="J170" s="215">
        <f t="shared" si="54"/>
        <v>24.909999999999997</v>
      </c>
      <c r="K170" s="215">
        <f t="shared" si="54"/>
        <v>23.200000000000017</v>
      </c>
      <c r="L170" s="215">
        <f t="shared" si="54"/>
        <v>28.36999999999999</v>
      </c>
      <c r="M170" s="215">
        <f t="shared" si="54"/>
        <v>32.739999999999981</v>
      </c>
      <c r="N170" s="215">
        <f t="shared" si="54"/>
        <v>22.190000000000012</v>
      </c>
      <c r="O170" s="215">
        <f t="shared" si="54"/>
        <v>38.239999999999995</v>
      </c>
      <c r="P170" s="215">
        <f t="shared" si="54"/>
        <v>35.260000000000019</v>
      </c>
      <c r="Q170" s="215">
        <f t="shared" si="54"/>
        <v>32.120000000000005</v>
      </c>
      <c r="R170" s="215"/>
      <c r="S170" s="216">
        <f t="shared" ref="S170:S177" si="55">SUM(F170:R170)</f>
        <v>353.45000000000005</v>
      </c>
      <c r="T170" s="215"/>
      <c r="U170" s="215"/>
      <c r="V170" s="215"/>
      <c r="W170" s="215"/>
      <c r="X170" s="215"/>
    </row>
    <row r="171" spans="1:24">
      <c r="A171" s="200"/>
      <c r="B171" s="200"/>
      <c r="C171" s="200"/>
      <c r="D171" s="200"/>
      <c r="E171" s="200" t="str">
        <f t="shared" si="53"/>
        <v>Rabanco MRF - Resi / MF</v>
      </c>
      <c r="F171" s="215">
        <f t="shared" si="54"/>
        <v>757.23999999999978</v>
      </c>
      <c r="G171" s="215">
        <f t="shared" si="54"/>
        <v>519.13000000000011</v>
      </c>
      <c r="H171" s="215">
        <f t="shared" si="54"/>
        <v>511.25999999999988</v>
      </c>
      <c r="I171" s="215">
        <f t="shared" si="54"/>
        <v>565.15</v>
      </c>
      <c r="J171" s="215">
        <f t="shared" si="54"/>
        <v>642.86999999999989</v>
      </c>
      <c r="K171" s="215">
        <f t="shared" si="54"/>
        <v>400.52</v>
      </c>
      <c r="L171" s="215">
        <f t="shared" si="54"/>
        <v>541.9799999999999</v>
      </c>
      <c r="M171" s="215">
        <f t="shared" si="54"/>
        <v>702.08</v>
      </c>
      <c r="N171" s="215">
        <f t="shared" si="54"/>
        <v>652.3599999999999</v>
      </c>
      <c r="O171" s="215">
        <f t="shared" si="54"/>
        <v>706.81999999999982</v>
      </c>
      <c r="P171" s="215">
        <f t="shared" si="54"/>
        <v>750.48000000000025</v>
      </c>
      <c r="Q171" s="215">
        <f t="shared" si="54"/>
        <v>730.63000000000011</v>
      </c>
      <c r="R171" s="215"/>
      <c r="S171" s="216">
        <f t="shared" si="55"/>
        <v>7480.5199999999995</v>
      </c>
      <c r="T171" s="215"/>
      <c r="U171" s="215"/>
      <c r="V171" s="215"/>
      <c r="W171" s="215"/>
      <c r="X171" s="215"/>
    </row>
    <row r="172" spans="1:24">
      <c r="A172" s="200"/>
      <c r="B172" s="200"/>
      <c r="C172" s="200"/>
      <c r="D172" s="200"/>
      <c r="E172" s="200" t="str">
        <f t="shared" si="53"/>
        <v>Black River</v>
      </c>
      <c r="F172" s="215">
        <f t="shared" si="54"/>
        <v>1174.4100000000001</v>
      </c>
      <c r="G172" s="215">
        <f t="shared" si="54"/>
        <v>1005.9600000000002</v>
      </c>
      <c r="H172" s="215">
        <f t="shared" si="54"/>
        <v>1231.0300000000002</v>
      </c>
      <c r="I172" s="215">
        <f t="shared" si="54"/>
        <v>1177.1500000000001</v>
      </c>
      <c r="J172" s="215">
        <f t="shared" si="54"/>
        <v>1109.7199999999998</v>
      </c>
      <c r="K172" s="215">
        <f t="shared" si="54"/>
        <v>1228.9900000000005</v>
      </c>
      <c r="L172" s="215">
        <f t="shared" si="54"/>
        <v>1043.8850000000002</v>
      </c>
      <c r="M172" s="215">
        <f t="shared" si="54"/>
        <v>1117.2800000000002</v>
      </c>
      <c r="N172" s="215">
        <f t="shared" si="54"/>
        <v>1013.8999999999999</v>
      </c>
      <c r="O172" s="215">
        <f t="shared" si="54"/>
        <v>1115.1340000000002</v>
      </c>
      <c r="P172" s="215">
        <f t="shared" si="54"/>
        <v>1042.3899999999999</v>
      </c>
      <c r="Q172" s="215">
        <f t="shared" si="54"/>
        <v>1022.1399999999999</v>
      </c>
      <c r="R172" s="215"/>
      <c r="S172" s="216">
        <f t="shared" si="55"/>
        <v>13281.989</v>
      </c>
      <c r="T172" s="215"/>
      <c r="U172" s="215"/>
      <c r="V172" s="215"/>
      <c r="W172" s="215"/>
      <c r="X172" s="215"/>
    </row>
    <row r="173" spans="1:24">
      <c r="A173" s="200"/>
      <c r="B173" s="200"/>
      <c r="C173" s="200"/>
      <c r="D173" s="200"/>
      <c r="E173" s="200" t="str">
        <f t="shared" si="53"/>
        <v>Rabanco MRF - Mixed Comm</v>
      </c>
      <c r="F173" s="215">
        <f t="shared" si="54"/>
        <v>0</v>
      </c>
      <c r="G173" s="215">
        <f t="shared" si="54"/>
        <v>0</v>
      </c>
      <c r="H173" s="215">
        <f t="shared" si="54"/>
        <v>0</v>
      </c>
      <c r="I173" s="215">
        <f t="shared" si="54"/>
        <v>0</v>
      </c>
      <c r="J173" s="215">
        <f t="shared" si="54"/>
        <v>13.49</v>
      </c>
      <c r="K173" s="215">
        <f t="shared" si="54"/>
        <v>0</v>
      </c>
      <c r="L173" s="215">
        <f t="shared" si="54"/>
        <v>0</v>
      </c>
      <c r="M173" s="215">
        <f t="shared" si="54"/>
        <v>7.82</v>
      </c>
      <c r="N173" s="215">
        <f t="shared" si="54"/>
        <v>0</v>
      </c>
      <c r="O173" s="215">
        <f t="shared" si="54"/>
        <v>5.4699999999999989</v>
      </c>
      <c r="P173" s="215">
        <f t="shared" si="54"/>
        <v>0</v>
      </c>
      <c r="Q173" s="215">
        <f t="shared" si="54"/>
        <v>8.9700000000000024</v>
      </c>
      <c r="R173" s="215"/>
      <c r="S173" s="216">
        <f t="shared" si="55"/>
        <v>35.75</v>
      </c>
      <c r="T173" s="215"/>
      <c r="U173" s="215"/>
      <c r="V173" s="215"/>
      <c r="W173" s="215"/>
      <c r="X173" s="215"/>
    </row>
    <row r="174" spans="1:24">
      <c r="A174" s="200"/>
      <c r="B174" s="200"/>
      <c r="C174" s="200"/>
      <c r="D174" s="200"/>
      <c r="E174" s="200" t="str">
        <f t="shared" si="53"/>
        <v>3rd &amp; Lander - Cardboard</v>
      </c>
      <c r="F174" s="215">
        <f t="shared" si="54"/>
        <v>22.413499999999999</v>
      </c>
      <c r="G174" s="215">
        <f t="shared" si="54"/>
        <v>14.129999999999995</v>
      </c>
      <c r="H174" s="215">
        <f t="shared" si="54"/>
        <v>30.980000000000018</v>
      </c>
      <c r="I174" s="215">
        <f t="shared" si="54"/>
        <v>23.879999999999995</v>
      </c>
      <c r="J174" s="215">
        <f t="shared" si="54"/>
        <v>41.46999999999997</v>
      </c>
      <c r="K174" s="215">
        <f t="shared" si="54"/>
        <v>29.050000000000011</v>
      </c>
      <c r="L174" s="215">
        <f t="shared" si="54"/>
        <v>39.95999999999998</v>
      </c>
      <c r="M174" s="215">
        <f t="shared" si="54"/>
        <v>50.740000000000009</v>
      </c>
      <c r="N174" s="215">
        <f t="shared" si="54"/>
        <v>26.199999999999989</v>
      </c>
      <c r="O174" s="215">
        <f t="shared" si="54"/>
        <v>37.29000000000002</v>
      </c>
      <c r="P174" s="215">
        <f t="shared" si="54"/>
        <v>47.769999999999982</v>
      </c>
      <c r="Q174" s="215">
        <f t="shared" si="54"/>
        <v>28.689999999999998</v>
      </c>
      <c r="R174" s="215"/>
      <c r="S174" s="216">
        <f t="shared" si="55"/>
        <v>392.57349999999997</v>
      </c>
      <c r="T174" s="215"/>
      <c r="U174" s="215"/>
      <c r="V174" s="215"/>
      <c r="W174" s="215"/>
      <c r="X174" s="215"/>
    </row>
    <row r="175" spans="1:24">
      <c r="A175" s="200"/>
      <c r="B175" s="200"/>
      <c r="C175" s="200"/>
      <c r="D175" s="200"/>
      <c r="E175" s="200" t="s">
        <v>303</v>
      </c>
      <c r="F175" s="215">
        <f>+F140-F164</f>
        <v>0</v>
      </c>
      <c r="G175" s="215">
        <f t="shared" si="54"/>
        <v>0</v>
      </c>
      <c r="H175" s="215">
        <f t="shared" si="54"/>
        <v>0</v>
      </c>
      <c r="I175" s="215">
        <f t="shared" si="54"/>
        <v>0</v>
      </c>
      <c r="J175" s="215">
        <f t="shared" si="54"/>
        <v>0</v>
      </c>
      <c r="K175" s="215">
        <f t="shared" si="54"/>
        <v>0</v>
      </c>
      <c r="L175" s="215">
        <f t="shared" si="54"/>
        <v>0</v>
      </c>
      <c r="M175" s="215">
        <f t="shared" si="54"/>
        <v>0</v>
      </c>
      <c r="N175" s="215">
        <f t="shared" si="54"/>
        <v>0</v>
      </c>
      <c r="O175" s="215">
        <f t="shared" si="54"/>
        <v>0</v>
      </c>
      <c r="P175" s="215">
        <f t="shared" si="54"/>
        <v>0</v>
      </c>
      <c r="Q175" s="215">
        <f t="shared" si="54"/>
        <v>0</v>
      </c>
      <c r="R175" s="215"/>
      <c r="S175" s="216">
        <f t="shared" si="55"/>
        <v>0</v>
      </c>
      <c r="T175" s="215"/>
      <c r="U175" s="215"/>
      <c r="V175" s="215"/>
      <c r="W175" s="215"/>
      <c r="X175" s="215"/>
    </row>
    <row r="176" spans="1:24">
      <c r="A176" s="200"/>
      <c r="B176" s="200"/>
      <c r="C176" s="200"/>
      <c r="D176" s="200"/>
      <c r="E176" s="200" t="s">
        <v>305</v>
      </c>
      <c r="F176" s="215">
        <f t="shared" ref="F176:Q176" si="56">+F141-F165</f>
        <v>0</v>
      </c>
      <c r="G176" s="215">
        <f t="shared" si="56"/>
        <v>0</v>
      </c>
      <c r="H176" s="215">
        <f t="shared" si="56"/>
        <v>0</v>
      </c>
      <c r="I176" s="215">
        <f t="shared" si="56"/>
        <v>0</v>
      </c>
      <c r="J176" s="215">
        <f t="shared" si="56"/>
        <v>0</v>
      </c>
      <c r="K176" s="215">
        <f t="shared" si="56"/>
        <v>0</v>
      </c>
      <c r="L176" s="215">
        <f t="shared" si="56"/>
        <v>0</v>
      </c>
      <c r="M176" s="215">
        <f t="shared" si="56"/>
        <v>0</v>
      </c>
      <c r="N176" s="215">
        <f t="shared" si="56"/>
        <v>0</v>
      </c>
      <c r="O176" s="215">
        <f t="shared" si="56"/>
        <v>0</v>
      </c>
      <c r="P176" s="215">
        <f t="shared" si="56"/>
        <v>0</v>
      </c>
      <c r="Q176" s="215">
        <f t="shared" si="56"/>
        <v>0</v>
      </c>
      <c r="R176" s="215"/>
      <c r="S176" s="216">
        <f t="shared" si="55"/>
        <v>0</v>
      </c>
      <c r="T176" s="215"/>
      <c r="U176" s="215"/>
      <c r="V176" s="215"/>
      <c r="W176" s="215"/>
      <c r="X176" s="215"/>
    </row>
    <row r="177" spans="1:24">
      <c r="A177" s="200"/>
      <c r="B177" s="200"/>
      <c r="C177" s="200"/>
      <c r="D177" s="200"/>
      <c r="E177" s="200"/>
      <c r="F177" s="237">
        <f>SUM(F169:F176)</f>
        <v>1996.1534999999999</v>
      </c>
      <c r="G177" s="237">
        <f t="shared" ref="G177:Q177" si="57">SUM(G169:G176)</f>
        <v>1561.6100000000001</v>
      </c>
      <c r="H177" s="237">
        <f t="shared" si="57"/>
        <v>1795.3700000000001</v>
      </c>
      <c r="I177" s="237">
        <f t="shared" si="57"/>
        <v>1796.02</v>
      </c>
      <c r="J177" s="237">
        <f t="shared" si="57"/>
        <v>1832.4599999999996</v>
      </c>
      <c r="K177" s="237">
        <f t="shared" si="57"/>
        <v>1681.7600000000004</v>
      </c>
      <c r="L177" s="237">
        <f t="shared" si="57"/>
        <v>1654.1950000000002</v>
      </c>
      <c r="M177" s="237">
        <f t="shared" si="57"/>
        <v>1910.6600000000003</v>
      </c>
      <c r="N177" s="237">
        <f t="shared" si="57"/>
        <v>1714.6499999999999</v>
      </c>
      <c r="O177" s="237">
        <f t="shared" si="57"/>
        <v>1902.954</v>
      </c>
      <c r="P177" s="237">
        <f t="shared" si="57"/>
        <v>1875.9</v>
      </c>
      <c r="Q177" s="237">
        <f t="shared" si="57"/>
        <v>1822.55</v>
      </c>
      <c r="R177" s="237"/>
      <c r="S177" s="267">
        <f t="shared" si="55"/>
        <v>21544.282500000001</v>
      </c>
      <c r="T177" s="215"/>
      <c r="U177" s="215"/>
      <c r="V177" s="215"/>
      <c r="W177" s="215"/>
      <c r="X177" s="215"/>
    </row>
    <row r="178" spans="1:24">
      <c r="A178" s="200"/>
      <c r="B178" s="200"/>
      <c r="C178" s="200"/>
      <c r="D178" s="200"/>
      <c r="E178" s="200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41"/>
      <c r="T178" s="215"/>
      <c r="U178" s="215"/>
      <c r="V178" s="215"/>
      <c r="W178" s="215"/>
      <c r="X178" s="215"/>
    </row>
    <row r="179" spans="1:24">
      <c r="A179" s="200"/>
      <c r="B179" s="200"/>
      <c r="C179" s="200"/>
      <c r="D179" s="200"/>
      <c r="E179" s="200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 t="s">
        <v>176</v>
      </c>
      <c r="R179" s="215"/>
      <c r="S179" s="270">
        <f>S166/S142</f>
        <v>0.57969045204680447</v>
      </c>
      <c r="T179" s="215"/>
      <c r="U179" s="215"/>
      <c r="V179" s="215"/>
      <c r="W179" s="215"/>
      <c r="X179" s="215"/>
    </row>
    <row r="180" spans="1:24">
      <c r="A180" s="200"/>
      <c r="B180" s="200"/>
      <c r="C180" s="200"/>
      <c r="D180" s="200"/>
      <c r="E180" s="200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 t="s">
        <v>311</v>
      </c>
      <c r="R180" s="215"/>
      <c r="S180" s="261">
        <f>S177/S142</f>
        <v>0.42030954795319558</v>
      </c>
      <c r="T180" s="215"/>
      <c r="U180" s="215"/>
      <c r="V180" s="215"/>
      <c r="W180" s="215"/>
      <c r="X180" s="215"/>
    </row>
    <row r="181" spans="1:24">
      <c r="A181" s="200"/>
      <c r="B181" s="200"/>
      <c r="C181" s="200"/>
      <c r="D181" s="200"/>
      <c r="E181" s="200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41"/>
      <c r="T181" s="215"/>
      <c r="U181" s="215"/>
      <c r="V181" s="215"/>
      <c r="W181" s="215"/>
      <c r="X181" s="215"/>
    </row>
    <row r="182" spans="1:24">
      <c r="A182" s="200"/>
      <c r="B182" s="200"/>
      <c r="C182" s="200"/>
      <c r="D182" s="200"/>
      <c r="E182" s="200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41"/>
      <c r="T182" s="215"/>
      <c r="U182" s="215"/>
      <c r="V182" s="215"/>
      <c r="W182" s="215"/>
      <c r="X182" s="215"/>
    </row>
    <row r="183" spans="1:24">
      <c r="A183" s="200"/>
      <c r="B183" s="200"/>
      <c r="C183" s="200"/>
      <c r="D183" s="200"/>
      <c r="E183" s="200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41"/>
      <c r="T183" s="215"/>
      <c r="U183" s="215"/>
      <c r="V183" s="215"/>
      <c r="W183" s="215"/>
      <c r="X183" s="215"/>
    </row>
    <row r="184" spans="1:24">
      <c r="A184" s="200"/>
      <c r="B184" s="200"/>
      <c r="C184" s="200"/>
      <c r="D184" s="200"/>
      <c r="E184" s="200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41"/>
      <c r="T184" s="215"/>
      <c r="U184" s="215"/>
      <c r="V184" s="215"/>
      <c r="W184" s="215"/>
      <c r="X184" s="215"/>
    </row>
    <row r="185" spans="1:24">
      <c r="A185" s="200"/>
      <c r="B185" s="200"/>
      <c r="C185" s="200"/>
      <c r="D185" s="200"/>
      <c r="E185" s="200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41"/>
      <c r="T185" s="215"/>
      <c r="U185" s="215"/>
      <c r="V185" s="215"/>
      <c r="W185" s="215"/>
      <c r="X185" s="215"/>
    </row>
    <row r="186" spans="1:24">
      <c r="A186" s="200"/>
      <c r="B186" s="200"/>
      <c r="C186" s="200"/>
      <c r="D186" s="200"/>
      <c r="E186" s="200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41"/>
      <c r="T186" s="215"/>
      <c r="U186" s="215"/>
      <c r="V186" s="215"/>
      <c r="W186" s="215"/>
      <c r="X186" s="215"/>
    </row>
    <row r="187" spans="1:24">
      <c r="A187" s="200"/>
      <c r="B187" s="200"/>
      <c r="C187" s="200"/>
      <c r="D187" s="200"/>
      <c r="E187" s="200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41"/>
      <c r="T187" s="215"/>
      <c r="U187" s="215"/>
      <c r="V187" s="215"/>
      <c r="W187" s="215"/>
      <c r="X187" s="215"/>
    </row>
    <row r="188" spans="1:24">
      <c r="A188" s="200"/>
      <c r="B188" s="200"/>
      <c r="C188" s="200"/>
      <c r="D188" s="200"/>
      <c r="E188" s="200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41"/>
      <c r="T188" s="215"/>
      <c r="U188" s="215"/>
      <c r="V188" s="215"/>
      <c r="W188" s="215"/>
      <c r="X188" s="215"/>
    </row>
    <row r="189" spans="1:24">
      <c r="A189" s="200"/>
      <c r="B189" s="200"/>
      <c r="C189" s="200"/>
      <c r="D189" s="200"/>
      <c r="E189" s="200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41"/>
      <c r="T189" s="215"/>
      <c r="U189" s="215"/>
      <c r="V189" s="215"/>
      <c r="W189" s="215"/>
      <c r="X189" s="215"/>
    </row>
    <row r="190" spans="1:24">
      <c r="A190" s="200"/>
      <c r="B190" s="200"/>
      <c r="C190" s="200"/>
      <c r="D190" s="200"/>
      <c r="E190" s="200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41"/>
      <c r="T190" s="215"/>
      <c r="U190" s="215"/>
      <c r="V190" s="215"/>
      <c r="W190" s="215"/>
      <c r="X190" s="215"/>
    </row>
    <row r="191" spans="1:24">
      <c r="A191" s="200"/>
      <c r="B191" s="200"/>
      <c r="C191" s="200"/>
      <c r="D191" s="200"/>
      <c r="E191" s="200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41"/>
      <c r="T191" s="215"/>
      <c r="U191" s="215"/>
      <c r="V191" s="215"/>
      <c r="W191" s="215"/>
      <c r="X191" s="215"/>
    </row>
    <row r="192" spans="1:24">
      <c r="A192" s="200"/>
      <c r="B192" s="200"/>
      <c r="C192" s="200"/>
      <c r="D192" s="200"/>
      <c r="E192" s="200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41"/>
      <c r="T192" s="215"/>
      <c r="U192" s="215"/>
      <c r="V192" s="215"/>
      <c r="W192" s="215"/>
      <c r="X192" s="215"/>
    </row>
    <row r="193" spans="1:24">
      <c r="A193" s="200"/>
      <c r="B193" s="200"/>
      <c r="C193" s="200"/>
      <c r="D193" s="200"/>
      <c r="E193" s="200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41"/>
      <c r="T193" s="215"/>
      <c r="U193" s="215"/>
      <c r="V193" s="215"/>
      <c r="W193" s="215"/>
      <c r="X193" s="215"/>
    </row>
    <row r="194" spans="1:24">
      <c r="A194" s="200"/>
      <c r="B194" s="200"/>
      <c r="C194" s="200"/>
      <c r="D194" s="200"/>
      <c r="E194" s="200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41"/>
      <c r="T194" s="215"/>
      <c r="U194" s="215"/>
      <c r="V194" s="215"/>
      <c r="W194" s="215"/>
      <c r="X194" s="215"/>
    </row>
    <row r="195" spans="1:24">
      <c r="A195" s="200"/>
      <c r="B195" s="200"/>
      <c r="C195" s="200"/>
      <c r="D195" s="200"/>
      <c r="E195" s="200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41"/>
      <c r="T195" s="215"/>
      <c r="U195" s="215"/>
      <c r="V195" s="215"/>
      <c r="W195" s="215"/>
      <c r="X195" s="215"/>
    </row>
    <row r="196" spans="1:24">
      <c r="A196" s="200"/>
      <c r="B196" s="200"/>
      <c r="C196" s="200"/>
      <c r="D196" s="200"/>
      <c r="E196" s="200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41"/>
      <c r="T196" s="215"/>
      <c r="U196" s="215"/>
      <c r="V196" s="215"/>
      <c r="W196" s="215"/>
      <c r="X196" s="215"/>
    </row>
    <row r="197" spans="1:24">
      <c r="A197" s="200"/>
      <c r="B197" s="200"/>
      <c r="C197" s="200"/>
      <c r="D197" s="200"/>
      <c r="E197" s="200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41"/>
      <c r="T197" s="215"/>
      <c r="U197" s="215"/>
      <c r="V197" s="215"/>
      <c r="W197" s="215"/>
      <c r="X197" s="215"/>
    </row>
    <row r="198" spans="1:24">
      <c r="A198" s="200"/>
      <c r="B198" s="200"/>
      <c r="C198" s="200"/>
      <c r="D198" s="200"/>
      <c r="E198" s="200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41"/>
      <c r="T198" s="215"/>
      <c r="U198" s="215"/>
      <c r="V198" s="215"/>
      <c r="W198" s="215"/>
      <c r="X198" s="215"/>
    </row>
    <row r="199" spans="1:24">
      <c r="A199" s="200"/>
      <c r="B199" s="200"/>
      <c r="C199" s="200"/>
      <c r="D199" s="200"/>
      <c r="E199" s="200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41"/>
      <c r="T199" s="215"/>
      <c r="U199" s="215"/>
      <c r="V199" s="215"/>
      <c r="W199" s="215"/>
      <c r="X199" s="215"/>
    </row>
    <row r="200" spans="1:24">
      <c r="A200" s="200"/>
      <c r="B200" s="200"/>
      <c r="C200" s="200"/>
      <c r="D200" s="200"/>
      <c r="E200" s="200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41"/>
      <c r="T200" s="215"/>
      <c r="U200" s="215"/>
      <c r="V200" s="215"/>
      <c r="W200" s="215"/>
      <c r="X200" s="215"/>
    </row>
    <row r="201" spans="1:24">
      <c r="A201" s="200"/>
      <c r="B201" s="200"/>
      <c r="C201" s="200"/>
      <c r="D201" s="200"/>
      <c r="E201" s="200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41"/>
      <c r="T201" s="215"/>
      <c r="U201" s="215"/>
      <c r="V201" s="215"/>
      <c r="W201" s="215"/>
      <c r="X201" s="215"/>
    </row>
    <row r="202" spans="1:24">
      <c r="A202" s="200"/>
      <c r="B202" s="200"/>
      <c r="C202" s="200"/>
      <c r="D202" s="200"/>
      <c r="E202" s="200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41"/>
      <c r="T202" s="215"/>
      <c r="U202" s="215"/>
      <c r="V202" s="215"/>
      <c r="W202" s="215"/>
      <c r="X202" s="215"/>
    </row>
    <row r="203" spans="1:24">
      <c r="A203" s="200"/>
      <c r="B203" s="200"/>
      <c r="C203" s="200"/>
      <c r="D203" s="200"/>
      <c r="E203" s="200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41"/>
      <c r="T203" s="215"/>
      <c r="U203" s="215"/>
      <c r="V203" s="215"/>
      <c r="W203" s="215"/>
      <c r="X203" s="215"/>
    </row>
    <row r="204" spans="1:24">
      <c r="A204" s="200"/>
      <c r="B204" s="200"/>
      <c r="C204" s="200"/>
      <c r="D204" s="200"/>
      <c r="E204" s="200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41"/>
      <c r="T204" s="215"/>
      <c r="U204" s="215"/>
      <c r="V204" s="215"/>
      <c r="W204" s="215"/>
      <c r="X204" s="215"/>
    </row>
    <row r="205" spans="1:24">
      <c r="A205" s="200"/>
      <c r="B205" s="200"/>
      <c r="C205" s="200"/>
      <c r="D205" s="200"/>
      <c r="E205" s="200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41"/>
      <c r="T205" s="215"/>
      <c r="U205" s="215"/>
      <c r="V205" s="215"/>
      <c r="W205" s="215"/>
      <c r="X205" s="215"/>
    </row>
    <row r="206" spans="1:24">
      <c r="A206" s="200"/>
      <c r="B206" s="200"/>
      <c r="C206" s="200"/>
      <c r="D206" s="200"/>
      <c r="E206" s="200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41"/>
      <c r="T206" s="215"/>
      <c r="U206" s="215"/>
      <c r="V206" s="215"/>
      <c r="W206" s="215"/>
      <c r="X206" s="215"/>
    </row>
    <row r="207" spans="1:24">
      <c r="A207" s="200"/>
      <c r="B207" s="200"/>
      <c r="C207" s="200"/>
      <c r="D207" s="200"/>
      <c r="E207" s="200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41"/>
      <c r="T207" s="215"/>
      <c r="U207" s="215"/>
      <c r="V207" s="215"/>
      <c r="W207" s="215"/>
      <c r="X207" s="215"/>
    </row>
    <row r="208" spans="1:24">
      <c r="A208" s="200"/>
      <c r="B208" s="200"/>
      <c r="C208" s="200"/>
      <c r="D208" s="200"/>
      <c r="E208" s="200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41"/>
      <c r="T208" s="215"/>
      <c r="U208" s="215"/>
      <c r="V208" s="215"/>
      <c r="W208" s="215"/>
      <c r="X208" s="215"/>
    </row>
    <row r="209" spans="1:24">
      <c r="A209" s="200"/>
      <c r="B209" s="200"/>
      <c r="C209" s="200"/>
      <c r="D209" s="200"/>
      <c r="E209" s="200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41"/>
      <c r="T209" s="215"/>
      <c r="U209" s="215"/>
      <c r="V209" s="215"/>
      <c r="W209" s="215"/>
      <c r="X209" s="215"/>
    </row>
    <row r="210" spans="1:24">
      <c r="A210" s="200"/>
      <c r="B210" s="200"/>
      <c r="C210" s="200"/>
      <c r="D210" s="200"/>
      <c r="E210" s="200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41"/>
      <c r="T210" s="215"/>
      <c r="U210" s="215"/>
      <c r="V210" s="215"/>
      <c r="W210" s="215"/>
      <c r="X210" s="215"/>
    </row>
    <row r="211" spans="1:24">
      <c r="A211" s="200"/>
      <c r="B211" s="200"/>
      <c r="C211" s="200"/>
      <c r="D211" s="200"/>
      <c r="E211" s="200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41"/>
      <c r="T211" s="215"/>
      <c r="U211" s="215"/>
      <c r="V211" s="215"/>
      <c r="W211" s="215"/>
      <c r="X211" s="215"/>
    </row>
    <row r="212" spans="1:24">
      <c r="A212" s="200"/>
      <c r="B212" s="200"/>
      <c r="C212" s="200"/>
      <c r="D212" s="200"/>
      <c r="E212" s="200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41"/>
      <c r="T212" s="215"/>
      <c r="U212" s="215"/>
      <c r="V212" s="215"/>
      <c r="W212" s="215"/>
      <c r="X212" s="215"/>
    </row>
    <row r="213" spans="1:24">
      <c r="A213" s="200"/>
      <c r="B213" s="200"/>
      <c r="C213" s="200"/>
      <c r="D213" s="200"/>
      <c r="E213" s="200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41"/>
      <c r="T213" s="215"/>
      <c r="U213" s="215"/>
      <c r="V213" s="215"/>
      <c r="W213" s="215"/>
      <c r="X213" s="215"/>
    </row>
    <row r="214" spans="1:24">
      <c r="A214" s="200"/>
      <c r="B214" s="200"/>
      <c r="C214" s="200"/>
      <c r="D214" s="200"/>
      <c r="E214" s="200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41"/>
      <c r="T214" s="215"/>
      <c r="U214" s="215"/>
      <c r="V214" s="215"/>
      <c r="W214" s="215"/>
      <c r="X214" s="215"/>
    </row>
    <row r="215" spans="1:24">
      <c r="A215" s="200"/>
      <c r="B215" s="200"/>
      <c r="C215" s="200"/>
      <c r="D215" s="200"/>
      <c r="E215" s="200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41"/>
      <c r="T215" s="215"/>
      <c r="U215" s="215"/>
      <c r="V215" s="215"/>
      <c r="W215" s="215"/>
      <c r="X215" s="215"/>
    </row>
    <row r="216" spans="1:24">
      <c r="A216" s="200"/>
      <c r="B216" s="200"/>
      <c r="C216" s="200"/>
      <c r="D216" s="200"/>
      <c r="E216" s="200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41"/>
      <c r="T216" s="215"/>
      <c r="U216" s="215"/>
      <c r="V216" s="215"/>
      <c r="W216" s="215"/>
      <c r="X216" s="215"/>
    </row>
    <row r="217" spans="1:24">
      <c r="A217" s="200"/>
      <c r="B217" s="200"/>
      <c r="C217" s="200"/>
      <c r="D217" s="200"/>
      <c r="E217" s="200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41"/>
      <c r="T217" s="215"/>
      <c r="U217" s="215"/>
      <c r="V217" s="215"/>
      <c r="W217" s="215"/>
      <c r="X217" s="215"/>
    </row>
    <row r="218" spans="1:24">
      <c r="A218" s="200"/>
      <c r="B218" s="200"/>
      <c r="C218" s="200"/>
      <c r="D218" s="200"/>
      <c r="E218" s="200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41"/>
      <c r="T218" s="215"/>
      <c r="U218" s="215"/>
      <c r="V218" s="215"/>
      <c r="W218" s="215"/>
      <c r="X218" s="215"/>
    </row>
    <row r="219" spans="1:24">
      <c r="A219" s="200"/>
      <c r="B219" s="200"/>
      <c r="C219" s="200"/>
      <c r="D219" s="200"/>
      <c r="E219" s="200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41"/>
      <c r="T219" s="215"/>
      <c r="U219" s="215"/>
      <c r="V219" s="215"/>
      <c r="W219" s="215"/>
      <c r="X219" s="215"/>
    </row>
    <row r="220" spans="1:24">
      <c r="A220" s="200"/>
      <c r="B220" s="200"/>
      <c r="C220" s="200"/>
      <c r="D220" s="200"/>
      <c r="E220" s="200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41"/>
      <c r="T220" s="215"/>
      <c r="U220" s="215"/>
      <c r="V220" s="215"/>
      <c r="W220" s="215"/>
      <c r="X220" s="215"/>
    </row>
    <row r="221" spans="1:24">
      <c r="A221" s="200"/>
      <c r="B221" s="200"/>
      <c r="C221" s="200"/>
      <c r="D221" s="200"/>
      <c r="E221" s="200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41"/>
      <c r="T221" s="215"/>
      <c r="U221" s="215"/>
      <c r="V221" s="215"/>
      <c r="W221" s="215"/>
      <c r="X221" s="215"/>
    </row>
    <row r="222" spans="1:24">
      <c r="A222" s="200"/>
      <c r="B222" s="200"/>
      <c r="C222" s="200"/>
      <c r="D222" s="200"/>
      <c r="E222" s="200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41"/>
      <c r="T222" s="215"/>
      <c r="U222" s="215"/>
      <c r="V222" s="215"/>
      <c r="W222" s="215"/>
      <c r="X222" s="215"/>
    </row>
    <row r="223" spans="1:24">
      <c r="A223" s="200"/>
      <c r="B223" s="200"/>
      <c r="C223" s="200"/>
      <c r="D223" s="200"/>
      <c r="E223" s="200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41"/>
      <c r="T223" s="215"/>
      <c r="U223" s="215"/>
      <c r="V223" s="215"/>
      <c r="W223" s="215"/>
      <c r="X223" s="215"/>
    </row>
    <row r="224" spans="1:24">
      <c r="A224" s="200"/>
      <c r="B224" s="200"/>
      <c r="C224" s="200"/>
      <c r="D224" s="200"/>
      <c r="E224" s="200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41"/>
      <c r="T224" s="215"/>
      <c r="U224" s="215"/>
      <c r="V224" s="215"/>
      <c r="W224" s="215"/>
      <c r="X224" s="215"/>
    </row>
    <row r="225" spans="1:24">
      <c r="A225" s="200"/>
      <c r="B225" s="200"/>
      <c r="C225" s="200"/>
      <c r="D225" s="200"/>
      <c r="E225" s="200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41"/>
      <c r="T225" s="215"/>
      <c r="U225" s="215"/>
      <c r="V225" s="215"/>
      <c r="W225" s="215"/>
      <c r="X225" s="215"/>
    </row>
    <row r="226" spans="1:24">
      <c r="A226" s="200"/>
      <c r="B226" s="200"/>
      <c r="C226" s="200"/>
      <c r="D226" s="200"/>
      <c r="E226" s="200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41"/>
      <c r="T226" s="215"/>
      <c r="U226" s="215"/>
      <c r="V226" s="215"/>
      <c r="W226" s="215"/>
      <c r="X226" s="215"/>
    </row>
    <row r="227" spans="1:24">
      <c r="A227" s="200"/>
      <c r="B227" s="200"/>
      <c r="C227" s="200"/>
      <c r="D227" s="200"/>
      <c r="E227" s="200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41"/>
      <c r="T227" s="215"/>
      <c r="U227" s="215"/>
      <c r="V227" s="215"/>
      <c r="W227" s="215"/>
      <c r="X227" s="215"/>
    </row>
    <row r="228" spans="1:24">
      <c r="A228" s="200"/>
      <c r="B228" s="200"/>
      <c r="C228" s="200"/>
      <c r="D228" s="200"/>
      <c r="E228" s="200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41"/>
      <c r="T228" s="215"/>
      <c r="U228" s="215"/>
      <c r="V228" s="215"/>
      <c r="W228" s="215"/>
      <c r="X228" s="215"/>
    </row>
    <row r="229" spans="1:24">
      <c r="A229" s="200"/>
      <c r="B229" s="200"/>
      <c r="C229" s="200"/>
      <c r="D229" s="200"/>
      <c r="E229" s="200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41"/>
      <c r="T229" s="215"/>
      <c r="U229" s="215"/>
      <c r="V229" s="215"/>
      <c r="W229" s="215"/>
      <c r="X229" s="215"/>
    </row>
    <row r="230" spans="1:24">
      <c r="A230" s="200"/>
      <c r="B230" s="200"/>
      <c r="C230" s="200"/>
      <c r="D230" s="200"/>
      <c r="E230" s="200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41"/>
      <c r="T230" s="215"/>
      <c r="U230" s="215"/>
      <c r="V230" s="215"/>
      <c r="W230" s="215"/>
      <c r="X230" s="215"/>
    </row>
    <row r="231" spans="1:24">
      <c r="A231" s="200"/>
      <c r="B231" s="200"/>
      <c r="C231" s="200"/>
      <c r="D231" s="200"/>
      <c r="E231" s="200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41"/>
      <c r="T231" s="215"/>
      <c r="U231" s="215"/>
      <c r="V231" s="215"/>
      <c r="W231" s="215"/>
      <c r="X231" s="215"/>
    </row>
    <row r="232" spans="1:24">
      <c r="A232" s="200"/>
      <c r="B232" s="200"/>
      <c r="C232" s="200"/>
      <c r="D232" s="200"/>
      <c r="E232" s="200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41"/>
      <c r="T232" s="215"/>
      <c r="U232" s="215"/>
      <c r="V232" s="215"/>
      <c r="W232" s="215"/>
      <c r="X232" s="215"/>
    </row>
    <row r="233" spans="1:24">
      <c r="A233" s="200"/>
      <c r="B233" s="200"/>
      <c r="C233" s="200"/>
      <c r="D233" s="200"/>
      <c r="E233" s="200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41"/>
      <c r="T233" s="215"/>
      <c r="U233" s="215"/>
      <c r="V233" s="215"/>
      <c r="W233" s="215"/>
      <c r="X233" s="215"/>
    </row>
    <row r="234" spans="1:24">
      <c r="A234" s="200"/>
      <c r="B234" s="200"/>
      <c r="C234" s="200"/>
      <c r="D234" s="200"/>
      <c r="E234" s="200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41"/>
      <c r="T234" s="215"/>
      <c r="U234" s="215"/>
      <c r="V234" s="215"/>
      <c r="W234" s="215"/>
      <c r="X234" s="215"/>
    </row>
    <row r="235" spans="1:24">
      <c r="A235" s="200"/>
      <c r="B235" s="200"/>
      <c r="C235" s="200"/>
      <c r="D235" s="200"/>
      <c r="E235" s="200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41"/>
      <c r="T235" s="215"/>
      <c r="U235" s="215"/>
      <c r="V235" s="215"/>
      <c r="W235" s="215"/>
      <c r="X235" s="215"/>
    </row>
    <row r="236" spans="1:24">
      <c r="A236" s="200"/>
      <c r="B236" s="200"/>
      <c r="C236" s="200"/>
      <c r="D236" s="200"/>
      <c r="E236" s="200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41"/>
      <c r="T236" s="215"/>
      <c r="U236" s="215"/>
      <c r="V236" s="215"/>
      <c r="W236" s="215"/>
      <c r="X236" s="215"/>
    </row>
    <row r="237" spans="1:24">
      <c r="A237" s="200"/>
      <c r="B237" s="200"/>
      <c r="C237" s="200"/>
      <c r="D237" s="200"/>
      <c r="E237" s="200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41"/>
      <c r="T237" s="215"/>
      <c r="U237" s="215"/>
      <c r="V237" s="215"/>
      <c r="W237" s="215"/>
      <c r="X237" s="215"/>
    </row>
    <row r="238" spans="1:24">
      <c r="A238" s="200"/>
      <c r="B238" s="200"/>
      <c r="C238" s="200"/>
      <c r="D238" s="200"/>
      <c r="E238" s="200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41"/>
      <c r="T238" s="215"/>
      <c r="U238" s="215"/>
      <c r="V238" s="215"/>
      <c r="W238" s="215"/>
      <c r="X238" s="215"/>
    </row>
    <row r="239" spans="1:24">
      <c r="A239" s="200"/>
      <c r="B239" s="200"/>
      <c r="C239" s="200"/>
      <c r="D239" s="200"/>
      <c r="E239" s="200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41"/>
      <c r="T239" s="215"/>
      <c r="U239" s="215"/>
      <c r="V239" s="215"/>
      <c r="W239" s="215"/>
      <c r="X239" s="215"/>
    </row>
    <row r="240" spans="1:24">
      <c r="A240" s="200"/>
      <c r="B240" s="200"/>
      <c r="C240" s="200"/>
      <c r="D240" s="200"/>
      <c r="E240" s="200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41"/>
      <c r="T240" s="215"/>
      <c r="U240" s="215"/>
      <c r="V240" s="215"/>
      <c r="W240" s="215"/>
      <c r="X240" s="215"/>
    </row>
    <row r="241" spans="1:24">
      <c r="A241" s="200"/>
      <c r="B241" s="200"/>
      <c r="C241" s="200"/>
      <c r="D241" s="200"/>
      <c r="E241" s="200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41"/>
      <c r="T241" s="215"/>
      <c r="U241" s="215"/>
      <c r="V241" s="215"/>
      <c r="W241" s="215"/>
      <c r="X241" s="215"/>
    </row>
    <row r="242" spans="1:24">
      <c r="A242" s="200"/>
      <c r="B242" s="200"/>
      <c r="C242" s="200"/>
      <c r="D242" s="200"/>
      <c r="E242" s="200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41"/>
      <c r="T242" s="215"/>
      <c r="U242" s="215"/>
      <c r="V242" s="215"/>
      <c r="W242" s="215"/>
      <c r="X242" s="215"/>
    </row>
    <row r="243" spans="1:24">
      <c r="A243" s="200"/>
      <c r="B243" s="200"/>
      <c r="C243" s="200"/>
      <c r="D243" s="200"/>
      <c r="E243" s="200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41"/>
      <c r="T243" s="215"/>
      <c r="U243" s="215"/>
      <c r="V243" s="215"/>
      <c r="W243" s="215"/>
      <c r="X243" s="215"/>
    </row>
    <row r="244" spans="1:24">
      <c r="A244" s="200"/>
      <c r="B244" s="200"/>
      <c r="C244" s="200"/>
      <c r="D244" s="200"/>
      <c r="E244" s="200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41"/>
      <c r="T244" s="215"/>
      <c r="U244" s="215"/>
      <c r="V244" s="215"/>
      <c r="W244" s="215"/>
      <c r="X244" s="215"/>
    </row>
    <row r="245" spans="1:24">
      <c r="A245" s="200"/>
      <c r="B245" s="200"/>
      <c r="C245" s="200"/>
      <c r="D245" s="200"/>
      <c r="E245" s="200"/>
      <c r="F245" s="215"/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  <c r="R245" s="215"/>
      <c r="S245" s="241"/>
      <c r="T245" s="215"/>
      <c r="U245" s="215"/>
      <c r="V245" s="215"/>
      <c r="W245" s="215"/>
      <c r="X245" s="215"/>
    </row>
    <row r="246" spans="1:24">
      <c r="A246" s="200"/>
      <c r="B246" s="200"/>
      <c r="C246" s="200"/>
      <c r="D246" s="200"/>
      <c r="E246" s="200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41"/>
      <c r="T246" s="215"/>
      <c r="U246" s="215"/>
      <c r="V246" s="215"/>
      <c r="W246" s="215"/>
      <c r="X246" s="215"/>
    </row>
    <row r="247" spans="1:24">
      <c r="A247" s="200"/>
      <c r="B247" s="200"/>
      <c r="C247" s="200"/>
      <c r="D247" s="200"/>
      <c r="E247" s="200"/>
      <c r="F247" s="215"/>
      <c r="G247" s="215"/>
      <c r="H247" s="215"/>
      <c r="I247" s="215"/>
      <c r="J247" s="215"/>
      <c r="K247" s="215"/>
      <c r="L247" s="215"/>
      <c r="M247" s="215"/>
      <c r="N247" s="215"/>
      <c r="O247" s="215"/>
      <c r="P247" s="215"/>
      <c r="Q247" s="215"/>
      <c r="R247" s="215"/>
      <c r="S247" s="241"/>
      <c r="T247" s="215"/>
      <c r="U247" s="215"/>
      <c r="V247" s="215"/>
      <c r="W247" s="215"/>
      <c r="X247" s="215"/>
    </row>
    <row r="248" spans="1:24">
      <c r="A248" s="200"/>
      <c r="B248" s="200"/>
      <c r="C248" s="200"/>
      <c r="D248" s="200"/>
      <c r="E248" s="200"/>
      <c r="F248" s="215"/>
      <c r="G248" s="215"/>
      <c r="H248" s="215"/>
      <c r="I248" s="215"/>
      <c r="J248" s="215"/>
      <c r="K248" s="215"/>
      <c r="L248" s="215"/>
      <c r="M248" s="215"/>
      <c r="N248" s="215"/>
      <c r="O248" s="215"/>
      <c r="P248" s="215"/>
      <c r="Q248" s="215"/>
      <c r="R248" s="215"/>
      <c r="S248" s="241"/>
      <c r="T248" s="215"/>
      <c r="U248" s="215"/>
      <c r="V248" s="215"/>
      <c r="W248" s="215"/>
      <c r="X248" s="215"/>
    </row>
    <row r="249" spans="1:24">
      <c r="A249" s="200"/>
      <c r="B249" s="200"/>
      <c r="C249" s="200"/>
      <c r="D249" s="200"/>
      <c r="E249" s="200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41"/>
      <c r="T249" s="215"/>
      <c r="U249" s="215"/>
      <c r="V249" s="215"/>
      <c r="W249" s="215"/>
      <c r="X249" s="215"/>
    </row>
    <row r="250" spans="1:24">
      <c r="A250" s="200"/>
      <c r="B250" s="200"/>
      <c r="C250" s="200"/>
      <c r="D250" s="200"/>
      <c r="E250" s="200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41"/>
      <c r="T250" s="215"/>
      <c r="U250" s="215"/>
      <c r="V250" s="215"/>
      <c r="W250" s="215"/>
      <c r="X250" s="215"/>
    </row>
    <row r="251" spans="1:24">
      <c r="A251" s="200"/>
      <c r="B251" s="200"/>
      <c r="C251" s="200"/>
      <c r="D251" s="200"/>
      <c r="E251" s="200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41"/>
      <c r="T251" s="215"/>
      <c r="U251" s="215"/>
      <c r="V251" s="215"/>
      <c r="W251" s="215"/>
      <c r="X251" s="215"/>
    </row>
    <row r="252" spans="1:24">
      <c r="A252" s="200"/>
      <c r="B252" s="200"/>
      <c r="C252" s="200"/>
      <c r="D252" s="200"/>
      <c r="E252" s="200"/>
      <c r="F252" s="215"/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  <c r="R252" s="215"/>
      <c r="S252" s="241"/>
      <c r="T252" s="215"/>
      <c r="U252" s="215"/>
      <c r="V252" s="215"/>
      <c r="W252" s="215"/>
      <c r="X252" s="215"/>
    </row>
    <row r="253" spans="1:24">
      <c r="A253" s="200"/>
      <c r="B253" s="200"/>
      <c r="C253" s="200"/>
      <c r="D253" s="200"/>
      <c r="E253" s="200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5"/>
      <c r="R253" s="215"/>
      <c r="S253" s="241"/>
      <c r="T253" s="215"/>
      <c r="U253" s="215"/>
      <c r="V253" s="215"/>
      <c r="W253" s="215"/>
      <c r="X253" s="215"/>
    </row>
    <row r="254" spans="1:24">
      <c r="A254" s="200"/>
      <c r="B254" s="200"/>
      <c r="C254" s="200"/>
      <c r="D254" s="200"/>
      <c r="E254" s="200"/>
      <c r="F254" s="215"/>
      <c r="G254" s="215"/>
      <c r="H254" s="215"/>
      <c r="I254" s="215"/>
      <c r="J254" s="215"/>
      <c r="K254" s="215"/>
      <c r="L254" s="215"/>
      <c r="M254" s="215"/>
      <c r="N254" s="215"/>
      <c r="O254" s="215"/>
      <c r="P254" s="215"/>
      <c r="Q254" s="215"/>
      <c r="R254" s="215"/>
      <c r="S254" s="241"/>
      <c r="T254" s="215"/>
      <c r="U254" s="215"/>
      <c r="V254" s="215"/>
      <c r="W254" s="215"/>
      <c r="X254" s="215"/>
    </row>
    <row r="255" spans="1:24">
      <c r="A255" s="200"/>
      <c r="B255" s="200"/>
      <c r="C255" s="200"/>
      <c r="D255" s="200"/>
      <c r="E255" s="200"/>
      <c r="F255" s="215"/>
      <c r="G255" s="215"/>
      <c r="H255" s="215"/>
      <c r="I255" s="215"/>
      <c r="J255" s="215"/>
      <c r="K255" s="215"/>
      <c r="L255" s="215"/>
      <c r="M255" s="215"/>
      <c r="N255" s="215"/>
      <c r="O255" s="215"/>
      <c r="P255" s="215"/>
      <c r="Q255" s="215"/>
      <c r="R255" s="215"/>
      <c r="S255" s="241"/>
      <c r="T255" s="215"/>
      <c r="U255" s="215"/>
      <c r="V255" s="215"/>
      <c r="W255" s="215"/>
      <c r="X255" s="215"/>
    </row>
    <row r="256" spans="1:24">
      <c r="A256" s="200"/>
      <c r="B256" s="200"/>
      <c r="C256" s="200"/>
      <c r="D256" s="200"/>
      <c r="E256" s="200"/>
      <c r="F256" s="215"/>
      <c r="G256" s="215"/>
      <c r="H256" s="215"/>
      <c r="I256" s="215"/>
      <c r="J256" s="215"/>
      <c r="K256" s="215"/>
      <c r="L256" s="215"/>
      <c r="M256" s="215"/>
      <c r="N256" s="215"/>
      <c r="O256" s="215"/>
      <c r="P256" s="215"/>
      <c r="Q256" s="215"/>
      <c r="R256" s="215"/>
      <c r="S256" s="241"/>
      <c r="T256" s="215"/>
      <c r="U256" s="215"/>
      <c r="V256" s="215"/>
      <c r="W256" s="215"/>
      <c r="X256" s="215"/>
    </row>
    <row r="257" spans="1:24">
      <c r="A257" s="200"/>
      <c r="B257" s="200"/>
      <c r="C257" s="200"/>
      <c r="D257" s="200"/>
      <c r="E257" s="200"/>
      <c r="F257" s="215"/>
      <c r="G257" s="215"/>
      <c r="H257" s="215"/>
      <c r="I257" s="215"/>
      <c r="J257" s="215"/>
      <c r="K257" s="215"/>
      <c r="L257" s="215"/>
      <c r="M257" s="215"/>
      <c r="N257" s="215"/>
      <c r="O257" s="215"/>
      <c r="P257" s="215"/>
      <c r="Q257" s="215"/>
      <c r="R257" s="215"/>
      <c r="S257" s="241"/>
      <c r="T257" s="215"/>
      <c r="U257" s="215"/>
      <c r="V257" s="215"/>
      <c r="W257" s="215"/>
      <c r="X257" s="215"/>
    </row>
    <row r="258" spans="1:24">
      <c r="A258" s="200"/>
      <c r="B258" s="200"/>
      <c r="C258" s="200"/>
      <c r="D258" s="200"/>
      <c r="E258" s="200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41"/>
      <c r="T258" s="215"/>
      <c r="U258" s="215"/>
      <c r="V258" s="215"/>
      <c r="W258" s="215"/>
      <c r="X258" s="215"/>
    </row>
    <row r="259" spans="1:24">
      <c r="A259" s="200"/>
      <c r="B259" s="200"/>
      <c r="C259" s="200"/>
      <c r="D259" s="200"/>
      <c r="E259" s="200"/>
      <c r="F259" s="215"/>
      <c r="G259" s="215"/>
      <c r="H259" s="215"/>
      <c r="I259" s="215"/>
      <c r="J259" s="215"/>
      <c r="K259" s="215"/>
      <c r="L259" s="215"/>
      <c r="M259" s="215"/>
      <c r="N259" s="215"/>
      <c r="O259" s="215"/>
      <c r="P259" s="215"/>
      <c r="Q259" s="215"/>
      <c r="R259" s="215"/>
      <c r="S259" s="241"/>
      <c r="T259" s="215"/>
      <c r="U259" s="215"/>
      <c r="V259" s="215"/>
      <c r="W259" s="215"/>
      <c r="X259" s="215"/>
    </row>
    <row r="260" spans="1:24">
      <c r="A260" s="200"/>
      <c r="B260" s="200"/>
      <c r="C260" s="200"/>
      <c r="D260" s="200"/>
      <c r="E260" s="200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41"/>
      <c r="T260" s="215"/>
      <c r="U260" s="215"/>
      <c r="V260" s="215"/>
      <c r="W260" s="215"/>
      <c r="X260" s="215"/>
    </row>
    <row r="261" spans="1:24">
      <c r="A261" s="200"/>
      <c r="B261" s="200"/>
      <c r="C261" s="200"/>
      <c r="D261" s="200"/>
      <c r="E261" s="200"/>
      <c r="F261" s="215"/>
      <c r="G261" s="215"/>
      <c r="H261" s="215"/>
      <c r="I261" s="215"/>
      <c r="J261" s="215"/>
      <c r="K261" s="215"/>
      <c r="L261" s="215"/>
      <c r="M261" s="215"/>
      <c r="N261" s="215"/>
      <c r="O261" s="215"/>
      <c r="P261" s="215"/>
      <c r="Q261" s="215"/>
      <c r="R261" s="215"/>
      <c r="S261" s="241"/>
      <c r="T261" s="215"/>
      <c r="U261" s="215"/>
      <c r="V261" s="215"/>
      <c r="W261" s="215"/>
      <c r="X261" s="215"/>
    </row>
    <row r="262" spans="1:24">
      <c r="A262" s="200"/>
      <c r="B262" s="200"/>
      <c r="C262" s="200"/>
      <c r="D262" s="200"/>
      <c r="E262" s="200"/>
      <c r="F262" s="215"/>
      <c r="G262" s="215"/>
      <c r="H262" s="215"/>
      <c r="I262" s="215"/>
      <c r="J262" s="215"/>
      <c r="K262" s="215"/>
      <c r="L262" s="215"/>
      <c r="M262" s="215"/>
      <c r="N262" s="215"/>
      <c r="O262" s="215"/>
      <c r="P262" s="215"/>
      <c r="Q262" s="215"/>
      <c r="R262" s="215"/>
      <c r="S262" s="241"/>
      <c r="T262" s="215"/>
      <c r="U262" s="215"/>
      <c r="V262" s="215"/>
      <c r="W262" s="215"/>
      <c r="X262" s="215"/>
    </row>
    <row r="263" spans="1:24">
      <c r="A263" s="200"/>
      <c r="B263" s="200"/>
      <c r="C263" s="200"/>
      <c r="D263" s="200"/>
      <c r="E263" s="200"/>
      <c r="F263" s="215"/>
      <c r="G263" s="215"/>
      <c r="H263" s="215"/>
      <c r="I263" s="215"/>
      <c r="J263" s="215"/>
      <c r="K263" s="215"/>
      <c r="L263" s="215"/>
      <c r="M263" s="215"/>
      <c r="N263" s="215"/>
      <c r="O263" s="215"/>
      <c r="P263" s="215"/>
      <c r="Q263" s="215"/>
      <c r="R263" s="215"/>
      <c r="S263" s="241"/>
      <c r="T263" s="215"/>
      <c r="U263" s="215"/>
      <c r="V263" s="215"/>
      <c r="W263" s="215"/>
      <c r="X263" s="215"/>
    </row>
    <row r="264" spans="1:24">
      <c r="A264" s="200"/>
      <c r="B264" s="200"/>
      <c r="C264" s="200"/>
      <c r="D264" s="200"/>
      <c r="E264" s="200"/>
      <c r="F264" s="215"/>
      <c r="G264" s="215"/>
      <c r="H264" s="215"/>
      <c r="I264" s="215"/>
      <c r="J264" s="215"/>
      <c r="K264" s="215"/>
      <c r="L264" s="215"/>
      <c r="M264" s="215"/>
      <c r="N264" s="215"/>
      <c r="O264" s="215"/>
      <c r="P264" s="215"/>
      <c r="Q264" s="215"/>
      <c r="R264" s="215"/>
      <c r="S264" s="241"/>
      <c r="T264" s="215"/>
      <c r="U264" s="215"/>
      <c r="V264" s="215"/>
      <c r="W264" s="215"/>
      <c r="X264" s="215"/>
    </row>
    <row r="265" spans="1:24">
      <c r="A265" s="200"/>
      <c r="B265" s="200"/>
      <c r="C265" s="200"/>
      <c r="D265" s="200"/>
      <c r="E265" s="200"/>
      <c r="F265" s="215"/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41"/>
      <c r="T265" s="215"/>
      <c r="U265" s="215"/>
      <c r="V265" s="215"/>
      <c r="W265" s="215"/>
      <c r="X265" s="215"/>
    </row>
    <row r="266" spans="1:24">
      <c r="A266" s="200"/>
      <c r="B266" s="200"/>
      <c r="C266" s="200"/>
      <c r="D266" s="200"/>
      <c r="E266" s="200"/>
      <c r="F266" s="215"/>
      <c r="G266" s="215"/>
      <c r="H266" s="215"/>
      <c r="I266" s="215"/>
      <c r="J266" s="215"/>
      <c r="K266" s="215"/>
      <c r="L266" s="215"/>
      <c r="M266" s="215"/>
      <c r="N266" s="215"/>
      <c r="O266" s="215"/>
      <c r="P266" s="215"/>
      <c r="Q266" s="215"/>
      <c r="R266" s="215"/>
      <c r="S266" s="241"/>
      <c r="T266" s="215"/>
      <c r="U266" s="215"/>
      <c r="V266" s="215"/>
      <c r="W266" s="215"/>
      <c r="X266" s="215"/>
    </row>
    <row r="267" spans="1:24">
      <c r="A267" s="200"/>
      <c r="B267" s="200"/>
      <c r="C267" s="200"/>
      <c r="D267" s="200"/>
      <c r="E267" s="200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41"/>
      <c r="T267" s="215"/>
      <c r="U267" s="215"/>
      <c r="V267" s="215"/>
      <c r="W267" s="215"/>
      <c r="X267" s="215"/>
    </row>
    <row r="268" spans="1:24">
      <c r="A268" s="200"/>
      <c r="B268" s="200"/>
      <c r="C268" s="200"/>
      <c r="D268" s="200"/>
      <c r="E268" s="200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41"/>
      <c r="T268" s="215"/>
      <c r="U268" s="215"/>
      <c r="V268" s="215"/>
      <c r="W268" s="215"/>
      <c r="X268" s="215"/>
    </row>
    <row r="269" spans="1:24">
      <c r="A269" s="200"/>
      <c r="B269" s="200"/>
      <c r="C269" s="200"/>
      <c r="D269" s="200"/>
      <c r="E269" s="200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41"/>
      <c r="T269" s="215"/>
      <c r="U269" s="215"/>
      <c r="V269" s="215"/>
      <c r="W269" s="215"/>
      <c r="X269" s="215"/>
    </row>
    <row r="270" spans="1:24">
      <c r="A270" s="200"/>
      <c r="B270" s="200"/>
      <c r="C270" s="200"/>
      <c r="D270" s="200"/>
      <c r="E270" s="200"/>
      <c r="F270" s="215"/>
      <c r="G270" s="215"/>
      <c r="H270" s="215"/>
      <c r="I270" s="215"/>
      <c r="J270" s="215"/>
      <c r="K270" s="215"/>
      <c r="L270" s="215"/>
      <c r="M270" s="215"/>
      <c r="N270" s="215"/>
      <c r="O270" s="215"/>
      <c r="P270" s="215"/>
      <c r="Q270" s="215"/>
      <c r="R270" s="215"/>
      <c r="S270" s="241"/>
      <c r="T270" s="215"/>
      <c r="U270" s="215"/>
      <c r="V270" s="215"/>
      <c r="W270" s="215"/>
      <c r="X270" s="215"/>
    </row>
    <row r="271" spans="1:24">
      <c r="A271" s="200"/>
      <c r="B271" s="200"/>
      <c r="C271" s="200"/>
      <c r="D271" s="200"/>
      <c r="E271" s="200"/>
      <c r="F271" s="215"/>
      <c r="G271" s="215"/>
      <c r="H271" s="215"/>
      <c r="I271" s="215"/>
      <c r="J271" s="215"/>
      <c r="K271" s="215"/>
      <c r="L271" s="215"/>
      <c r="M271" s="215"/>
      <c r="N271" s="215"/>
      <c r="O271" s="215"/>
      <c r="P271" s="215"/>
      <c r="Q271" s="215"/>
      <c r="R271" s="215"/>
      <c r="S271" s="241"/>
      <c r="T271" s="215"/>
      <c r="U271" s="215"/>
      <c r="V271" s="215"/>
      <c r="W271" s="215"/>
      <c r="X271" s="215"/>
    </row>
    <row r="272" spans="1:24">
      <c r="A272" s="200"/>
      <c r="B272" s="200"/>
      <c r="C272" s="200"/>
      <c r="D272" s="200"/>
      <c r="E272" s="200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41"/>
      <c r="T272" s="215"/>
      <c r="U272" s="215"/>
      <c r="V272" s="215"/>
      <c r="W272" s="215"/>
      <c r="X272" s="215"/>
    </row>
    <row r="273" spans="1:24">
      <c r="A273" s="200"/>
      <c r="B273" s="200"/>
      <c r="C273" s="200"/>
      <c r="D273" s="200"/>
      <c r="E273" s="200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41"/>
      <c r="T273" s="215"/>
      <c r="U273" s="215"/>
      <c r="V273" s="215"/>
      <c r="W273" s="215"/>
      <c r="X273" s="215"/>
    </row>
    <row r="274" spans="1:24">
      <c r="A274" s="200"/>
      <c r="B274" s="200"/>
      <c r="C274" s="200"/>
      <c r="D274" s="200"/>
      <c r="E274" s="200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41"/>
      <c r="T274" s="215"/>
      <c r="U274" s="215"/>
      <c r="V274" s="215"/>
      <c r="W274" s="215"/>
      <c r="X274" s="215"/>
    </row>
    <row r="275" spans="1:24">
      <c r="A275" s="200"/>
      <c r="B275" s="200"/>
      <c r="C275" s="200"/>
      <c r="D275" s="200"/>
      <c r="E275" s="200"/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41"/>
      <c r="T275" s="215"/>
      <c r="U275" s="215"/>
      <c r="V275" s="215"/>
      <c r="W275" s="215"/>
      <c r="X275" s="215"/>
    </row>
    <row r="276" spans="1:24">
      <c r="A276" s="200"/>
      <c r="B276" s="200"/>
      <c r="C276" s="200"/>
      <c r="D276" s="200"/>
      <c r="E276" s="200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41"/>
      <c r="T276" s="215"/>
      <c r="U276" s="215"/>
      <c r="V276" s="215"/>
      <c r="W276" s="215"/>
      <c r="X276" s="215"/>
    </row>
    <row r="277" spans="1:24">
      <c r="A277" s="200"/>
      <c r="B277" s="200"/>
      <c r="C277" s="200"/>
      <c r="D277" s="200"/>
      <c r="E277" s="200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41"/>
      <c r="T277" s="215"/>
      <c r="U277" s="215"/>
      <c r="V277" s="215"/>
      <c r="W277" s="215"/>
      <c r="X277" s="215"/>
    </row>
    <row r="278" spans="1:24">
      <c r="A278" s="200"/>
      <c r="B278" s="200"/>
      <c r="C278" s="200"/>
      <c r="D278" s="200"/>
      <c r="E278" s="200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41"/>
      <c r="T278" s="215"/>
      <c r="U278" s="215"/>
      <c r="V278" s="215"/>
      <c r="W278" s="215"/>
      <c r="X278" s="215"/>
    </row>
    <row r="279" spans="1:24">
      <c r="A279" s="200"/>
      <c r="B279" s="200"/>
      <c r="C279" s="200"/>
      <c r="D279" s="200"/>
      <c r="E279" s="200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41"/>
      <c r="T279" s="215"/>
      <c r="U279" s="215"/>
      <c r="V279" s="215"/>
      <c r="W279" s="215"/>
      <c r="X279" s="215"/>
    </row>
    <row r="280" spans="1:24">
      <c r="A280" s="200"/>
      <c r="B280" s="200"/>
      <c r="C280" s="200"/>
      <c r="D280" s="200"/>
      <c r="E280" s="200"/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41"/>
      <c r="T280" s="215"/>
      <c r="U280" s="215"/>
      <c r="V280" s="215"/>
      <c r="W280" s="215"/>
      <c r="X280" s="215"/>
    </row>
    <row r="281" spans="1:24">
      <c r="A281" s="200"/>
      <c r="B281" s="200"/>
      <c r="C281" s="200"/>
      <c r="D281" s="200"/>
      <c r="E281" s="200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41"/>
      <c r="T281" s="215"/>
      <c r="U281" s="215"/>
      <c r="V281" s="215"/>
      <c r="W281" s="215"/>
      <c r="X281" s="215"/>
    </row>
    <row r="282" spans="1:24">
      <c r="A282" s="200"/>
      <c r="B282" s="200"/>
      <c r="C282" s="200"/>
      <c r="D282" s="200"/>
      <c r="E282" s="200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41"/>
      <c r="T282" s="215"/>
      <c r="U282" s="215"/>
      <c r="V282" s="215"/>
      <c r="W282" s="215"/>
      <c r="X282" s="215"/>
    </row>
    <row r="283" spans="1:24">
      <c r="A283" s="200"/>
      <c r="B283" s="200"/>
      <c r="C283" s="200"/>
      <c r="D283" s="200"/>
      <c r="E283" s="200"/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41"/>
      <c r="T283" s="215"/>
      <c r="U283" s="215"/>
      <c r="V283" s="215"/>
      <c r="W283" s="215"/>
      <c r="X283" s="215"/>
    </row>
    <row r="284" spans="1:24">
      <c r="A284" s="200"/>
      <c r="B284" s="200"/>
      <c r="C284" s="200"/>
      <c r="D284" s="200"/>
      <c r="E284" s="200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41"/>
      <c r="T284" s="215"/>
      <c r="U284" s="215"/>
      <c r="V284" s="215"/>
      <c r="W284" s="215"/>
      <c r="X284" s="215"/>
    </row>
    <row r="285" spans="1:24">
      <c r="A285" s="200"/>
      <c r="B285" s="200"/>
      <c r="C285" s="200"/>
      <c r="D285" s="200"/>
      <c r="E285" s="200"/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41"/>
      <c r="T285" s="215"/>
      <c r="U285" s="215"/>
      <c r="V285" s="215"/>
      <c r="W285" s="215"/>
      <c r="X285" s="215"/>
    </row>
    <row r="286" spans="1:24">
      <c r="A286" s="200"/>
      <c r="B286" s="200"/>
      <c r="C286" s="200"/>
      <c r="D286" s="200"/>
      <c r="E286" s="200"/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41"/>
      <c r="T286" s="215"/>
      <c r="U286" s="215"/>
      <c r="V286" s="215"/>
      <c r="W286" s="215"/>
      <c r="X286" s="215"/>
    </row>
    <row r="287" spans="1:24">
      <c r="A287" s="200"/>
      <c r="B287" s="200"/>
      <c r="C287" s="200"/>
      <c r="D287" s="200"/>
      <c r="E287" s="200"/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41"/>
      <c r="T287" s="215"/>
      <c r="U287" s="215"/>
      <c r="V287" s="215"/>
      <c r="W287" s="215"/>
      <c r="X287" s="215"/>
    </row>
  </sheetData>
  <mergeCells count="2">
    <mergeCell ref="A1:E1"/>
    <mergeCell ref="C3:D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V33"/>
  <sheetViews>
    <sheetView workbookViewId="0">
      <selection activeCell="R12" sqref="R12"/>
    </sheetView>
  </sheetViews>
  <sheetFormatPr defaultRowHeight="15"/>
  <cols>
    <col min="2" max="2" width="10.5703125" bestFit="1" customWidth="1"/>
    <col min="4" max="4" width="21" customWidth="1"/>
    <col min="5" max="5" width="9.5703125" bestFit="1" customWidth="1"/>
    <col min="6" max="6" width="9.28515625" bestFit="1" customWidth="1"/>
    <col min="7" max="16" width="9.5703125" bestFit="1" customWidth="1"/>
    <col min="17" max="17" width="10.5703125" bestFit="1" customWidth="1"/>
    <col min="20" max="20" width="12.140625" bestFit="1" customWidth="1"/>
  </cols>
  <sheetData>
    <row r="3" spans="2:22">
      <c r="B3" t="s">
        <v>312</v>
      </c>
    </row>
    <row r="4" spans="2:22">
      <c r="B4" t="s">
        <v>95</v>
      </c>
    </row>
    <row r="6" spans="2:22">
      <c r="B6" t="s">
        <v>313</v>
      </c>
    </row>
    <row r="7" spans="2:22">
      <c r="B7" s="1">
        <v>1047.68</v>
      </c>
      <c r="D7" t="s">
        <v>314</v>
      </c>
      <c r="E7">
        <v>1047.68</v>
      </c>
      <c r="F7">
        <v>813.98</v>
      </c>
      <c r="G7">
        <v>1526.5500000000002</v>
      </c>
      <c r="H7">
        <v>1941.5</v>
      </c>
      <c r="I7">
        <v>3117.56</v>
      </c>
      <c r="J7">
        <v>2075.2799999999997</v>
      </c>
      <c r="K7">
        <v>1733.6</v>
      </c>
      <c r="L7">
        <v>1445.47</v>
      </c>
      <c r="M7">
        <v>1312</v>
      </c>
      <c r="N7">
        <v>1723.98</v>
      </c>
      <c r="O7">
        <v>2113.3599999999997</v>
      </c>
      <c r="P7">
        <v>1025.48</v>
      </c>
      <c r="Q7">
        <v>19876.439999999999</v>
      </c>
    </row>
    <row r="8" spans="2:22">
      <c r="B8" s="1">
        <v>2.09</v>
      </c>
      <c r="D8" t="s">
        <v>252</v>
      </c>
      <c r="E8" s="1">
        <v>2.09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22">
      <c r="B9" s="1">
        <v>1045.5900000000001</v>
      </c>
      <c r="D9" t="s">
        <v>184</v>
      </c>
      <c r="E9" s="1">
        <v>1045.5900000000001</v>
      </c>
      <c r="F9" s="1">
        <v>813.98</v>
      </c>
      <c r="G9" s="1">
        <v>1526.5500000000002</v>
      </c>
      <c r="H9" s="1">
        <v>1941.5</v>
      </c>
      <c r="I9" s="1">
        <v>3117.56</v>
      </c>
      <c r="J9" s="1">
        <v>2075.2799999999997</v>
      </c>
      <c r="K9" s="1">
        <v>1733.6</v>
      </c>
      <c r="L9" s="1">
        <v>1445.47</v>
      </c>
      <c r="M9" s="1">
        <v>1311.77</v>
      </c>
      <c r="N9" s="1">
        <v>1723.98</v>
      </c>
      <c r="O9" s="1">
        <v>2113.3599999999997</v>
      </c>
      <c r="P9" s="1">
        <v>1025.48</v>
      </c>
      <c r="Q9" s="397">
        <f>SUM(E9:P9)</f>
        <v>19874.12</v>
      </c>
    </row>
    <row r="10" spans="2:22">
      <c r="B10" s="1">
        <v>813.98</v>
      </c>
      <c r="D10" t="s">
        <v>244</v>
      </c>
      <c r="E10" s="1"/>
      <c r="F10" s="1"/>
      <c r="G10" s="1"/>
      <c r="H10" s="1"/>
      <c r="I10" s="1"/>
      <c r="J10" s="1"/>
      <c r="K10" s="1"/>
      <c r="L10" s="1"/>
      <c r="M10" s="1">
        <v>0.23</v>
      </c>
      <c r="N10" s="1"/>
      <c r="O10" s="1"/>
      <c r="P10" s="1"/>
      <c r="Q10" s="1"/>
      <c r="T10" s="395">
        <v>52.74</v>
      </c>
      <c r="U10" s="394" t="s">
        <v>579</v>
      </c>
      <c r="V10" s="394"/>
    </row>
    <row r="11" spans="2:22">
      <c r="B11" s="1">
        <v>813.98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90"/>
      <c r="T11" s="398">
        <v>65</v>
      </c>
      <c r="U11" s="394" t="s">
        <v>580</v>
      </c>
      <c r="V11" s="394"/>
    </row>
    <row r="12" spans="2:22">
      <c r="B12" s="1">
        <v>1526.5500000000002</v>
      </c>
      <c r="D12" t="s">
        <v>315</v>
      </c>
      <c r="E12" s="1">
        <v>437.25</v>
      </c>
      <c r="F12" s="1">
        <v>344.13</v>
      </c>
      <c r="G12" s="1">
        <v>678.24</v>
      </c>
      <c r="H12" s="1">
        <v>840.82</v>
      </c>
      <c r="I12" s="1">
        <v>1500.52</v>
      </c>
      <c r="J12" s="1">
        <v>1048.05</v>
      </c>
      <c r="K12" s="1">
        <v>715.62</v>
      </c>
      <c r="L12" s="1">
        <v>601.26</v>
      </c>
      <c r="M12" s="1">
        <v>543.32000000000005</v>
      </c>
      <c r="N12" s="1">
        <v>779.77</v>
      </c>
      <c r="O12" s="1">
        <v>962.05</v>
      </c>
      <c r="P12" s="1">
        <v>518.02</v>
      </c>
      <c r="Q12" s="1">
        <v>8969.0499999999993</v>
      </c>
      <c r="R12" s="190">
        <v>0.45124026234074111</v>
      </c>
      <c r="T12" s="395">
        <f>T11-T10</f>
        <v>12.259999999999998</v>
      </c>
      <c r="U12" s="394" t="s">
        <v>581</v>
      </c>
      <c r="V12" s="394"/>
    </row>
    <row r="13" spans="2:22">
      <c r="B13" s="1">
        <v>1526.5500000000002</v>
      </c>
      <c r="D13" t="s">
        <v>252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90"/>
      <c r="T13" s="399">
        <f>Q12</f>
        <v>8969.0499999999993</v>
      </c>
      <c r="U13" s="394" t="s">
        <v>582</v>
      </c>
      <c r="V13" s="394"/>
    </row>
    <row r="14" spans="2:22">
      <c r="B14" s="1">
        <v>1941.5</v>
      </c>
      <c r="D14" t="s">
        <v>184</v>
      </c>
      <c r="E14" s="1">
        <v>437.25</v>
      </c>
      <c r="F14" s="1">
        <v>344.13</v>
      </c>
      <c r="G14" s="1">
        <v>678.24</v>
      </c>
      <c r="H14" s="1">
        <v>840.82</v>
      </c>
      <c r="I14" s="1">
        <v>1500.52</v>
      </c>
      <c r="J14" s="1">
        <v>1048.05</v>
      </c>
      <c r="K14" s="1">
        <v>715.62</v>
      </c>
      <c r="L14" s="1">
        <v>601.26</v>
      </c>
      <c r="M14" s="1">
        <v>543.09</v>
      </c>
      <c r="N14" s="1">
        <v>779.77</v>
      </c>
      <c r="O14" s="1">
        <v>962.05</v>
      </c>
      <c r="P14" s="1">
        <v>518.02</v>
      </c>
      <c r="Q14" s="1"/>
      <c r="R14" s="190"/>
      <c r="T14" s="400">
        <f>T13*T12</f>
        <v>109960.55299999997</v>
      </c>
      <c r="U14" s="394" t="s">
        <v>583</v>
      </c>
      <c r="V14" s="394"/>
    </row>
    <row r="15" spans="2:22">
      <c r="B15" s="1">
        <v>1941.5</v>
      </c>
      <c r="D15" t="s">
        <v>244</v>
      </c>
      <c r="E15" s="1"/>
      <c r="F15" s="1"/>
      <c r="G15" s="1"/>
      <c r="H15" s="1"/>
      <c r="I15" s="1"/>
      <c r="J15" s="1"/>
      <c r="K15" s="1"/>
      <c r="L15" s="1"/>
      <c r="M15" s="1">
        <v>0.23</v>
      </c>
      <c r="N15" s="1"/>
      <c r="O15" s="1"/>
      <c r="P15" s="1"/>
      <c r="Q15" s="1"/>
      <c r="R15" s="190"/>
      <c r="T15" s="394"/>
      <c r="U15" s="394"/>
      <c r="V15" s="394"/>
    </row>
    <row r="16" spans="2:22">
      <c r="B16" s="1">
        <v>3117.56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90"/>
      <c r="T16" s="394">
        <f>'Res Priceout'!F29+'Res Priceout'!F30</f>
        <v>8447.5</v>
      </c>
      <c r="U16" s="394" t="s">
        <v>129</v>
      </c>
      <c r="V16" s="394"/>
    </row>
    <row r="17" spans="2:22">
      <c r="B17" s="1">
        <v>3117.56</v>
      </c>
      <c r="D17" t="s">
        <v>316</v>
      </c>
      <c r="E17" s="1">
        <v>610.43000000000006</v>
      </c>
      <c r="F17" s="1">
        <v>469.84999999999997</v>
      </c>
      <c r="G17" s="1">
        <v>848.31000000000006</v>
      </c>
      <c r="H17" s="1">
        <v>1100.68</v>
      </c>
      <c r="I17" s="1">
        <v>1617.04</v>
      </c>
      <c r="J17" s="1">
        <v>1027.23</v>
      </c>
      <c r="K17" s="1">
        <v>1017.98</v>
      </c>
      <c r="L17" s="1">
        <v>844.21</v>
      </c>
      <c r="M17" s="1">
        <v>768.68000000000006</v>
      </c>
      <c r="N17" s="1">
        <v>944.21</v>
      </c>
      <c r="O17" s="1">
        <v>1151.31</v>
      </c>
      <c r="P17" s="1">
        <v>507.46000000000004</v>
      </c>
      <c r="Q17" s="1">
        <v>10907.39</v>
      </c>
      <c r="R17" s="190">
        <v>0.54875973765925889</v>
      </c>
      <c r="T17" s="401">
        <f>T14/T16/12</f>
        <v>1.0847445299398242</v>
      </c>
      <c r="U17" s="394" t="s">
        <v>584</v>
      </c>
      <c r="V17" s="394"/>
    </row>
    <row r="18" spans="2:22">
      <c r="B18" s="1">
        <v>2075.2799999999997</v>
      </c>
      <c r="D18" t="s">
        <v>252</v>
      </c>
      <c r="E18" s="1">
        <v>2.09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90"/>
    </row>
    <row r="19" spans="2:22">
      <c r="B19" s="1">
        <v>2075.2799999999997</v>
      </c>
      <c r="D19" t="s">
        <v>184</v>
      </c>
      <c r="E19" s="1">
        <v>608.34</v>
      </c>
      <c r="F19" s="1">
        <v>469.84999999999997</v>
      </c>
      <c r="G19" s="1">
        <v>848.31000000000006</v>
      </c>
      <c r="H19" s="1">
        <v>1100.68</v>
      </c>
      <c r="I19" s="1">
        <v>1617.04</v>
      </c>
      <c r="J19" s="1">
        <v>1027.23</v>
      </c>
      <c r="K19" s="1">
        <v>1017.98</v>
      </c>
      <c r="L19" s="1">
        <v>844.21</v>
      </c>
      <c r="M19" s="1">
        <v>768.68000000000006</v>
      </c>
      <c r="N19" s="1">
        <v>944.21</v>
      </c>
      <c r="O19" s="1">
        <v>1151.31</v>
      </c>
      <c r="P19" s="1">
        <v>507.46000000000004</v>
      </c>
      <c r="Q19" s="1"/>
      <c r="R19" s="190"/>
    </row>
    <row r="20" spans="2:22">
      <c r="B20" s="1">
        <v>1733.6</v>
      </c>
      <c r="D20" t="s">
        <v>244</v>
      </c>
      <c r="R20" s="190"/>
    </row>
    <row r="21" spans="2:22">
      <c r="B21" s="1">
        <v>1733.6</v>
      </c>
      <c r="R21" s="190"/>
    </row>
    <row r="22" spans="2:22">
      <c r="B22" s="1">
        <v>1445.47</v>
      </c>
    </row>
    <row r="23" spans="2:22">
      <c r="B23" s="1">
        <v>1445.47</v>
      </c>
    </row>
    <row r="24" spans="2:22">
      <c r="B24" s="1">
        <v>1312</v>
      </c>
    </row>
    <row r="25" spans="2:22">
      <c r="B25" s="1">
        <v>0.23</v>
      </c>
    </row>
    <row r="26" spans="2:22">
      <c r="B26" s="1">
        <v>1311.77</v>
      </c>
    </row>
    <row r="27" spans="2:22">
      <c r="B27" s="1">
        <v>1723.98</v>
      </c>
    </row>
    <row r="28" spans="2:22">
      <c r="B28" s="1">
        <v>1723.98</v>
      </c>
    </row>
    <row r="29" spans="2:22">
      <c r="B29" s="1">
        <v>2113.3599999999997</v>
      </c>
    </row>
    <row r="30" spans="2:22">
      <c r="B30" s="1">
        <v>2113.3599999999997</v>
      </c>
    </row>
    <row r="31" spans="2:22">
      <c r="B31" s="1">
        <v>1025.48</v>
      </c>
    </row>
    <row r="32" spans="2:22">
      <c r="B32" s="1">
        <v>1025.48</v>
      </c>
    </row>
    <row r="33" spans="2:2">
      <c r="B33" s="1">
        <v>19876.439999999999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E8ADE1E4A89B649A70DC70950564BEB" ma:contentTypeVersion="7" ma:contentTypeDescription="" ma:contentTypeScope="" ma:versionID="917be5f6d94bd444b636300f169ed83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1671013856ba3c77f78c2129cb69c71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2:IsEFSEC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8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>
      <xsd:simpleType>
        <xsd:restriction base="dms:Choice">
          <xsd:enumeration value="Full Visibility"/>
          <xsd:enumeration value="Internal Only"/>
        </xsd:restriction>
      </xsd:simpleType>
    </xsd:element>
    <xsd:element name="IsEFSEC" ma:index="17" nillable="true" ma:displayName="IsEFSEC" ma:default="0" ma:internalName="IsEFSEC">
      <xsd:simpleType>
        <xsd:restriction base="dms:Boolean"/>
      </xsd:simpleType>
    </xsd:element>
    <xsd:element name="SignificantOrder" ma:index="25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E8ADE1E4A89B649A70DC70950564BEB" ma:contentTypeVersion="44" ma:contentTypeDescription="" ma:contentTypeScope="" ma:versionID="938d086d945acb57d56daa6a892f1bb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2020-06-16T07:00:00+00:00</OpenedDate>
    <SignificantOrder xmlns="dc463f71-b30c-4ab2-9473-d307f9d35888">false</SignificantOrder>
    <Date1 xmlns="dc463f71-b30c-4ab2-9473-d307f9d35888">2020-07-17T07:00:00+00:00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Fiorito Enterprises Inc. &amp; Rabanco Companies</CaseCompanyNames>
    <Nickname xmlns="http://schemas.microsoft.com/sharepoint/v3" xsi:nil="true"/>
    <DocketNumber xmlns="dc463f71-b30c-4ab2-9473-d307f9d35888">200558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4E616CD-6163-45F4-875F-DB9F1209F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3B8C3E-E78D-4CC0-B6D2-F08159611A70}"/>
</file>

<file path=customXml/itemProps3.xml><?xml version="1.0" encoding="utf-8"?>
<ds:datastoreItem xmlns:ds="http://schemas.openxmlformats.org/officeDocument/2006/customXml" ds:itemID="{3A16BD3C-FE58-492A-BFB2-7C1F4A2ABA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AD08BC-578F-4B83-8351-CB75D5A55881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5.xml><?xml version="1.0" encoding="utf-8"?>
<ds:datastoreItem xmlns:ds="http://schemas.openxmlformats.org/officeDocument/2006/customXml" ds:itemID="{B00AF336-8502-4089-97C1-CD1533ABAB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Res Priceout</vt:lpstr>
      <vt:lpstr>IND Priceout</vt:lpstr>
      <vt:lpstr>Comm Priceout</vt:lpstr>
      <vt:lpstr>Company Rev</vt:lpstr>
      <vt:lpstr>Customer Counts - per Republic</vt:lpstr>
      <vt:lpstr>Cust Allocation</vt:lpstr>
      <vt:lpstr>Disposal Summary</vt:lpstr>
      <vt:lpstr>Disp tons Cedar Grove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Steward, Cristina (UTC)</dc:creator>
  <cp:lastModifiedBy>Russell, Sarah</cp:lastModifiedBy>
  <cp:lastPrinted>2019-05-13T20:28:50Z</cp:lastPrinted>
  <dcterms:created xsi:type="dcterms:W3CDTF">2019-04-24T22:01:54Z</dcterms:created>
  <dcterms:modified xsi:type="dcterms:W3CDTF">2020-07-16T23:42:40Z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0x0101006E56B4D1795A2E4DB2F0B01679ED314A00AE8ADE1E4A89B649A70DC70950564BEB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