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6915" yWindow="1260" windowWidth="17355" windowHeight="1026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B4" i="3" l="1"/>
  <c r="D20" i="1"/>
  <c r="E20" i="1" l="1"/>
  <c r="E20" i="3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<sst xmlns="http://schemas.openxmlformats.org/spreadsheetml/2006/main" count="180" uniqueCount="42">
  <si>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</si>
  <si>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</si>
  <si>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</si>
  <si>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</si>
  <si>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</si>
  <si>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</si>
  <si>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</si>
  <si>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</si>
  <si>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</si>
  <si>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</si>
  <si>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</si>
  <si>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</si>
  <si>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</si>
  <si>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</si>
  <si>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</si>
  <si>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</si>
  <si>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</si>
  <si>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</si>
  <si>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</si>
  <si>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</si>
  <si>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</si>
  <si>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</si>
  <si>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</si>
  <si>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</si>
  <si>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</si>
  <si>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</si>
  <si>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</si>
  <si>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</si>
  <si>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</si>
  <si>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</si>
  <si>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</si>
  <si>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</si>
  <si>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</si>
  <si>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</si>
  <si>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</si>
  <si>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</si>
  <si>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</si>
  <si>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</si>
  <si>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</si>
  <si>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</si>
  <si>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</si>
  <si>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8/31/2018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</si>
</sst>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2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7" fillId="2" borderId="2" applyNumberFormat="0" applyFont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5" applyNumberFormat="0" applyAlignment="0" applyProtection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5" applyNumberFormat="0" applyAlignment="0" applyProtection="0"/>
    <xf numFmtId="0" fontId="37" fillId="0" borderId="10" applyNumberFormat="0" applyFill="0" applyAlignment="0" applyProtection="0"/>
    <xf numFmtId="0" fontId="38" fillId="23" borderId="0" applyNumberFormat="0" applyBorder="0" applyAlignment="0" applyProtection="0"/>
    <xf numFmtId="0" fontId="6" fillId="0" borderId="0"/>
    <xf numFmtId="0" fontId="39" fillId="21" borderId="11" applyNumberFormat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36" fillId="8" borderId="5" applyNumberFormat="0" applyAlignment="0" applyProtection="0"/>
    <xf numFmtId="0" fontId="5" fillId="0" borderId="0"/>
    <xf numFmtId="0" fontId="47" fillId="0" borderId="0"/>
    <xf numFmtId="43" fontId="47" fillId="0" borderId="0" applyFont="0" applyFill="0" applyBorder="0" applyAlignment="0" applyProtection="0"/>
    <xf numFmtId="0" fontId="7" fillId="0" borderId="0"/>
    <xf numFmtId="0" fontId="5" fillId="0" borderId="0"/>
    <xf numFmtId="169" fontId="7" fillId="0" borderId="0" applyFont="0" applyFill="0" applyBorder="0" applyAlignment="0" applyProtection="0"/>
    <xf numFmtId="38" fontId="22" fillId="24" borderId="0" applyNumberFormat="0" applyBorder="0" applyAlignment="0" applyProtection="0"/>
    <xf numFmtId="10" fontId="22" fillId="25" borderId="13" applyNumberFormat="0" applyBorder="0" applyAlignment="0" applyProtection="0"/>
    <xf numFmtId="170" fontId="48" fillId="0" borderId="0"/>
    <xf numFmtId="10" fontId="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7" fillId="0" borderId="0"/>
    <xf numFmtId="0" fontId="36" fillId="8" borderId="5" applyNumberFormat="0" applyAlignment="0" applyProtection="0"/>
    <xf numFmtId="43" fontId="7" fillId="0" borderId="0" applyFont="0" applyFill="0" applyBorder="0" applyAlignment="0" applyProtection="0"/>
    <xf numFmtId="0" fontId="36" fillId="8" borderId="5" applyNumberFormat="0" applyAlignment="0" applyProtection="0"/>
    <xf numFmtId="0" fontId="6" fillId="0" borderId="0"/>
    <xf numFmtId="0" fontId="7" fillId="2" borderId="2" applyNumberFormat="0" applyFont="0" applyAlignment="0" applyProtection="0"/>
    <xf numFmtId="0" fontId="46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36" fillId="8" borderId="5" applyNumberFormat="0" applyAlignment="0" applyProtection="0"/>
    <xf numFmtId="0" fontId="4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50" fillId="0" borderId="0"/>
    <xf numFmtId="0" fontId="36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36" fillId="8" borderId="5" applyNumberFormat="0" applyAlignment="0" applyProtection="0"/>
    <xf numFmtId="0" fontId="2" fillId="0" borderId="0"/>
    <xf numFmtId="0" fontId="36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</cellStyleXfs>
  <cellXfs count="115">
    <xf numFmtId="0" fontId="0" fillId="0" borderId="0" xfId="0"/>
    <xf numFmtId="15" fontId="8" fillId="0" borderId="0" xfId="0" quotePrefix="1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10" fillId="0" borderId="0" xfId="0" applyFont="1" applyAlignment="1">
      <alignment horizontal="center"/>
    </xf>
    <xf numFmtId="14" fontId="11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center"/>
    </xf>
    <xf numFmtId="14" fontId="12" fillId="0" borderId="0" xfId="0" quotePrefix="1" applyNumberFormat="1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 applyFill="1"/>
    <xf numFmtId="0" fontId="13" fillId="0" borderId="0" xfId="0" applyFont="1" applyFill="1"/>
    <xf numFmtId="37" fontId="13" fillId="0" borderId="0" xfId="0" applyNumberFormat="1" applyFont="1" applyFill="1" applyAlignment="1">
      <alignment horizontal="center"/>
    </xf>
    <xf numFmtId="37" fontId="17" fillId="0" borderId="0" xfId="0" applyNumberFormat="1" applyFont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41" fontId="18" fillId="0" borderId="0" xfId="1" applyNumberFormat="1" applyFont="1" applyFill="1"/>
    <xf numFmtId="165" fontId="19" fillId="0" borderId="0" xfId="0" applyNumberFormat="1" applyFont="1" applyFill="1" applyProtection="1">
      <protection locked="0"/>
    </xf>
    <xf numFmtId="0" fontId="20" fillId="0" borderId="0" xfId="0" applyFont="1" applyFill="1" applyAlignment="1">
      <alignment horizontal="center"/>
    </xf>
    <xf numFmtId="41" fontId="18" fillId="0" borderId="1" xfId="1" applyNumberFormat="1" applyFont="1" applyFill="1" applyBorder="1"/>
    <xf numFmtId="165" fontId="19" fillId="0" borderId="1" xfId="0" applyNumberFormat="1" applyFont="1" applyFill="1" applyBorder="1" applyProtection="1">
      <protection locked="0"/>
    </xf>
    <xf numFmtId="0" fontId="21" fillId="0" borderId="0" xfId="0" applyFont="1"/>
    <xf numFmtId="37" fontId="18" fillId="0" borderId="0" xfId="0" applyNumberFormat="1" applyFont="1" applyFill="1"/>
    <xf numFmtId="37" fontId="7" fillId="0" borderId="0" xfId="0" applyNumberFormat="1" applyFont="1"/>
    <xf numFmtId="0" fontId="18" fillId="0" borderId="1" xfId="0" applyFont="1" applyFill="1" applyBorder="1"/>
    <xf numFmtId="0" fontId="1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1" fontId="18" fillId="0" borderId="0" xfId="1" applyNumberFormat="1" applyFont="1"/>
    <xf numFmtId="37" fontId="18" fillId="0" borderId="0" xfId="0" applyNumberFormat="1" applyFont="1"/>
    <xf numFmtId="165" fontId="19" fillId="0" borderId="0" xfId="0" applyNumberFormat="1" applyFont="1" applyProtection="1">
      <protection locked="0"/>
    </xf>
    <xf numFmtId="0" fontId="22" fillId="0" borderId="0" xfId="0" applyFont="1"/>
    <xf numFmtId="0" fontId="18" fillId="0" borderId="1" xfId="0" applyFont="1" applyFill="1" applyBorder="1" applyAlignment="1">
      <alignment horizontal="center"/>
    </xf>
    <xf numFmtId="37" fontId="18" fillId="0" borderId="1" xfId="0" applyNumberFormat="1" applyFont="1" applyFill="1" applyBorder="1"/>
    <xf numFmtId="0" fontId="13" fillId="0" borderId="0" xfId="0" applyFont="1" applyFill="1" applyAlignment="1">
      <alignment horizontal="center"/>
    </xf>
    <xf numFmtId="0" fontId="24" fillId="0" borderId="0" xfId="0" applyFont="1"/>
    <xf numFmtId="0" fontId="24" fillId="0" borderId="1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ont="1"/>
    <xf numFmtId="0" fontId="25" fillId="0" borderId="0" xfId="0" applyFont="1"/>
    <xf numFmtId="0" fontId="24" fillId="0" borderId="3" xfId="0" applyFont="1" applyBorder="1"/>
    <xf numFmtId="41" fontId="18" fillId="0" borderId="1" xfId="1" applyNumberFormat="1" applyFont="1" applyFill="1" applyBorder="1"/>
    <xf numFmtId="165" fontId="19" fillId="0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4" fillId="0" borderId="0" xfId="0" applyFont="1" applyAlignme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37" fontId="13" fillId="0" borderId="0" xfId="0" applyNumberFormat="1" applyFont="1" applyAlignment="1">
      <alignment horizontal="center"/>
    </xf>
    <xf numFmtId="166" fontId="19" fillId="0" borderId="0" xfId="0" applyNumberFormat="1" applyFont="1" applyAlignment="1" applyProtection="1">
      <alignment horizontal="right"/>
      <protection locked="0"/>
    </xf>
    <xf numFmtId="41" fontId="18" fillId="0" borderId="1" xfId="1" applyNumberFormat="1" applyFont="1" applyBorder="1"/>
    <xf numFmtId="165" fontId="19" fillId="0" borderId="1" xfId="0" applyNumberFormat="1" applyFont="1" applyBorder="1" applyProtection="1">
      <protection locked="0"/>
    </xf>
    <xf numFmtId="166" fontId="19" fillId="0" borderId="1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 applyAlignment="1" applyProtection="1">
      <alignment horizontal="right"/>
      <protection locked="0"/>
    </xf>
    <xf numFmtId="166" fontId="18" fillId="0" borderId="0" xfId="0" applyNumberFormat="1" applyFont="1" applyBorder="1"/>
    <xf numFmtId="0" fontId="18" fillId="0" borderId="0" xfId="0" applyFont="1" applyBorder="1"/>
    <xf numFmtId="0" fontId="14" fillId="0" borderId="0" xfId="0" applyFont="1" applyFill="1" applyAlignment="1"/>
    <xf numFmtId="167" fontId="24" fillId="0" borderId="0" xfId="0" applyNumberFormat="1" applyFont="1"/>
    <xf numFmtId="167" fontId="24" fillId="0" borderId="0" xfId="0" applyNumberFormat="1" applyFont="1" applyFill="1"/>
    <xf numFmtId="0" fontId="43" fillId="0" borderId="0" xfId="0" applyFont="1"/>
    <xf numFmtId="0" fontId="24" fillId="0" borderId="0" xfId="0" applyFont="1" applyBorder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0" xfId="1" applyNumberFormat="1" applyFont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0" fontId="13" fillId="0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168" fontId="10" fillId="0" borderId="0" xfId="0" quotePrefix="1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</cellXfs>
  <cellStyles count="22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5" xfId="55"/>
    <cellStyle name="Normal 15 2" xfId="111"/>
    <cellStyle name="Normal 15 3" xfId="142"/>
    <cellStyle name="Normal 15 4" xfId="173"/>
    <cellStyle name="Normal 15 5" xfId="195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F39" sqref="F39"/>
    </sheetView>
  </sheetViews>
  <sheetFormatPr defaultColWidth="8.85546875" defaultRowHeight="16.5" x14ac:dyDescent="0.3"/>
  <cols>
    <col min="1" max="1" width="3.5703125" style="4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0.25" x14ac:dyDescent="0.3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0.25" x14ac:dyDescent="0.3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8.75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8" x14ac:dyDescent="0.25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46">
        <v>1</v>
      </c>
      <c r="B14" s="19" t="s">
        <v>13</v>
      </c>
      <c r="C14" s="20"/>
      <c r="D14" s="70">
        <v>1011180</v>
      </c>
      <c r="E14" s="70">
        <v>1010258</v>
      </c>
      <c r="F14" s="21">
        <f>D14-E14</f>
        <v>922</v>
      </c>
      <c r="G14" s="22">
        <f>F14/E14</f>
        <v>9.1263815777751817E-4</v>
      </c>
      <c r="H14" s="89">
        <v>998449</v>
      </c>
      <c r="I14" s="21">
        <f t="shared" ref="I14:I19" si="0">+D14-H14</f>
        <v>12731</v>
      </c>
      <c r="J14" s="22">
        <f>+I14/H14</f>
        <v>1.2750776454280589E-2</v>
      </c>
      <c r="K14" s="18"/>
    </row>
    <row r="15" spans="1:14" ht="18.75" x14ac:dyDescent="0.3">
      <c r="A15" s="46">
        <v>2</v>
      </c>
      <c r="B15" s="19" t="s">
        <v>38</v>
      </c>
      <c r="C15" s="20"/>
      <c r="D15" s="70">
        <v>129233</v>
      </c>
      <c r="E15" s="70">
        <v>129619</v>
      </c>
      <c r="F15" s="21">
        <f t="shared" ref="F15:F19" si="1">D15-E15</f>
        <v>-386</v>
      </c>
      <c r="G15" s="22">
        <f t="shared" ref="G15:G20" si="2">F15/E15</f>
        <v>-2.9779584783095072E-3</v>
      </c>
      <c r="H15" s="89">
        <v>127304</v>
      </c>
      <c r="I15" s="21">
        <f t="shared" si="0"/>
        <v>1929</v>
      </c>
      <c r="J15" s="22">
        <f t="shared" ref="J15:J18" si="3">+I15/H15</f>
        <v>1.5152705335260478E-2</v>
      </c>
      <c r="K15" s="18"/>
    </row>
    <row r="16" spans="1:14" ht="18.75" x14ac:dyDescent="0.3">
      <c r="A16" s="46">
        <v>3</v>
      </c>
      <c r="B16" s="19" t="s">
        <v>39</v>
      </c>
      <c r="C16" s="20"/>
      <c r="D16" s="70">
        <v>3360</v>
      </c>
      <c r="E16" s="70">
        <v>3346</v>
      </c>
      <c r="F16" s="21">
        <f t="shared" si="1"/>
        <v>14</v>
      </c>
      <c r="G16" s="22">
        <f t="shared" si="2"/>
        <v>4.1841004184100415E-3</v>
      </c>
      <c r="H16" s="89">
        <v>3393</v>
      </c>
      <c r="I16" s="21">
        <f t="shared" si="0"/>
        <v>-33</v>
      </c>
      <c r="J16" s="22">
        <f t="shared" si="3"/>
        <v>-9.7259062776304164E-3</v>
      </c>
      <c r="K16" s="18"/>
    </row>
    <row r="17" spans="1:11" ht="18.75" x14ac:dyDescent="0.3">
      <c r="A17" s="46">
        <v>4</v>
      </c>
      <c r="B17" s="19" t="s">
        <v>18</v>
      </c>
      <c r="C17" s="20"/>
      <c r="D17" s="70">
        <v>7020</v>
      </c>
      <c r="E17" s="70">
        <v>7099</v>
      </c>
      <c r="F17" s="21">
        <f t="shared" si="1"/>
        <v>-79</v>
      </c>
      <c r="G17" s="22">
        <f t="shared" si="2"/>
        <v>-1.1128327933511763E-2</v>
      </c>
      <c r="H17" s="89">
        <v>6762</v>
      </c>
      <c r="I17" s="21">
        <f t="shared" si="0"/>
        <v>258</v>
      </c>
      <c r="J17" s="22">
        <f t="shared" si="3"/>
        <v>3.8154392191659274E-2</v>
      </c>
      <c r="K17" s="18"/>
    </row>
    <row r="18" spans="1:11" ht="18.75" x14ac:dyDescent="0.3">
      <c r="A18" s="46">
        <v>5</v>
      </c>
      <c r="B18" s="19" t="s">
        <v>40</v>
      </c>
      <c r="C18" s="23"/>
      <c r="D18" s="70">
        <v>8</v>
      </c>
      <c r="E18" s="70">
        <v>8</v>
      </c>
      <c r="F18" s="21">
        <f t="shared" si="1"/>
        <v>0</v>
      </c>
      <c r="G18" s="22">
        <f t="shared" si="2"/>
        <v>0</v>
      </c>
      <c r="H18" s="89">
        <v>8</v>
      </c>
      <c r="I18" s="21">
        <f t="shared" si="0"/>
        <v>0</v>
      </c>
      <c r="J18" s="22">
        <f t="shared" si="3"/>
        <v>0</v>
      </c>
      <c r="K18" s="18"/>
    </row>
    <row r="19" spans="1:11" ht="18.75" x14ac:dyDescent="0.3">
      <c r="A19" s="46">
        <v>6</v>
      </c>
      <c r="B19" s="19" t="s">
        <v>19</v>
      </c>
      <c r="C19" s="23"/>
      <c r="D19" s="69">
        <v>16</v>
      </c>
      <c r="E19" s="69">
        <v>16</v>
      </c>
      <c r="F19" s="24">
        <f t="shared" si="1"/>
        <v>0</v>
      </c>
      <c r="G19" s="25">
        <f t="shared" si="2"/>
        <v>0</v>
      </c>
      <c r="H19" s="90">
        <v>16</v>
      </c>
      <c r="I19" s="24">
        <f t="shared" si="0"/>
        <v>0</v>
      </c>
      <c r="J19" s="25">
        <f>+I19/H19</f>
        <v>0</v>
      </c>
      <c r="K19" s="26"/>
    </row>
    <row r="20" spans="1:11" ht="18.75" x14ac:dyDescent="0.3">
      <c r="A20" s="46">
        <v>7</v>
      </c>
      <c r="B20" s="19" t="s">
        <v>20</v>
      </c>
      <c r="C20" s="20"/>
      <c r="D20" s="27">
        <f>SUM(D14:D19)</f>
        <v>1150817</v>
      </c>
      <c r="E20" s="27">
        <f>SUM(E14:E19)</f>
        <v>1150346</v>
      </c>
      <c r="F20" s="27">
        <f>SUM(F14:F19)</f>
        <v>471</v>
      </c>
      <c r="G20" s="22">
        <f t="shared" si="2"/>
        <v>4.0944202874613377E-4</v>
      </c>
      <c r="H20" s="27">
        <f>SUM(H14:H19)</f>
        <v>1135932</v>
      </c>
      <c r="I20" s="27">
        <f>SUM(I14:I19)</f>
        <v>14885</v>
      </c>
      <c r="J20" s="22">
        <f>+I20/H20</f>
        <v>1.3103777338784364E-2</v>
      </c>
      <c r="K20" s="28"/>
    </row>
    <row r="21" spans="1:11" ht="18.75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8.75" hidden="1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8" hidden="1" x14ac:dyDescent="0.25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8" hidden="1" x14ac:dyDescent="0.25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46">
        <v>12</v>
      </c>
      <c r="B25" s="19" t="s">
        <v>13</v>
      </c>
      <c r="C25" s="20"/>
      <c r="D25" s="91">
        <v>1008592</v>
      </c>
      <c r="E25" s="91">
        <v>1008275</v>
      </c>
      <c r="F25" s="21">
        <f>D25-E25</f>
        <v>317</v>
      </c>
      <c r="G25" s="22">
        <f>F25/E25</f>
        <v>3.1439835362376338E-4</v>
      </c>
      <c r="H25" s="93">
        <v>996464</v>
      </c>
      <c r="I25" s="21">
        <f t="shared" ref="I25:I30" si="4">+D25-H25</f>
        <v>12128</v>
      </c>
      <c r="J25" s="22">
        <f t="shared" ref="J25:J30" si="5">+I25/H25</f>
        <v>1.2171036786075564E-2</v>
      </c>
      <c r="K25" s="26"/>
    </row>
    <row r="26" spans="1:11" ht="18.75" hidden="1" x14ac:dyDescent="0.3">
      <c r="A26" s="46">
        <v>13</v>
      </c>
      <c r="B26" s="19" t="s">
        <v>38</v>
      </c>
      <c r="C26" s="20"/>
      <c r="D26" s="91">
        <v>128763</v>
      </c>
      <c r="E26" s="91">
        <v>128835</v>
      </c>
      <c r="F26" s="21">
        <f t="shared" ref="F26:F30" si="6">D26-E26</f>
        <v>-72</v>
      </c>
      <c r="G26" s="22">
        <f t="shared" ref="G26:G31" si="7">F26/E26</f>
        <v>-5.5885434858539992E-4</v>
      </c>
      <c r="H26" s="93">
        <v>126467</v>
      </c>
      <c r="I26" s="21">
        <f t="shared" si="4"/>
        <v>2296</v>
      </c>
      <c r="J26" s="22">
        <f t="shared" si="5"/>
        <v>1.8154933698118877E-2</v>
      </c>
      <c r="K26" s="26"/>
    </row>
    <row r="27" spans="1:11" ht="18.75" hidden="1" x14ac:dyDescent="0.3">
      <c r="A27" s="46">
        <v>14</v>
      </c>
      <c r="B27" s="19" t="s">
        <v>39</v>
      </c>
      <c r="C27" s="20"/>
      <c r="D27" s="91">
        <v>3364</v>
      </c>
      <c r="E27" s="91">
        <v>3353</v>
      </c>
      <c r="F27" s="21">
        <f t="shared" si="6"/>
        <v>11</v>
      </c>
      <c r="G27" s="22">
        <f t="shared" si="7"/>
        <v>3.2806441992245749E-3</v>
      </c>
      <c r="H27" s="93">
        <v>3407</v>
      </c>
      <c r="I27" s="21">
        <f t="shared" si="4"/>
        <v>-43</v>
      </c>
      <c r="J27" s="22">
        <f t="shared" si="5"/>
        <v>-1.2621074258878779E-2</v>
      </c>
    </row>
    <row r="28" spans="1:11" ht="18.75" hidden="1" x14ac:dyDescent="0.3">
      <c r="A28" s="46">
        <v>15</v>
      </c>
      <c r="B28" s="19" t="s">
        <v>18</v>
      </c>
      <c r="C28" s="20"/>
      <c r="D28" s="91">
        <v>6960</v>
      </c>
      <c r="E28" s="91">
        <v>7048</v>
      </c>
      <c r="F28" s="21">
        <f t="shared" si="6"/>
        <v>-88</v>
      </c>
      <c r="G28" s="22">
        <f t="shared" si="7"/>
        <v>-1.2485811577752554E-2</v>
      </c>
      <c r="H28" s="93">
        <v>6678</v>
      </c>
      <c r="I28" s="21">
        <f t="shared" si="4"/>
        <v>282</v>
      </c>
      <c r="J28" s="22">
        <f t="shared" si="5"/>
        <v>4.2228212039532795E-2</v>
      </c>
    </row>
    <row r="29" spans="1:11" ht="18.75" hidden="1" x14ac:dyDescent="0.3">
      <c r="A29" s="46">
        <v>16</v>
      </c>
      <c r="B29" s="19" t="s">
        <v>40</v>
      </c>
      <c r="C29" s="23"/>
      <c r="D29" s="91">
        <v>8</v>
      </c>
      <c r="E29" s="91">
        <v>8</v>
      </c>
      <c r="F29" s="21">
        <f t="shared" si="6"/>
        <v>0</v>
      </c>
      <c r="G29" s="22">
        <f t="shared" si="7"/>
        <v>0</v>
      </c>
      <c r="H29" s="93">
        <v>8</v>
      </c>
      <c r="I29" s="21">
        <f t="shared" si="4"/>
        <v>0</v>
      </c>
      <c r="J29" s="22">
        <f t="shared" si="5"/>
        <v>0</v>
      </c>
      <c r="K29" s="28"/>
    </row>
    <row r="30" spans="1:11" ht="18.75" hidden="1" x14ac:dyDescent="0.3">
      <c r="A30" s="46">
        <v>17</v>
      </c>
      <c r="B30" s="19" t="s">
        <v>19</v>
      </c>
      <c r="C30" s="23"/>
      <c r="D30" s="92">
        <v>16</v>
      </c>
      <c r="E30" s="92">
        <v>16</v>
      </c>
      <c r="F30" s="24">
        <f t="shared" si="6"/>
        <v>0</v>
      </c>
      <c r="G30" s="25">
        <f t="shared" si="7"/>
        <v>0</v>
      </c>
      <c r="H30" s="94">
        <v>16</v>
      </c>
      <c r="I30" s="24">
        <f t="shared" si="4"/>
        <v>0</v>
      </c>
      <c r="J30" s="25">
        <f t="shared" si="5"/>
        <v>0</v>
      </c>
      <c r="K30" s="26"/>
    </row>
    <row r="31" spans="1:11" ht="18.75" hidden="1" x14ac:dyDescent="0.3">
      <c r="A31" s="46">
        <v>18</v>
      </c>
      <c r="B31" s="19" t="s">
        <v>20</v>
      </c>
      <c r="C31" s="20"/>
      <c r="D31" s="21">
        <f>SUM(D25:D30)</f>
        <v>1147703</v>
      </c>
      <c r="E31" s="21">
        <f>SUM(E25:E30)</f>
        <v>1147535</v>
      </c>
      <c r="F31" s="27">
        <f>SUM(F25:F30)</f>
        <v>168</v>
      </c>
      <c r="G31" s="22">
        <f t="shared" si="7"/>
        <v>1.4640076337540904E-4</v>
      </c>
      <c r="H31" s="27">
        <f>SUM(H25:H30)</f>
        <v>1133040</v>
      </c>
      <c r="I31" s="27">
        <f>SUM(I25:I30)</f>
        <v>14663</v>
      </c>
      <c r="J31" s="22">
        <f>+I31/H31</f>
        <v>1.2941290687001342E-2</v>
      </c>
      <c r="K31" s="28"/>
    </row>
    <row r="32" spans="1:11" ht="18.75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46">
        <v>9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8" x14ac:dyDescent="0.25">
      <c r="A34" s="46">
        <v>10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8" x14ac:dyDescent="0.25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46">
        <v>12</v>
      </c>
      <c r="B36" s="19" t="s">
        <v>13</v>
      </c>
      <c r="C36" s="20"/>
      <c r="D36" s="95">
        <v>1008152</v>
      </c>
      <c r="E36" s="95">
        <v>1007819</v>
      </c>
      <c r="F36" s="21">
        <f>D36-E36</f>
        <v>333</v>
      </c>
      <c r="G36" s="22">
        <f>F36/E36</f>
        <v>3.3041647359297651E-4</v>
      </c>
      <c r="H36" s="97">
        <v>996133</v>
      </c>
      <c r="I36" s="21">
        <f t="shared" ref="I36:I41" si="8">+D36-H36</f>
        <v>12019</v>
      </c>
      <c r="J36" s="22">
        <f t="shared" ref="J36:J41" si="9">+I36/H36</f>
        <v>1.2065657899095803E-2</v>
      </c>
      <c r="K36" s="26"/>
    </row>
    <row r="37" spans="1:11" ht="18.75" x14ac:dyDescent="0.3">
      <c r="A37" s="46">
        <v>13</v>
      </c>
      <c r="B37" s="19" t="s">
        <v>38</v>
      </c>
      <c r="C37" s="20"/>
      <c r="D37" s="95">
        <v>128606</v>
      </c>
      <c r="E37" s="95">
        <v>128726</v>
      </c>
      <c r="F37" s="21">
        <f t="shared" ref="F37:F41" si="10">D37-E37</f>
        <v>-120</v>
      </c>
      <c r="G37" s="22">
        <f t="shared" ref="G37:G42" si="11">F37/E37</f>
        <v>-9.3221260662181688E-4</v>
      </c>
      <c r="H37" s="97">
        <v>126442</v>
      </c>
      <c r="I37" s="21">
        <f t="shared" si="8"/>
        <v>2164</v>
      </c>
      <c r="J37" s="22">
        <f t="shared" si="9"/>
        <v>1.7114566362442858E-2</v>
      </c>
      <c r="K37" s="26"/>
    </row>
    <row r="38" spans="1:11" ht="18.75" x14ac:dyDescent="0.3">
      <c r="A38" s="46">
        <v>14</v>
      </c>
      <c r="B38" s="19" t="s">
        <v>39</v>
      </c>
      <c r="C38" s="20"/>
      <c r="D38" s="95">
        <v>3368</v>
      </c>
      <c r="E38" s="95">
        <v>3355</v>
      </c>
      <c r="F38" s="21">
        <f t="shared" si="10"/>
        <v>13</v>
      </c>
      <c r="G38" s="22">
        <f t="shared" si="11"/>
        <v>3.8748137108792846E-3</v>
      </c>
      <c r="H38" s="97">
        <v>3407</v>
      </c>
      <c r="I38" s="21">
        <f t="shared" si="8"/>
        <v>-39</v>
      </c>
      <c r="J38" s="22">
        <f t="shared" si="9"/>
        <v>-1.1447020839448195E-2</v>
      </c>
    </row>
    <row r="39" spans="1:11" ht="18.75" x14ac:dyDescent="0.3">
      <c r="A39" s="46">
        <v>15</v>
      </c>
      <c r="B39" s="19" t="s">
        <v>18</v>
      </c>
      <c r="C39" s="20"/>
      <c r="D39" s="95">
        <v>6941</v>
      </c>
      <c r="E39" s="95">
        <v>7036</v>
      </c>
      <c r="F39" s="21">
        <f t="shared" si="10"/>
        <v>-95</v>
      </c>
      <c r="G39" s="22">
        <f t="shared" si="11"/>
        <v>-1.3501989766913018E-2</v>
      </c>
      <c r="H39" s="97">
        <v>6675</v>
      </c>
      <c r="I39" s="21">
        <f t="shared" si="8"/>
        <v>266</v>
      </c>
      <c r="J39" s="22">
        <f t="shared" si="9"/>
        <v>3.9850187265917603E-2</v>
      </c>
    </row>
    <row r="40" spans="1:11" ht="18.75" x14ac:dyDescent="0.3">
      <c r="A40" s="46">
        <v>16</v>
      </c>
      <c r="B40" s="19" t="s">
        <v>40</v>
      </c>
      <c r="C40" s="23"/>
      <c r="D40" s="95">
        <v>8</v>
      </c>
      <c r="E40" s="95">
        <v>8</v>
      </c>
      <c r="F40" s="21">
        <f t="shared" si="10"/>
        <v>0</v>
      </c>
      <c r="G40" s="22">
        <f t="shared" si="11"/>
        <v>0</v>
      </c>
      <c r="H40" s="97">
        <v>8</v>
      </c>
      <c r="I40" s="21">
        <f t="shared" si="8"/>
        <v>0</v>
      </c>
      <c r="J40" s="22">
        <f t="shared" si="9"/>
        <v>0</v>
      </c>
      <c r="K40" s="28"/>
    </row>
    <row r="41" spans="1:11" ht="18.75" x14ac:dyDescent="0.3">
      <c r="A41" s="46">
        <v>17</v>
      </c>
      <c r="B41" s="19" t="s">
        <v>19</v>
      </c>
      <c r="C41" s="23"/>
      <c r="D41" s="96">
        <v>16</v>
      </c>
      <c r="E41" s="96">
        <v>16</v>
      </c>
      <c r="F41" s="47">
        <f t="shared" si="10"/>
        <v>0</v>
      </c>
      <c r="G41" s="48">
        <f t="shared" si="11"/>
        <v>0</v>
      </c>
      <c r="H41" s="98">
        <v>16</v>
      </c>
      <c r="I41" s="47">
        <f t="shared" si="8"/>
        <v>0</v>
      </c>
      <c r="J41" s="48">
        <f t="shared" si="9"/>
        <v>0</v>
      </c>
      <c r="K41" s="26"/>
    </row>
    <row r="42" spans="1:11" ht="18.75" x14ac:dyDescent="0.3">
      <c r="A42" s="46">
        <v>18</v>
      </c>
      <c r="B42" s="19" t="s">
        <v>20</v>
      </c>
      <c r="C42" s="20"/>
      <c r="D42" s="21">
        <f>SUM(D36:D41)</f>
        <v>1147091</v>
      </c>
      <c r="E42" s="21">
        <f>SUM(E36:E41)</f>
        <v>1146960</v>
      </c>
      <c r="F42" s="27">
        <f>SUM(F36:F41)</f>
        <v>131</v>
      </c>
      <c r="G42" s="22">
        <f t="shared" si="11"/>
        <v>1.1421496826393248E-4</v>
      </c>
      <c r="H42" s="27">
        <f>SUM(H36:H41)</f>
        <v>1132681</v>
      </c>
      <c r="I42" s="27">
        <f>SUM(I36:I41)</f>
        <v>14410</v>
      </c>
      <c r="J42" s="22">
        <f>+I42/H42</f>
        <v>1.2722028532305212E-2</v>
      </c>
      <c r="K42" s="28"/>
    </row>
    <row r="43" spans="1:11" ht="18.75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8.75" x14ac:dyDescent="0.3">
      <c r="A44" s="46">
        <v>20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8.75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8.75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46">
        <v>23</v>
      </c>
      <c r="B47" s="19" t="s">
        <v>13</v>
      </c>
      <c r="C47" s="20"/>
      <c r="D47" s="99">
        <v>1006091</v>
      </c>
      <c r="E47" s="99">
        <v>1004322</v>
      </c>
      <c r="F47" s="21">
        <f>D47-E47</f>
        <v>1769</v>
      </c>
      <c r="G47" s="22">
        <f>F47/E47</f>
        <v>1.7613872841578697E-3</v>
      </c>
      <c r="H47" s="101">
        <v>994206</v>
      </c>
      <c r="I47" s="21">
        <f t="shared" ref="I47:I52" si="12">+D47-H47</f>
        <v>11885</v>
      </c>
      <c r="J47" s="22">
        <f t="shared" ref="J47:J52" si="13">+I47/H47</f>
        <v>1.1954262999820962E-2</v>
      </c>
      <c r="K47" s="28"/>
    </row>
    <row r="48" spans="1:11" ht="18.75" x14ac:dyDescent="0.3">
      <c r="A48" s="46">
        <v>24</v>
      </c>
      <c r="B48" s="19" t="s">
        <v>38</v>
      </c>
      <c r="C48" s="20"/>
      <c r="D48" s="99">
        <v>128272</v>
      </c>
      <c r="E48" s="99">
        <v>128432</v>
      </c>
      <c r="F48" s="21">
        <f t="shared" ref="F48:F52" si="14">D48-E48</f>
        <v>-160</v>
      </c>
      <c r="G48" s="22">
        <f t="shared" ref="G48:G53" si="15">F48/E48</f>
        <v>-1.2457954403886883E-3</v>
      </c>
      <c r="H48" s="101">
        <v>126242</v>
      </c>
      <c r="I48" s="21">
        <f t="shared" si="12"/>
        <v>2030</v>
      </c>
      <c r="J48" s="22">
        <f t="shared" si="13"/>
        <v>1.6080226865860806E-2</v>
      </c>
    </row>
    <row r="49" spans="1:10" ht="18.75" x14ac:dyDescent="0.3">
      <c r="A49" s="46">
        <v>25</v>
      </c>
      <c r="B49" s="19" t="s">
        <v>39</v>
      </c>
      <c r="C49" s="20"/>
      <c r="D49" s="99">
        <v>3372</v>
      </c>
      <c r="E49" s="99">
        <v>3361</v>
      </c>
      <c r="F49" s="21">
        <f t="shared" si="14"/>
        <v>11</v>
      </c>
      <c r="G49" s="22">
        <f t="shared" si="15"/>
        <v>3.2728354656352274E-3</v>
      </c>
      <c r="H49" s="101">
        <v>3413</v>
      </c>
      <c r="I49" s="21">
        <f t="shared" si="12"/>
        <v>-41</v>
      </c>
      <c r="J49" s="22">
        <f t="shared" si="13"/>
        <v>-1.2012891883973044E-2</v>
      </c>
    </row>
    <row r="50" spans="1:10" ht="18.75" x14ac:dyDescent="0.3">
      <c r="A50" s="46">
        <v>26</v>
      </c>
      <c r="B50" s="19" t="s">
        <v>18</v>
      </c>
      <c r="C50" s="20"/>
      <c r="D50" s="99">
        <v>6892</v>
      </c>
      <c r="E50" s="99">
        <v>6726</v>
      </c>
      <c r="F50" s="21">
        <f t="shared" si="14"/>
        <v>166</v>
      </c>
      <c r="G50" s="22">
        <f t="shared" si="15"/>
        <v>2.4680344930121913E-2</v>
      </c>
      <c r="H50" s="101">
        <v>6623</v>
      </c>
      <c r="I50" s="21">
        <f t="shared" si="12"/>
        <v>269</v>
      </c>
      <c r="J50" s="22">
        <f t="shared" si="13"/>
        <v>4.0616035029442853E-2</v>
      </c>
    </row>
    <row r="51" spans="1:10" ht="18.75" x14ac:dyDescent="0.3">
      <c r="A51" s="46">
        <v>27</v>
      </c>
      <c r="B51" s="19" t="s">
        <v>40</v>
      </c>
      <c r="C51" s="23"/>
      <c r="D51" s="99">
        <v>8</v>
      </c>
      <c r="E51" s="99">
        <v>8</v>
      </c>
      <c r="F51" s="21">
        <f t="shared" si="14"/>
        <v>0</v>
      </c>
      <c r="G51" s="22">
        <f t="shared" si="15"/>
        <v>0</v>
      </c>
      <c r="H51" s="101">
        <v>8</v>
      </c>
      <c r="I51" s="21">
        <f t="shared" si="12"/>
        <v>0</v>
      </c>
      <c r="J51" s="22">
        <f t="shared" si="13"/>
        <v>0</v>
      </c>
    </row>
    <row r="52" spans="1:10" ht="18.75" x14ac:dyDescent="0.3">
      <c r="A52" s="46">
        <v>28</v>
      </c>
      <c r="B52" s="19" t="s">
        <v>19</v>
      </c>
      <c r="C52" s="23"/>
      <c r="D52" s="100">
        <v>16</v>
      </c>
      <c r="E52" s="100">
        <v>16</v>
      </c>
      <c r="F52" s="47">
        <f t="shared" si="14"/>
        <v>0</v>
      </c>
      <c r="G52" s="48">
        <f t="shared" si="15"/>
        <v>0</v>
      </c>
      <c r="H52" s="102">
        <v>16</v>
      </c>
      <c r="I52" s="47">
        <f t="shared" si="12"/>
        <v>0</v>
      </c>
      <c r="J52" s="48">
        <f t="shared" si="13"/>
        <v>0</v>
      </c>
    </row>
    <row r="53" spans="1:10" ht="18.75" x14ac:dyDescent="0.3">
      <c r="A53" s="46">
        <v>29</v>
      </c>
      <c r="B53" s="19" t="s">
        <v>20</v>
      </c>
      <c r="C53" s="20"/>
      <c r="D53" s="21">
        <f>SUM(D47:D52)</f>
        <v>1144651</v>
      </c>
      <c r="E53" s="21">
        <f t="shared" ref="E53:F53" si="16">SUM(E47:E52)</f>
        <v>1142865</v>
      </c>
      <c r="F53" s="27">
        <f t="shared" si="16"/>
        <v>1786</v>
      </c>
      <c r="G53" s="22">
        <f t="shared" si="15"/>
        <v>1.5627392561676139E-3</v>
      </c>
      <c r="H53" s="27">
        <f>SUM(H47:H52)</f>
        <v>1130508</v>
      </c>
      <c r="I53" s="27">
        <f>SUM(I47:I52)</f>
        <v>14143</v>
      </c>
      <c r="J53" s="22">
        <f>+I53/H53</f>
        <v>1.2510305101777254E-2</v>
      </c>
    </row>
    <row r="54" spans="1:10" ht="18.75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B4" sqref="B4:J4"/>
    </sheetView>
  </sheetViews>
  <sheetFormatPr defaultColWidth="8.85546875" defaultRowHeight="16.5" x14ac:dyDescent="0.3"/>
  <cols>
    <col min="1" max="1" width="5.140625" style="4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0.25" x14ac:dyDescent="0.3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0.25" x14ac:dyDescent="0.3">
      <c r="B4" s="105" t="str">
        <f>'Elect. Customer Counts Pg 10a '!B4:J4</f>
        <v>8/31/2018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8.75" x14ac:dyDescent="0.3">
      <c r="B6" s="113" t="s">
        <v>36</v>
      </c>
      <c r="C6" s="113"/>
      <c r="D6" s="113"/>
      <c r="E6" s="113"/>
      <c r="F6" s="113"/>
      <c r="G6" s="113"/>
      <c r="H6" s="113"/>
      <c r="I6" s="113"/>
      <c r="J6" s="113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45"/>
      <c r="B11" s="114" t="s">
        <v>3</v>
      </c>
      <c r="C11" s="114"/>
      <c r="D11" s="114"/>
      <c r="E11" s="114"/>
      <c r="F11" s="114"/>
      <c r="G11" s="114"/>
      <c r="H11" s="114"/>
      <c r="I11" s="114"/>
      <c r="J11" s="114"/>
      <c r="K11" s="12"/>
    </row>
    <row r="12" spans="1:11" s="14" customFormat="1" ht="18" x14ac:dyDescent="0.25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8" x14ac:dyDescent="0.25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8.75" x14ac:dyDescent="0.3">
      <c r="A14" s="46">
        <v>1</v>
      </c>
      <c r="B14" s="31" t="s">
        <v>13</v>
      </c>
      <c r="C14" s="31"/>
      <c r="D14" s="72">
        <v>772033</v>
      </c>
      <c r="E14" s="71">
        <v>769893</v>
      </c>
      <c r="F14" s="33">
        <f t="shared" ref="F14:F20" si="0">D14-E14</f>
        <v>2140</v>
      </c>
      <c r="G14" s="35">
        <f t="shared" ref="G14:G20" si="1">F14/E14</f>
        <v>2.7796070363024471E-3</v>
      </c>
      <c r="H14" s="75">
        <v>760656</v>
      </c>
      <c r="I14" s="33">
        <f t="shared" ref="I14:I19" si="2">+D14-H14</f>
        <v>11377</v>
      </c>
      <c r="J14" s="57">
        <f t="shared" ref="J14:J20" si="3">+I14/H14</f>
        <v>1.4956826739025262E-2</v>
      </c>
      <c r="K14" s="57"/>
    </row>
    <row r="15" spans="1:11" ht="18.75" x14ac:dyDescent="0.3">
      <c r="A15" s="46">
        <v>2</v>
      </c>
      <c r="B15" s="31" t="s">
        <v>14</v>
      </c>
      <c r="C15" s="31"/>
      <c r="D15" s="72">
        <v>55572</v>
      </c>
      <c r="E15" s="71">
        <v>56315</v>
      </c>
      <c r="F15" s="33">
        <f t="shared" si="0"/>
        <v>-743</v>
      </c>
      <c r="G15" s="35">
        <f t="shared" si="1"/>
        <v>-1.3193642901536002E-2</v>
      </c>
      <c r="H15" s="75">
        <v>55229</v>
      </c>
      <c r="I15" s="33">
        <f t="shared" si="2"/>
        <v>343</v>
      </c>
      <c r="J15" s="57">
        <f t="shared" si="3"/>
        <v>6.210505350449945E-3</v>
      </c>
      <c r="K15" s="57"/>
    </row>
    <row r="16" spans="1:11" ht="18.75" x14ac:dyDescent="0.3">
      <c r="A16" s="46">
        <v>3</v>
      </c>
      <c r="B16" s="31" t="s">
        <v>15</v>
      </c>
      <c r="C16" s="31"/>
      <c r="D16" s="72">
        <v>382</v>
      </c>
      <c r="E16" s="71">
        <v>249</v>
      </c>
      <c r="F16" s="33">
        <f t="shared" si="0"/>
        <v>133</v>
      </c>
      <c r="G16" s="35">
        <f t="shared" si="1"/>
        <v>0.53413654618473894</v>
      </c>
      <c r="H16" s="75">
        <v>387</v>
      </c>
      <c r="I16" s="33">
        <f t="shared" si="2"/>
        <v>-5</v>
      </c>
      <c r="J16" s="57">
        <f t="shared" si="3"/>
        <v>-1.2919896640826873E-2</v>
      </c>
      <c r="K16" s="57"/>
    </row>
    <row r="17" spans="1:11" ht="18.75" x14ac:dyDescent="0.3">
      <c r="A17" s="46">
        <v>4</v>
      </c>
      <c r="B17" s="31" t="s">
        <v>16</v>
      </c>
      <c r="C17" s="31"/>
      <c r="D17" s="72">
        <v>2295</v>
      </c>
      <c r="E17" s="71">
        <v>2303</v>
      </c>
      <c r="F17" s="33">
        <f t="shared" si="0"/>
        <v>-8</v>
      </c>
      <c r="G17" s="35">
        <f t="shared" si="1"/>
        <v>-3.4737299174989146E-3</v>
      </c>
      <c r="H17" s="75">
        <v>2311</v>
      </c>
      <c r="I17" s="33">
        <f t="shared" si="2"/>
        <v>-16</v>
      </c>
      <c r="J17" s="57">
        <f t="shared" si="3"/>
        <v>-6.923409779316313E-3</v>
      </c>
      <c r="K17" s="57"/>
    </row>
    <row r="18" spans="1:11" ht="18.75" x14ac:dyDescent="0.3">
      <c r="A18" s="46">
        <v>5</v>
      </c>
      <c r="B18" s="31" t="s">
        <v>17</v>
      </c>
      <c r="C18" s="31"/>
      <c r="D18" s="72">
        <v>10</v>
      </c>
      <c r="E18" s="71">
        <v>11</v>
      </c>
      <c r="F18" s="33">
        <f t="shared" si="0"/>
        <v>-1</v>
      </c>
      <c r="G18" s="35">
        <f t="shared" si="1"/>
        <v>-9.0909090909090912E-2</v>
      </c>
      <c r="H18" s="75">
        <v>10</v>
      </c>
      <c r="I18" s="33">
        <f t="shared" si="2"/>
        <v>0</v>
      </c>
      <c r="J18" s="57">
        <f t="shared" si="3"/>
        <v>0</v>
      </c>
      <c r="K18" s="57"/>
    </row>
    <row r="19" spans="1:11" ht="18.75" x14ac:dyDescent="0.3">
      <c r="A19" s="46">
        <v>6</v>
      </c>
      <c r="B19" s="31" t="s">
        <v>37</v>
      </c>
      <c r="C19" s="31"/>
      <c r="D19" s="74">
        <v>236</v>
      </c>
      <c r="E19" s="73">
        <v>239</v>
      </c>
      <c r="F19" s="58">
        <f t="shared" si="0"/>
        <v>-3</v>
      </c>
      <c r="G19" s="59">
        <f t="shared" si="1"/>
        <v>-1.2552301255230125E-2</v>
      </c>
      <c r="H19" s="76">
        <v>226</v>
      </c>
      <c r="I19" s="58">
        <f t="shared" si="2"/>
        <v>10</v>
      </c>
      <c r="J19" s="60">
        <f t="shared" si="3"/>
        <v>4.4247787610619468E-2</v>
      </c>
      <c r="K19" s="61"/>
    </row>
    <row r="20" spans="1:11" ht="18.75" x14ac:dyDescent="0.3">
      <c r="A20" s="46">
        <v>7</v>
      </c>
      <c r="B20" s="31" t="s">
        <v>20</v>
      </c>
      <c r="C20" s="31"/>
      <c r="D20" s="34">
        <f>SUM(D14:D19)</f>
        <v>830528</v>
      </c>
      <c r="E20" s="27">
        <f>SUM(E14:E19)</f>
        <v>829010</v>
      </c>
      <c r="F20" s="34">
        <f t="shared" si="0"/>
        <v>1518</v>
      </c>
      <c r="G20" s="35">
        <f t="shared" si="1"/>
        <v>1.831099745479548E-3</v>
      </c>
      <c r="H20" s="27">
        <f>SUM(H14:H19)</f>
        <v>818819</v>
      </c>
      <c r="I20" s="34">
        <f>SUM(I14:I19)</f>
        <v>11709</v>
      </c>
      <c r="J20" s="57">
        <f t="shared" si="3"/>
        <v>1.4299863584015514E-2</v>
      </c>
      <c r="K20" s="57"/>
    </row>
    <row r="21" spans="1:11" ht="18.75" hidden="1" x14ac:dyDescent="0.3">
      <c r="A21" s="46">
        <v>8</v>
      </c>
      <c r="B21" s="112" t="s">
        <v>23</v>
      </c>
      <c r="C21" s="112"/>
      <c r="D21" s="112"/>
      <c r="E21" s="112"/>
      <c r="F21" s="112"/>
      <c r="G21" s="112"/>
      <c r="H21" s="112"/>
      <c r="I21" s="112"/>
      <c r="J21" s="112"/>
      <c r="K21" s="62"/>
    </row>
    <row r="22" spans="1:11" ht="18.75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8.75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8.75" hidden="1" x14ac:dyDescent="0.3">
      <c r="A24" s="46">
        <v>11</v>
      </c>
      <c r="B24" s="31" t="s">
        <v>13</v>
      </c>
      <c r="C24" s="63"/>
      <c r="D24" s="77">
        <v>770836</v>
      </c>
      <c r="E24" s="77">
        <v>769854</v>
      </c>
      <c r="F24" s="33">
        <f t="shared" ref="F24:F30" si="4">D24-E24</f>
        <v>982</v>
      </c>
      <c r="G24" s="35">
        <f t="shared" ref="G24:G30" si="5">F24/E24</f>
        <v>1.2755665359925389E-3</v>
      </c>
      <c r="H24" s="79">
        <v>759726</v>
      </c>
      <c r="I24" s="33">
        <f t="shared" ref="I24:I29" si="6">+D24-H24</f>
        <v>11110</v>
      </c>
      <c r="J24" s="57">
        <f t="shared" ref="J24:J30" si="7">+I24/H24</f>
        <v>1.4623693278892654E-2</v>
      </c>
      <c r="K24" s="62"/>
    </row>
    <row r="25" spans="1:11" ht="18.75" hidden="1" x14ac:dyDescent="0.3">
      <c r="A25" s="46">
        <v>12</v>
      </c>
      <c r="B25" s="31" t="s">
        <v>14</v>
      </c>
      <c r="C25" s="63"/>
      <c r="D25" s="77">
        <v>55710</v>
      </c>
      <c r="E25" s="77">
        <v>56294</v>
      </c>
      <c r="F25" s="33">
        <f t="shared" si="4"/>
        <v>-584</v>
      </c>
      <c r="G25" s="35">
        <f t="shared" si="5"/>
        <v>-1.0374107364905674E-2</v>
      </c>
      <c r="H25" s="79">
        <v>55359</v>
      </c>
      <c r="I25" s="33">
        <f t="shared" si="6"/>
        <v>351</v>
      </c>
      <c r="J25" s="57">
        <f t="shared" si="7"/>
        <v>6.3404324500081289E-3</v>
      </c>
      <c r="K25" s="62"/>
    </row>
    <row r="26" spans="1:11" ht="18.75" hidden="1" x14ac:dyDescent="0.3">
      <c r="A26" s="46">
        <v>13</v>
      </c>
      <c r="B26" s="31" t="s">
        <v>15</v>
      </c>
      <c r="C26" s="63"/>
      <c r="D26" s="77">
        <v>385</v>
      </c>
      <c r="E26" s="77">
        <v>251</v>
      </c>
      <c r="F26" s="33">
        <f t="shared" si="4"/>
        <v>134</v>
      </c>
      <c r="G26" s="35">
        <f t="shared" si="5"/>
        <v>0.53386454183266929</v>
      </c>
      <c r="H26" s="79">
        <v>389</v>
      </c>
      <c r="I26" s="33">
        <f t="shared" si="6"/>
        <v>-4</v>
      </c>
      <c r="J26" s="57">
        <f t="shared" si="7"/>
        <v>-1.0282776349614395E-2</v>
      </c>
      <c r="K26" s="62"/>
    </row>
    <row r="27" spans="1:11" ht="18.75" hidden="1" x14ac:dyDescent="0.3">
      <c r="A27" s="46">
        <v>14</v>
      </c>
      <c r="B27" s="31" t="s">
        <v>16</v>
      </c>
      <c r="C27" s="63"/>
      <c r="D27" s="77">
        <v>2313</v>
      </c>
      <c r="E27" s="77">
        <v>2318</v>
      </c>
      <c r="F27" s="33">
        <f t="shared" si="4"/>
        <v>-5</v>
      </c>
      <c r="G27" s="35">
        <f t="shared" si="5"/>
        <v>-2.1570319240724763E-3</v>
      </c>
      <c r="H27" s="79">
        <v>2336</v>
      </c>
      <c r="I27" s="33">
        <f t="shared" si="6"/>
        <v>-23</v>
      </c>
      <c r="J27" s="57">
        <f t="shared" si="7"/>
        <v>-9.8458904109589036E-3</v>
      </c>
      <c r="K27" s="62"/>
    </row>
    <row r="28" spans="1:11" ht="18.75" hidden="1" x14ac:dyDescent="0.3">
      <c r="A28" s="46">
        <v>15</v>
      </c>
      <c r="B28" s="31" t="s">
        <v>17</v>
      </c>
      <c r="C28" s="63"/>
      <c r="D28" s="77">
        <v>10</v>
      </c>
      <c r="E28" s="77">
        <v>11</v>
      </c>
      <c r="F28" s="33">
        <f t="shared" si="4"/>
        <v>-1</v>
      </c>
      <c r="G28" s="35">
        <f t="shared" si="5"/>
        <v>-9.0909090909090912E-2</v>
      </c>
      <c r="H28" s="79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8.75" hidden="1" x14ac:dyDescent="0.3">
      <c r="A29" s="46">
        <v>16</v>
      </c>
      <c r="B29" s="31" t="s">
        <v>37</v>
      </c>
      <c r="C29" s="63"/>
      <c r="D29" s="78">
        <v>233</v>
      </c>
      <c r="E29" s="78">
        <v>237</v>
      </c>
      <c r="F29" s="58">
        <f t="shared" si="4"/>
        <v>-4</v>
      </c>
      <c r="G29" s="59">
        <f t="shared" si="5"/>
        <v>-1.6877637130801686E-2</v>
      </c>
      <c r="H29" s="80">
        <v>225</v>
      </c>
      <c r="I29" s="58">
        <f t="shared" si="6"/>
        <v>8</v>
      </c>
      <c r="J29" s="60">
        <f t="shared" si="7"/>
        <v>3.5555555555555556E-2</v>
      </c>
      <c r="K29" s="62"/>
    </row>
    <row r="30" spans="1:11" ht="18.75" hidden="1" x14ac:dyDescent="0.3">
      <c r="A30" s="46">
        <v>17</v>
      </c>
      <c r="B30" s="31" t="s">
        <v>20</v>
      </c>
      <c r="C30" s="63"/>
      <c r="D30" s="34">
        <f>SUM(D24:D29)</f>
        <v>829487</v>
      </c>
      <c r="E30" s="27">
        <f>SUM(E24:E29)</f>
        <v>828965</v>
      </c>
      <c r="F30" s="34">
        <f t="shared" si="4"/>
        <v>522</v>
      </c>
      <c r="G30" s="35">
        <f t="shared" si="5"/>
        <v>6.2970089207626373E-4</v>
      </c>
      <c r="H30" s="27">
        <f>SUM(H24:H29)</f>
        <v>818046</v>
      </c>
      <c r="I30" s="34">
        <f>SUM(I24:I29)</f>
        <v>11441</v>
      </c>
      <c r="J30" s="57">
        <f t="shared" si="7"/>
        <v>1.3985766081613992E-2</v>
      </c>
      <c r="K30" s="62"/>
    </row>
    <row r="31" spans="1:11" ht="18.75" x14ac:dyDescent="0.3">
      <c r="A31" s="46">
        <v>8</v>
      </c>
      <c r="B31" s="110" t="s">
        <v>22</v>
      </c>
      <c r="C31" s="110"/>
      <c r="D31" s="110"/>
      <c r="E31" s="110"/>
      <c r="F31" s="110"/>
      <c r="G31" s="110"/>
      <c r="H31" s="110"/>
      <c r="I31" s="110"/>
      <c r="J31" s="110"/>
      <c r="K31" s="62"/>
    </row>
    <row r="32" spans="1:11" ht="18.75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8.75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8.75" x14ac:dyDescent="0.3">
      <c r="A34" s="46">
        <v>11</v>
      </c>
      <c r="B34" s="31" t="s">
        <v>13</v>
      </c>
      <c r="C34" s="63"/>
      <c r="D34" s="81">
        <v>770396</v>
      </c>
      <c r="E34" s="81">
        <v>769293</v>
      </c>
      <c r="F34" s="33">
        <f t="shared" ref="F34:F40" si="8">D34-E34</f>
        <v>1103</v>
      </c>
      <c r="G34" s="35">
        <f t="shared" ref="G34:G40" si="9">F34/E34</f>
        <v>1.433784006873844E-3</v>
      </c>
      <c r="H34" s="83">
        <v>759257</v>
      </c>
      <c r="I34" s="33">
        <f t="shared" ref="I34:I39" si="10">+D34-H34</f>
        <v>11139</v>
      </c>
      <c r="J34" s="57">
        <f t="shared" ref="J34:J40" si="11">+I34/H34</f>
        <v>1.467092170371824E-2</v>
      </c>
      <c r="K34" s="62"/>
    </row>
    <row r="35" spans="1:11" ht="18.75" x14ac:dyDescent="0.3">
      <c r="A35" s="46">
        <v>12</v>
      </c>
      <c r="B35" s="31" t="s">
        <v>14</v>
      </c>
      <c r="C35" s="63"/>
      <c r="D35" s="81">
        <v>55683</v>
      </c>
      <c r="E35" s="81">
        <v>56261</v>
      </c>
      <c r="F35" s="33">
        <f t="shared" si="8"/>
        <v>-578</v>
      </c>
      <c r="G35" s="35">
        <f t="shared" si="9"/>
        <v>-1.0273546506460958E-2</v>
      </c>
      <c r="H35" s="83">
        <v>55361</v>
      </c>
      <c r="I35" s="33">
        <f t="shared" si="10"/>
        <v>322</v>
      </c>
      <c r="J35" s="57">
        <f t="shared" si="11"/>
        <v>5.8163689239717487E-3</v>
      </c>
      <c r="K35" s="62"/>
    </row>
    <row r="36" spans="1:11" ht="18.75" x14ac:dyDescent="0.3">
      <c r="A36" s="46">
        <v>13</v>
      </c>
      <c r="B36" s="31" t="s">
        <v>15</v>
      </c>
      <c r="C36" s="63"/>
      <c r="D36" s="81">
        <v>385</v>
      </c>
      <c r="E36" s="81">
        <v>252</v>
      </c>
      <c r="F36" s="33">
        <f t="shared" si="8"/>
        <v>133</v>
      </c>
      <c r="G36" s="35">
        <f t="shared" si="9"/>
        <v>0.52777777777777779</v>
      </c>
      <c r="H36" s="83">
        <v>389</v>
      </c>
      <c r="I36" s="33">
        <f t="shared" si="10"/>
        <v>-4</v>
      </c>
      <c r="J36" s="57">
        <f t="shared" si="11"/>
        <v>-1.0282776349614395E-2</v>
      </c>
      <c r="K36" s="62"/>
    </row>
    <row r="37" spans="1:11" ht="18.75" x14ac:dyDescent="0.3">
      <c r="A37" s="46">
        <v>14</v>
      </c>
      <c r="B37" s="31" t="s">
        <v>16</v>
      </c>
      <c r="C37" s="63"/>
      <c r="D37" s="81">
        <v>2313</v>
      </c>
      <c r="E37" s="81">
        <v>2320</v>
      </c>
      <c r="F37" s="33">
        <f t="shared" si="8"/>
        <v>-7</v>
      </c>
      <c r="G37" s="35">
        <f t="shared" si="9"/>
        <v>-3.0172413793103448E-3</v>
      </c>
      <c r="H37" s="83">
        <v>2338</v>
      </c>
      <c r="I37" s="33">
        <f t="shared" si="10"/>
        <v>-25</v>
      </c>
      <c r="J37" s="57">
        <f t="shared" si="11"/>
        <v>-1.0692899914456801E-2</v>
      </c>
      <c r="K37" s="62"/>
    </row>
    <row r="38" spans="1:11" ht="18.75" x14ac:dyDescent="0.3">
      <c r="A38" s="46">
        <v>15</v>
      </c>
      <c r="B38" s="31" t="s">
        <v>17</v>
      </c>
      <c r="C38" s="63"/>
      <c r="D38" s="81">
        <v>10</v>
      </c>
      <c r="E38" s="81">
        <v>11</v>
      </c>
      <c r="F38" s="33">
        <f t="shared" si="8"/>
        <v>-1</v>
      </c>
      <c r="G38" s="35">
        <f t="shared" si="9"/>
        <v>-9.0909090909090912E-2</v>
      </c>
      <c r="H38" s="83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8.75" x14ac:dyDescent="0.3">
      <c r="A39" s="46">
        <v>16</v>
      </c>
      <c r="B39" s="31" t="s">
        <v>37</v>
      </c>
      <c r="C39" s="63"/>
      <c r="D39" s="82">
        <v>233</v>
      </c>
      <c r="E39" s="82">
        <v>236</v>
      </c>
      <c r="F39" s="58">
        <f t="shared" si="8"/>
        <v>-3</v>
      </c>
      <c r="G39" s="59">
        <f t="shared" si="9"/>
        <v>-1.2711864406779662E-2</v>
      </c>
      <c r="H39" s="84">
        <v>226</v>
      </c>
      <c r="I39" s="58">
        <f t="shared" si="10"/>
        <v>7</v>
      </c>
      <c r="J39" s="60">
        <f t="shared" si="11"/>
        <v>3.0973451327433628E-2</v>
      </c>
      <c r="K39" s="62"/>
    </row>
    <row r="40" spans="1:11" ht="18.75" x14ac:dyDescent="0.3">
      <c r="A40" s="46">
        <v>17</v>
      </c>
      <c r="B40" s="31" t="s">
        <v>20</v>
      </c>
      <c r="C40" s="63"/>
      <c r="D40" s="34">
        <f>SUM(D34:D39)</f>
        <v>829020</v>
      </c>
      <c r="E40" s="27">
        <f>SUM(E34:E39)</f>
        <v>828373</v>
      </c>
      <c r="F40" s="34">
        <f t="shared" si="8"/>
        <v>647</v>
      </c>
      <c r="G40" s="35">
        <f t="shared" si="9"/>
        <v>7.8104911676261783E-4</v>
      </c>
      <c r="H40" s="27">
        <f>SUM(H34:H39)</f>
        <v>817582</v>
      </c>
      <c r="I40" s="34">
        <f>SUM(I34:I39)</f>
        <v>11438</v>
      </c>
      <c r="J40" s="57">
        <f t="shared" si="11"/>
        <v>1.3990034027167917E-2</v>
      </c>
      <c r="K40" s="62"/>
    </row>
    <row r="41" spans="1:11" ht="18.75" x14ac:dyDescent="0.3">
      <c r="A41" s="46">
        <v>18</v>
      </c>
      <c r="B41" s="110" t="s">
        <v>21</v>
      </c>
      <c r="C41" s="110"/>
      <c r="D41" s="110"/>
      <c r="E41" s="110"/>
      <c r="F41" s="110"/>
      <c r="G41" s="110"/>
      <c r="H41" s="110"/>
      <c r="I41" s="110"/>
      <c r="J41" s="110"/>
      <c r="K41" s="30"/>
    </row>
    <row r="42" spans="1:11" s="14" customFormat="1" ht="18" x14ac:dyDescent="0.25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8" x14ac:dyDescent="0.25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8.75" x14ac:dyDescent="0.3">
      <c r="A44" s="46">
        <v>21</v>
      </c>
      <c r="B44" s="31" t="s">
        <v>13</v>
      </c>
      <c r="C44" s="31"/>
      <c r="D44" s="85">
        <v>768436</v>
      </c>
      <c r="E44" s="85">
        <v>766512</v>
      </c>
      <c r="F44" s="33">
        <f t="shared" ref="F44:F50" si="12">D44-E44</f>
        <v>1924</v>
      </c>
      <c r="G44" s="35">
        <f t="shared" ref="G44:G50" si="13">F44/E44</f>
        <v>2.5100715970526226E-3</v>
      </c>
      <c r="H44" s="87">
        <v>757476</v>
      </c>
      <c r="I44" s="33">
        <f t="shared" ref="I44:I49" si="14">+D44-H44</f>
        <v>10960</v>
      </c>
      <c r="J44" s="57">
        <f t="shared" ref="J44:J50" si="15">+I44/H44</f>
        <v>1.4469105291784821E-2</v>
      </c>
      <c r="K44" s="57"/>
    </row>
    <row r="45" spans="1:11" ht="18.75" x14ac:dyDescent="0.3">
      <c r="A45" s="46">
        <v>22</v>
      </c>
      <c r="B45" s="31" t="s">
        <v>14</v>
      </c>
      <c r="C45" s="31"/>
      <c r="D45" s="85">
        <v>55586</v>
      </c>
      <c r="E45" s="85">
        <v>56087</v>
      </c>
      <c r="F45" s="33">
        <f t="shared" si="12"/>
        <v>-501</v>
      </c>
      <c r="G45" s="35">
        <f t="shared" si="13"/>
        <v>-8.9325512150765767E-3</v>
      </c>
      <c r="H45" s="87">
        <v>55264</v>
      </c>
      <c r="I45" s="33">
        <f t="shared" si="14"/>
        <v>322</v>
      </c>
      <c r="J45" s="57">
        <f t="shared" si="15"/>
        <v>5.8265778807180084E-3</v>
      </c>
      <c r="K45" s="57"/>
    </row>
    <row r="46" spans="1:11" ht="18.75" x14ac:dyDescent="0.3">
      <c r="A46" s="46">
        <v>23</v>
      </c>
      <c r="B46" s="31" t="s">
        <v>15</v>
      </c>
      <c r="C46" s="31"/>
      <c r="D46" s="85">
        <v>385</v>
      </c>
      <c r="E46" s="85">
        <v>257</v>
      </c>
      <c r="F46" s="33">
        <f t="shared" si="12"/>
        <v>128</v>
      </c>
      <c r="G46" s="35">
        <f t="shared" si="13"/>
        <v>0.49805447470817121</v>
      </c>
      <c r="H46" s="87">
        <v>390</v>
      </c>
      <c r="I46" s="33">
        <f t="shared" si="14"/>
        <v>-5</v>
      </c>
      <c r="J46" s="57">
        <f t="shared" si="15"/>
        <v>-1.282051282051282E-2</v>
      </c>
      <c r="K46" s="57"/>
    </row>
    <row r="47" spans="1:11" ht="18.75" x14ac:dyDescent="0.3">
      <c r="A47" s="46">
        <v>24</v>
      </c>
      <c r="B47" s="31" t="s">
        <v>16</v>
      </c>
      <c r="C47" s="31"/>
      <c r="D47" s="85">
        <v>2314</v>
      </c>
      <c r="E47" s="85">
        <v>2322</v>
      </c>
      <c r="F47" s="33">
        <f t="shared" si="12"/>
        <v>-8</v>
      </c>
      <c r="G47" s="35">
        <f t="shared" si="13"/>
        <v>-3.4453057708871662E-3</v>
      </c>
      <c r="H47" s="87">
        <v>2343</v>
      </c>
      <c r="I47" s="33">
        <f t="shared" si="14"/>
        <v>-29</v>
      </c>
      <c r="J47" s="57">
        <f t="shared" si="15"/>
        <v>-1.2377294067434912E-2</v>
      </c>
      <c r="K47" s="57"/>
    </row>
    <row r="48" spans="1:11" ht="18.75" x14ac:dyDescent="0.3">
      <c r="A48" s="46">
        <v>25</v>
      </c>
      <c r="B48" s="31" t="s">
        <v>17</v>
      </c>
      <c r="C48" s="31"/>
      <c r="D48" s="85">
        <v>10</v>
      </c>
      <c r="E48" s="85">
        <v>13</v>
      </c>
      <c r="F48" s="33">
        <f t="shared" si="12"/>
        <v>-3</v>
      </c>
      <c r="G48" s="35">
        <f t="shared" si="13"/>
        <v>-0.23076923076923078</v>
      </c>
      <c r="H48" s="87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8.75" x14ac:dyDescent="0.3">
      <c r="A49" s="46">
        <v>26</v>
      </c>
      <c r="B49" s="31" t="s">
        <v>37</v>
      </c>
      <c r="C49" s="31"/>
      <c r="D49" s="86">
        <v>231</v>
      </c>
      <c r="E49" s="86">
        <v>229</v>
      </c>
      <c r="F49" s="58">
        <f t="shared" si="12"/>
        <v>2</v>
      </c>
      <c r="G49" s="59">
        <f t="shared" si="13"/>
        <v>8.7336244541484712E-3</v>
      </c>
      <c r="H49" s="88">
        <v>227</v>
      </c>
      <c r="I49" s="58">
        <f t="shared" si="14"/>
        <v>4</v>
      </c>
      <c r="J49" s="60">
        <f t="shared" si="15"/>
        <v>1.7621145374449341E-2</v>
      </c>
      <c r="K49" s="61"/>
    </row>
    <row r="50" spans="1:11" ht="18.75" x14ac:dyDescent="0.3">
      <c r="A50" s="46">
        <v>27</v>
      </c>
      <c r="B50" s="31" t="s">
        <v>20</v>
      </c>
      <c r="C50" s="31"/>
      <c r="D50" s="34">
        <f>SUM(D44:D49)</f>
        <v>826962</v>
      </c>
      <c r="E50" s="27">
        <f>SUM(E44:E49)</f>
        <v>825420</v>
      </c>
      <c r="F50" s="34">
        <f t="shared" si="12"/>
        <v>1542</v>
      </c>
      <c r="G50" s="35">
        <f t="shared" si="13"/>
        <v>1.8681398560732717E-3</v>
      </c>
      <c r="H50" s="27">
        <f>SUM(H44:H49)</f>
        <v>815711</v>
      </c>
      <c r="I50" s="34">
        <f>SUM(I44:I49)</f>
        <v>11251</v>
      </c>
      <c r="J50" s="57">
        <f t="shared" si="15"/>
        <v>1.3792875172702097E-2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6B9762-0B63-4693-9FF2-03837BC9CC3A}"/>
</file>

<file path=customXml/itemProps2.xml><?xml version="1.0" encoding="utf-8"?>
<ds:datastoreItem xmlns:ds="http://schemas.openxmlformats.org/officeDocument/2006/customXml" ds:itemID="{6597A3A0-80CB-4B47-A5CA-2DCCFEF181E8}"/>
</file>

<file path=customXml/itemProps3.xml><?xml version="1.0" encoding="utf-8"?>
<ds:datastoreItem xmlns:ds="http://schemas.openxmlformats.org/officeDocument/2006/customXml" ds:itemID="{91B37540-8D61-4F25-AE9B-F5A2FBE2AF3B}"/>
</file>

<file path=customXml/itemProps4.xml><?xml version="1.0" encoding="utf-8"?>
<ds:datastoreItem xmlns:ds="http://schemas.openxmlformats.org/officeDocument/2006/customXml" ds:itemID="{2B510672-7627-4BBB-B8B1-2EB73D66F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Koizumi, Rell (UTC)</cp:lastModifiedBy>
  <cp:lastPrinted>2018-08-01T19:16:54Z</cp:lastPrinted>
  <dcterms:created xsi:type="dcterms:W3CDTF">2014-01-09T00:48:14Z</dcterms:created>
  <dcterms:modified xsi:type="dcterms:W3CDTF">2018-11-14T23:34:30Z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