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0" windowWidth="14955" windowHeight="8190"/>
  </bookViews>
  <sheets>
    <sheet name="2017 SAC True-Up" sheetId="2" r:id="rId1"/>
  </sheets>
  <definedNames>
    <definedName name="_xlnm.Print_Titles" localSheetId="0">'2017 SAC True-Up'!$3:$5</definedName>
    <definedName name="Z_605B1120_8785_11D7_88E4_005004818415_.wvu.PrintTitles" localSheetId="0" hidden="1">'2017 SAC True-Up'!$2:$4</definedName>
  </definedNames>
  <calcPr calcId="152511"/>
</workbook>
</file>

<file path=xl/calcChain.xml><?xml version="1.0" encoding="utf-8"?>
<calcChain xmlns="http://schemas.openxmlformats.org/spreadsheetml/2006/main">
  <c r="H142" i="2" l="1"/>
  <c r="I142" i="2" s="1"/>
  <c r="J142" i="2" s="1"/>
  <c r="I141" i="2"/>
  <c r="J141" i="2" s="1"/>
  <c r="H141" i="2"/>
  <c r="H140" i="2"/>
  <c r="I140" i="2" s="1"/>
  <c r="J140" i="2" s="1"/>
  <c r="I139" i="2"/>
  <c r="J139" i="2" s="1"/>
  <c r="H139" i="2"/>
  <c r="J138" i="2"/>
  <c r="H127" i="2"/>
  <c r="I127" i="2" s="1"/>
  <c r="J127" i="2" s="1"/>
  <c r="H137" i="2"/>
  <c r="I137" i="2" s="1"/>
  <c r="J137" i="2" s="1"/>
  <c r="H136" i="2"/>
  <c r="I136" i="2" s="1"/>
  <c r="J136" i="2" s="1"/>
  <c r="H135" i="2"/>
  <c r="I135" i="2" s="1"/>
  <c r="J135" i="2" s="1"/>
  <c r="H134" i="2"/>
  <c r="I134" i="2" s="1"/>
  <c r="J134" i="2" s="1"/>
  <c r="H133" i="2"/>
  <c r="I133" i="2" s="1"/>
  <c r="J133" i="2" s="1"/>
  <c r="J132" i="2"/>
  <c r="I131" i="2"/>
  <c r="J131" i="2" s="1"/>
  <c r="H131" i="2"/>
  <c r="H130" i="2"/>
  <c r="I130" i="2" s="1"/>
  <c r="J130" i="2" s="1"/>
  <c r="H129" i="2"/>
  <c r="I129" i="2" s="1"/>
  <c r="J129" i="2" s="1"/>
  <c r="H128" i="2"/>
  <c r="I128" i="2" s="1"/>
  <c r="J128" i="2" s="1"/>
  <c r="J125" i="2"/>
  <c r="H126" i="2"/>
  <c r="I126" i="2" s="1"/>
  <c r="J126" i="2" s="1"/>
  <c r="J124" i="2"/>
  <c r="J123" i="2"/>
  <c r="J122" i="2"/>
  <c r="J121" i="2"/>
  <c r="J120" i="2"/>
  <c r="H119" i="2"/>
  <c r="I119" i="2" s="1"/>
  <c r="J119" i="2" s="1"/>
  <c r="H118" i="2"/>
  <c r="I118" i="2" s="1"/>
  <c r="J118" i="2" s="1"/>
  <c r="H117" i="2"/>
  <c r="I117" i="2" s="1"/>
  <c r="J117" i="2" s="1"/>
  <c r="H116" i="2"/>
  <c r="I116" i="2" s="1"/>
  <c r="J116" i="2" s="1"/>
  <c r="H115" i="2"/>
  <c r="I115" i="2" s="1"/>
  <c r="J115" i="2" s="1"/>
  <c r="H114" i="2"/>
  <c r="I114" i="2" s="1"/>
  <c r="J114" i="2" s="1"/>
  <c r="H113" i="2"/>
  <c r="I113" i="2" s="1"/>
  <c r="J113" i="2" s="1"/>
  <c r="H112" i="2"/>
  <c r="I112" i="2" s="1"/>
  <c r="J112" i="2" s="1"/>
  <c r="H111" i="2"/>
  <c r="I111" i="2" s="1"/>
  <c r="J111" i="2" s="1"/>
  <c r="H110" i="2"/>
  <c r="I110" i="2" s="1"/>
  <c r="J110" i="2" s="1"/>
  <c r="H109" i="2"/>
  <c r="I109" i="2" s="1"/>
  <c r="J109" i="2" s="1"/>
  <c r="H108" i="2"/>
  <c r="I108" i="2" s="1"/>
  <c r="J108" i="2" s="1"/>
  <c r="H107" i="2"/>
  <c r="I107" i="2" s="1"/>
  <c r="J107" i="2" s="1"/>
  <c r="H106" i="2"/>
  <c r="I106" i="2" s="1"/>
  <c r="J106" i="2" s="1"/>
  <c r="H105" i="2"/>
  <c r="I105" i="2" s="1"/>
  <c r="J105" i="2" s="1"/>
  <c r="H104" i="2"/>
  <c r="I104" i="2" s="1"/>
  <c r="J104" i="2" s="1"/>
  <c r="H103" i="2"/>
  <c r="I103" i="2" s="1"/>
  <c r="J103" i="2" s="1"/>
  <c r="H102" i="2"/>
  <c r="I102" i="2" s="1"/>
  <c r="J102" i="2" s="1"/>
  <c r="H101" i="2"/>
  <c r="I101" i="2" s="1"/>
  <c r="J101" i="2" s="1"/>
  <c r="H100" i="2"/>
  <c r="I100" i="2" s="1"/>
  <c r="J100" i="2" s="1"/>
  <c r="H99" i="2"/>
  <c r="I99" i="2" s="1"/>
  <c r="J99" i="2" s="1"/>
  <c r="H98" i="2"/>
  <c r="I98" i="2" s="1"/>
  <c r="J98" i="2" s="1"/>
  <c r="H97" i="2"/>
  <c r="I97" i="2" s="1"/>
  <c r="J97" i="2" s="1"/>
  <c r="H96" i="2"/>
  <c r="I96" i="2" s="1"/>
  <c r="J96" i="2" s="1"/>
  <c r="H95" i="2"/>
  <c r="I95" i="2" s="1"/>
  <c r="J95" i="2" s="1"/>
  <c r="J94" i="2"/>
  <c r="H93" i="2"/>
  <c r="I93" i="2" s="1"/>
  <c r="J93" i="2" s="1"/>
  <c r="H92" i="2"/>
  <c r="I92" i="2" s="1"/>
  <c r="J92" i="2" s="1"/>
  <c r="H91" i="2"/>
  <c r="I91" i="2" s="1"/>
  <c r="J91" i="2" s="1"/>
  <c r="H90" i="2"/>
  <c r="I90" i="2" s="1"/>
  <c r="J90" i="2" s="1"/>
  <c r="J89" i="2"/>
  <c r="H88" i="2"/>
  <c r="I88" i="2" s="1"/>
  <c r="J88" i="2" s="1"/>
  <c r="H87" i="2"/>
  <c r="I87" i="2" s="1"/>
  <c r="J87" i="2" s="1"/>
  <c r="H86" i="2"/>
  <c r="I86" i="2" s="1"/>
  <c r="J86" i="2" s="1"/>
  <c r="H85" i="2"/>
  <c r="I85" i="2" s="1"/>
  <c r="J85" i="2" s="1"/>
  <c r="H82" i="2"/>
  <c r="I82" i="2" s="1"/>
  <c r="J82" i="2" s="1"/>
  <c r="H81" i="2"/>
  <c r="I81" i="2" s="1"/>
  <c r="J81" i="2" s="1"/>
  <c r="H79" i="2"/>
  <c r="I79" i="2" s="1"/>
  <c r="J79" i="2" s="1"/>
  <c r="H78" i="2"/>
  <c r="I78" i="2" s="1"/>
  <c r="J78" i="2" s="1"/>
  <c r="H77" i="2"/>
  <c r="I77" i="2" s="1"/>
  <c r="J77" i="2" s="1"/>
  <c r="H76" i="2"/>
  <c r="I76" i="2" s="1"/>
  <c r="J76" i="2" s="1"/>
  <c r="H75" i="2"/>
  <c r="I75" i="2" s="1"/>
  <c r="J75" i="2" s="1"/>
  <c r="H74" i="2"/>
  <c r="I74" i="2" s="1"/>
  <c r="J74" i="2" s="1"/>
  <c r="H73" i="2"/>
  <c r="I73" i="2" s="1"/>
  <c r="J73" i="2" s="1"/>
  <c r="H72" i="2"/>
  <c r="I72" i="2" s="1"/>
  <c r="J72" i="2" s="1"/>
  <c r="J69" i="2" l="1"/>
  <c r="H68" i="2"/>
  <c r="I68" i="2" s="1"/>
  <c r="J68" i="2" s="1"/>
  <c r="J63" i="2"/>
  <c r="J64" i="2"/>
  <c r="J65" i="2"/>
  <c r="J62" i="2"/>
  <c r="J60" i="2"/>
  <c r="H58" i="2"/>
  <c r="H54" i="2"/>
  <c r="I54" i="2" s="1"/>
  <c r="J54" i="2" s="1"/>
  <c r="H53" i="2"/>
  <c r="I53" i="2" s="1"/>
  <c r="J53" i="2" s="1"/>
  <c r="H52" i="2"/>
  <c r="I52" i="2" s="1"/>
  <c r="J52" i="2" s="1"/>
  <c r="H51" i="2"/>
  <c r="I51" i="2" s="1"/>
  <c r="J51" i="2" s="1"/>
  <c r="H50" i="2"/>
  <c r="I50" i="2" s="1"/>
  <c r="J50" i="2" s="1"/>
  <c r="H49" i="2"/>
  <c r="I49" i="2" s="1"/>
  <c r="J49" i="2" s="1"/>
  <c r="H44" i="2"/>
  <c r="I44" i="2" s="1"/>
  <c r="J44" i="2" s="1"/>
  <c r="J43" i="2"/>
  <c r="H40" i="2"/>
  <c r="I40" i="2" s="1"/>
  <c r="H39" i="2"/>
  <c r="I39" i="2" s="1"/>
  <c r="H33" i="2"/>
  <c r="I33" i="2" s="1"/>
  <c r="J33" i="2" s="1"/>
  <c r="H13" i="2" l="1"/>
  <c r="I13" i="2" s="1"/>
  <c r="J13" i="2" s="1"/>
  <c r="H12" i="2"/>
  <c r="I12" i="2" s="1"/>
  <c r="J12" i="2" s="1"/>
  <c r="H11" i="2"/>
  <c r="H10" i="2"/>
  <c r="I10" i="2" s="1"/>
  <c r="J10" i="2" s="1"/>
  <c r="H9" i="2"/>
  <c r="I9" i="2" s="1"/>
  <c r="J9" i="2" s="1"/>
  <c r="H8" i="2"/>
  <c r="I8" i="2" s="1"/>
  <c r="J8" i="2" s="1"/>
  <c r="I58" i="2"/>
  <c r="J58" i="2" s="1"/>
  <c r="J40" i="2"/>
  <c r="J39" i="2"/>
  <c r="J23" i="2"/>
  <c r="J21" i="2"/>
  <c r="J14" i="2"/>
  <c r="I11" i="2"/>
  <c r="J11" i="2" s="1"/>
  <c r="J84" i="2" l="1"/>
  <c r="H83" i="2"/>
  <c r="I83" i="2" s="1"/>
  <c r="J83" i="2" s="1"/>
  <c r="H80" i="2"/>
  <c r="I80" i="2" s="1"/>
  <c r="J80" i="2" s="1"/>
  <c r="H71" i="2"/>
  <c r="I71" i="2" s="1"/>
  <c r="J71" i="2" s="1"/>
  <c r="H70" i="2"/>
  <c r="I70" i="2" s="1"/>
  <c r="J70" i="2" s="1"/>
  <c r="H67" i="2"/>
  <c r="I67" i="2" s="1"/>
  <c r="J67" i="2" s="1"/>
  <c r="H66" i="2"/>
  <c r="I66" i="2" s="1"/>
  <c r="J66" i="2" s="1"/>
  <c r="J61" i="2"/>
  <c r="J48" i="2" l="1"/>
  <c r="H47" i="2"/>
  <c r="I47" i="2" s="1"/>
  <c r="J47" i="2" s="1"/>
  <c r="H46" i="2"/>
  <c r="I46" i="2" s="1"/>
  <c r="J46" i="2" s="1"/>
  <c r="H45" i="2"/>
  <c r="I45" i="2" s="1"/>
  <c r="J45" i="2" s="1"/>
  <c r="H42" i="2"/>
  <c r="I42" i="2" s="1"/>
  <c r="J42" i="2" s="1"/>
  <c r="H36" i="2"/>
  <c r="I36" i="2" s="1"/>
  <c r="J36" i="2" s="1"/>
  <c r="H34" i="2"/>
  <c r="I34" i="2" s="1"/>
  <c r="J34" i="2" s="1"/>
  <c r="H28" i="2"/>
  <c r="I28" i="2" s="1"/>
  <c r="J28" i="2" s="1"/>
  <c r="H26" i="2"/>
  <c r="I26" i="2" s="1"/>
  <c r="J26" i="2" s="1"/>
  <c r="H25" i="2"/>
  <c r="I25" i="2" s="1"/>
  <c r="J25" i="2" s="1"/>
  <c r="H24" i="2"/>
  <c r="I24" i="2" s="1"/>
  <c r="J24" i="2" s="1"/>
  <c r="H22" i="2"/>
  <c r="I22" i="2" s="1"/>
  <c r="J22" i="2" s="1"/>
  <c r="H15" i="2"/>
  <c r="I15" i="2" s="1"/>
  <c r="J15" i="2" s="1"/>
  <c r="F145" i="2" l="1"/>
  <c r="D145" i="2"/>
  <c r="J59" i="2"/>
  <c r="H57" i="2"/>
  <c r="I57" i="2" s="1"/>
  <c r="J57" i="2" s="1"/>
  <c r="H56" i="2"/>
  <c r="I56" i="2" s="1"/>
  <c r="J56" i="2" s="1"/>
  <c r="H55" i="2"/>
  <c r="I55" i="2" s="1"/>
  <c r="J55" i="2" s="1"/>
  <c r="J41" i="2"/>
  <c r="H38" i="2"/>
  <c r="I38" i="2" s="1"/>
  <c r="J38" i="2" s="1"/>
  <c r="H37" i="2"/>
  <c r="I37" i="2" s="1"/>
  <c r="J37" i="2" s="1"/>
  <c r="J35" i="2"/>
  <c r="H32" i="2"/>
  <c r="I32" i="2" s="1"/>
  <c r="J32" i="2" s="1"/>
  <c r="H31" i="2"/>
  <c r="I31" i="2" s="1"/>
  <c r="J31" i="2" s="1"/>
  <c r="H30" i="2"/>
  <c r="I30" i="2" s="1"/>
  <c r="J30" i="2" s="1"/>
  <c r="H29" i="2"/>
  <c r="I29" i="2" s="1"/>
  <c r="J29" i="2" s="1"/>
  <c r="J27" i="2"/>
  <c r="H20" i="2"/>
  <c r="I20" i="2" s="1"/>
  <c r="J20" i="2" s="1"/>
  <c r="H19" i="2"/>
  <c r="I19" i="2" s="1"/>
  <c r="J19" i="2" s="1"/>
  <c r="H18" i="2"/>
  <c r="I18" i="2" s="1"/>
  <c r="J18" i="2" s="1"/>
  <c r="H16" i="2"/>
  <c r="I16" i="2" s="1"/>
  <c r="J16" i="2" s="1"/>
  <c r="H7" i="2"/>
  <c r="I7" i="2" s="1"/>
  <c r="J7" i="2" l="1"/>
  <c r="G145" i="2"/>
  <c r="H17" i="2"/>
  <c r="I17" i="2" s="1"/>
  <c r="J17" i="2" s="1"/>
  <c r="J145" i="2" l="1"/>
  <c r="D147" i="2" s="1"/>
  <c r="D150" i="2" s="1"/>
  <c r="I145" i="2"/>
  <c r="I147" i="2" s="1"/>
</calcChain>
</file>

<file path=xl/comments1.xml><?xml version="1.0" encoding="utf-8"?>
<comments xmlns="http://schemas.openxmlformats.org/spreadsheetml/2006/main">
  <authors>
    <author>Tray Caldwell</author>
  </authors>
  <commentList>
    <comment ref="C12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Formerly Seattle Biomedical Research Institute
Mike Radder, RSO now with G1126 Seattle Genetics</t>
        </r>
      </text>
    </comment>
    <comment ref="C13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Formerly PN Services
Filed Chapter 11 Bankruptcy 3/29/17</t>
        </r>
      </text>
    </comment>
    <comment ref="C15" authorId="0">
      <text>
        <r>
          <rPr>
            <b/>
            <sz val="8"/>
            <color indexed="81"/>
            <rFont val="Tahoma"/>
            <family val="2"/>
          </rPr>
          <t>Tray Caldwell:</t>
        </r>
        <r>
          <rPr>
            <sz val="8"/>
            <color indexed="81"/>
            <rFont val="Tahoma"/>
            <family val="2"/>
          </rPr>
          <t xml:space="preserve">
now requires a PO number.
Accenture
c/o Bristol-Myers Squibb
P.O. Box 696401
San Antonio, TX 78269
Fax: 609-419-7007
</t>
        </r>
      </text>
    </comment>
    <comment ref="C32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NAME CHANGE 8/17/17</t>
        </r>
      </text>
    </comment>
    <comment ref="C33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Qal-Tek shipment Oct. 17</t>
        </r>
      </text>
    </comment>
    <comment ref="C38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Formerly: EMERGENT PRODUCT DEVELOPMENT SEATTLE LLC, name change letter 8/1/16</t>
        </r>
      </text>
    </comment>
    <comment ref="C39" authorId="0">
      <text>
        <r>
          <rPr>
            <b/>
            <sz val="8"/>
            <color indexed="81"/>
            <rFont val="Tahoma"/>
            <family val="2"/>
          </rPr>
          <t>Tray Caldwell:</t>
        </r>
        <r>
          <rPr>
            <sz val="8"/>
            <color indexed="81"/>
            <rFont val="Tahoma"/>
            <family val="2"/>
          </rPr>
          <t xml:space="preserve">
Formerly Trubion Pharmaceuticals and Emergent BioSolutions (subsidiary of now)</t>
        </r>
      </text>
    </comment>
    <comment ref="C41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Formerly Charles River Clinical Services. In Apr., 2013 recd. notice of filing bankruptcty. Write off invoiced amount.</t>
        </r>
      </text>
    </comment>
    <comment ref="C44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Qal-Tek shipment Oct. 17</t>
        </r>
      </text>
    </comment>
    <comment ref="C48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Never recd. waste from Philotechnics so made journal entry to write-off, then recd. in May with approval under old permit, April journal entry to again recog. $257 bal. as 2017 SAC.</t>
        </r>
      </text>
    </comment>
    <comment ref="C49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Qal-Tek shipment Oct. 17</t>
        </r>
      </text>
    </comment>
    <comment ref="C50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Qal-Tek shipment Oct. 17</t>
        </r>
      </text>
    </comment>
    <comment ref="C51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Qal-Tek shipment Oct. 17</t>
        </r>
      </text>
    </comment>
    <comment ref="C52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Qal-Tek shipment Oct. 17</t>
        </r>
      </text>
    </comment>
    <comment ref="C53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Qal-Tek shipment Oct. 17</t>
        </r>
      </text>
    </comment>
    <comment ref="C83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EARLE A. CHILES RESEARCH INSTITUTE</t>
        </r>
      </text>
    </comment>
    <comment ref="C87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In Dec. each year need to send an email to Aaron Bestor and Margaret (Peggy) Schott and two others to give notification of next year's SAC so can request funding. See 4/7/15 email and 12/2 recurring reminder.</t>
        </r>
      </text>
    </comment>
    <comment ref="C99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Qal-Tek shipment Oct. 17</t>
        </r>
      </text>
    </comment>
    <comment ref="C101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Qal-Tek shipment Oct. 17</t>
        </r>
      </text>
    </comment>
    <comment ref="C102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Qal-Tek shipment Oct. 17</t>
        </r>
      </text>
    </comment>
    <comment ref="C103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Qal-Tek shipment Oct. 17</t>
        </r>
      </text>
    </comment>
    <comment ref="C104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Qal-Tek shipment Oct. 17</t>
        </r>
      </text>
    </comment>
    <comment ref="C105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Qal-Tek shipment Oct. 17</t>
        </r>
      </text>
    </comment>
    <comment ref="C106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Qal-Tek shipment Oct. 17</t>
        </r>
      </text>
    </comment>
    <comment ref="C107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Qal-Tek shipment Oct. 17</t>
        </r>
      </text>
    </comment>
    <comment ref="C108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Qal-Tek shipment Oct. 17</t>
        </r>
      </text>
    </comment>
    <comment ref="C109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Qal-Tek shipment Oct. 17</t>
        </r>
      </text>
    </comment>
    <comment ref="C110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Qal-Tek shipment Oct. 17</t>
        </r>
      </text>
    </comment>
    <comment ref="C111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Qal-Tek shipment Oct. 17</t>
        </r>
      </text>
    </comment>
    <comment ref="C112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Qal-Tek shipment Oct. 17</t>
        </r>
      </text>
    </comment>
    <comment ref="C113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Qal-Tek shipment Oct. 17</t>
        </r>
      </text>
    </comment>
    <comment ref="C114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Qal-Tek shipment Oct. 17</t>
        </r>
      </text>
    </comment>
    <comment ref="C115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Qal-Tek shipment Oct. 17</t>
        </r>
      </text>
    </comment>
    <comment ref="C116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Qal-Tek shipment Oct. 17</t>
        </r>
      </text>
    </comment>
    <comment ref="C117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Qal-Tek shipment Oct. 17</t>
        </r>
      </text>
    </comment>
    <comment ref="C118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Qal-Tek shipment Oct. 17</t>
        </r>
      </text>
    </comment>
    <comment ref="C139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Qal-Tek shipment Oct. 17</t>
        </r>
      </text>
    </comment>
  </commentList>
</comments>
</file>

<file path=xl/sharedStrings.xml><?xml version="1.0" encoding="utf-8"?>
<sst xmlns="http://schemas.openxmlformats.org/spreadsheetml/2006/main" count="344" uniqueCount="299">
  <si>
    <t>= Educational Research Institutions at one BLOCK lower</t>
  </si>
  <si>
    <t>SITE USE</t>
  </si>
  <si>
    <t>SAC</t>
  </si>
  <si>
    <t>ACTUAL</t>
  </si>
  <si>
    <t>FINAL SAC</t>
  </si>
  <si>
    <t>PERMIT #</t>
  </si>
  <si>
    <t>GENERATOR NAME</t>
  </si>
  <si>
    <t>BLOCK</t>
  </si>
  <si>
    <t>CHARGE</t>
  </si>
  <si>
    <t>BALANCE</t>
  </si>
  <si>
    <t>G1001</t>
  </si>
  <si>
    <t>HCS CORPORATION</t>
  </si>
  <si>
    <t>G1002</t>
  </si>
  <si>
    <t>GL Entry</t>
  </si>
  <si>
    <t>G1004</t>
  </si>
  <si>
    <t>US ECOLOGY RICHLAND SITE</t>
  </si>
  <si>
    <t>G1006</t>
  </si>
  <si>
    <t>NOAA NATIONAL MARINE FISHERIES SERVICE</t>
  </si>
  <si>
    <t>G1008</t>
  </si>
  <si>
    <t>FRED HUTCHINSON CANCER RESEARCH CENTER</t>
  </si>
  <si>
    <t>G1011</t>
  </si>
  <si>
    <t>G1014</t>
  </si>
  <si>
    <t>G1015</t>
  </si>
  <si>
    <t>UNIVERSITY OF WASHINGTON</t>
  </si>
  <si>
    <t>G1017</t>
  </si>
  <si>
    <t>ZYMOGENETICS, INC.</t>
  </si>
  <si>
    <t>G1018</t>
  </si>
  <si>
    <t>ENERGY NORTHWEST (WPPSS)</t>
  </si>
  <si>
    <t>G1022</t>
  </si>
  <si>
    <t>BOEING COMPANY, THE</t>
  </si>
  <si>
    <t>0 (1)</t>
  </si>
  <si>
    <t>2 (3)</t>
  </si>
  <si>
    <t>G1026</t>
  </si>
  <si>
    <t>TEST AMERICA</t>
  </si>
  <si>
    <t>G1027</t>
  </si>
  <si>
    <t>BENAROYA RESEARCH INSTITUTE AT VIRGINIA MASON</t>
  </si>
  <si>
    <t>G1028</t>
  </si>
  <si>
    <t>UNITECH SERVICES GROUP WA (INTERSTATE NUCLEAR)</t>
  </si>
  <si>
    <t>G1029</t>
  </si>
  <si>
    <t>PUGET SOUND NAVAL SHIPYARD</t>
  </si>
  <si>
    <t>G1032</t>
  </si>
  <si>
    <t>G1033</t>
  </si>
  <si>
    <t>WASHINGTON STATE UNIVERSITY</t>
  </si>
  <si>
    <t>3 (4)</t>
  </si>
  <si>
    <t>G1044</t>
  </si>
  <si>
    <t>WASHINGTON STATE DEPARTMENT OF HEALTH</t>
  </si>
  <si>
    <t>G1045</t>
  </si>
  <si>
    <t>VA PUGET SOUND HEALTH CARE SYSTEM</t>
  </si>
  <si>
    <t>G1048</t>
  </si>
  <si>
    <t>US AIR FORCE (WASHINGTON SITES)</t>
  </si>
  <si>
    <t>1 (2)</t>
  </si>
  <si>
    <t>0 (0)</t>
  </si>
  <si>
    <t>G1076</t>
  </si>
  <si>
    <t>US NAVY (WASHINGTON SITES)</t>
  </si>
  <si>
    <t>G1080</t>
  </si>
  <si>
    <t>US ARMY (WASHINGTON SITES)</t>
  </si>
  <si>
    <t>G1096</t>
  </si>
  <si>
    <t>MORAVEK BIOCHEMICALS, INC</t>
  </si>
  <si>
    <t>G1103</t>
  </si>
  <si>
    <t>PACIFIC NORTHWEST RESEARCH INSTITUTE</t>
  </si>
  <si>
    <t>G1108</t>
  </si>
  <si>
    <t>G1126</t>
  </si>
  <si>
    <t>SEATTLE GENETICS INC.</t>
  </si>
  <si>
    <t>G1137</t>
  </si>
  <si>
    <t>G1149</t>
  </si>
  <si>
    <t>ISORAY MEDICAL INC.</t>
  </si>
  <si>
    <t>G1150</t>
  </si>
  <si>
    <t>SCHNITZER STEEL OF TACOMA</t>
  </si>
  <si>
    <t>G1154</t>
  </si>
  <si>
    <t>G1156</t>
  </si>
  <si>
    <t>SEATTLE CHILDREN'S HOSPITAL</t>
  </si>
  <si>
    <t>G1173</t>
  </si>
  <si>
    <t>G2012</t>
  </si>
  <si>
    <t xml:space="preserve">UNIVERSITY OF OREGON </t>
  </si>
  <si>
    <t>G2016</t>
  </si>
  <si>
    <t>OREGON HEALTH &amp; SCIENCE UNIVERSITY</t>
  </si>
  <si>
    <t>G2017</t>
  </si>
  <si>
    <t xml:space="preserve">UNIVERSITY OF MONTANA </t>
  </si>
  <si>
    <t>G2020</t>
  </si>
  <si>
    <t>UNIVERSITY OF UTAH</t>
  </si>
  <si>
    <t>G2021</t>
  </si>
  <si>
    <t>UNIVERSITY OF HAWAII</t>
  </si>
  <si>
    <t>G2022</t>
  </si>
  <si>
    <t>OREGON STATE UNIVERSITY</t>
  </si>
  <si>
    <t>G2025</t>
  </si>
  <si>
    <t>PCC STRUCTURALS</t>
  </si>
  <si>
    <t>G2031</t>
  </si>
  <si>
    <t>VA MEDICAL CENTER - PORTLAND</t>
  </si>
  <si>
    <t>G2032</t>
  </si>
  <si>
    <t>PEARL HARBOR NAVAL SHIPYARD</t>
  </si>
  <si>
    <t>G2035</t>
  </si>
  <si>
    <t>ARUP, INC. (ASSOC. REGIONAL UNIV PATHOLOGY)</t>
  </si>
  <si>
    <t>G2042</t>
  </si>
  <si>
    <t>US ARMY (ALASKA SITES)</t>
  </si>
  <si>
    <t>G2049</t>
  </si>
  <si>
    <t>US ARMY (UTAH SITES) TOOELE</t>
  </si>
  <si>
    <t>G2050</t>
  </si>
  <si>
    <t>US ARMY (IDAHO SITES)</t>
  </si>
  <si>
    <t>G2051</t>
  </si>
  <si>
    <t>US ARMY (WYOMING SITES)</t>
  </si>
  <si>
    <t>G2052</t>
  </si>
  <si>
    <t>US AIR FORCE (OREGON SITES)</t>
  </si>
  <si>
    <t>G2053</t>
  </si>
  <si>
    <t>US AIR FORCE (UTAH SITES)</t>
  </si>
  <si>
    <t>G2054</t>
  </si>
  <si>
    <t>US AIR FORCE (MONTANA SITES)</t>
  </si>
  <si>
    <t>G2055</t>
  </si>
  <si>
    <t>US AIR FORCE (WYOMING SITES)</t>
  </si>
  <si>
    <t>G2064</t>
  </si>
  <si>
    <t>US ARMY (HAWAII SITES)</t>
  </si>
  <si>
    <t>G2066</t>
  </si>
  <si>
    <t>G2067</t>
  </si>
  <si>
    <t>US ARMY (OREGON SITES)</t>
  </si>
  <si>
    <t>G2068</t>
  </si>
  <si>
    <t>US AIR FORCE (IDAHO SITES)</t>
  </si>
  <si>
    <t>G2082</t>
  </si>
  <si>
    <t>PORTLAND STATE UNIVERSITY</t>
  </si>
  <si>
    <t>G2087</t>
  </si>
  <si>
    <t>US NAVY (HAWAII SITES)</t>
  </si>
  <si>
    <t>G2091</t>
  </si>
  <si>
    <t>US ARMY (MONTANA SITES)</t>
  </si>
  <si>
    <t>G2106</t>
  </si>
  <si>
    <t>ROCKY MOUNTAIN LABS, NIAID, NIH</t>
  </si>
  <si>
    <t>G2122</t>
  </si>
  <si>
    <t>SCHNITZER STEEL PRODUCTS COMPANY</t>
  </si>
  <si>
    <t>G2124</t>
  </si>
  <si>
    <t>REED COLLEGE</t>
  </si>
  <si>
    <t>G2130</t>
  </si>
  <si>
    <t>U.S. AIR FORCE (ALASKA SITES)</t>
  </si>
  <si>
    <t>G2131</t>
  </si>
  <si>
    <t>U.S. AIR FORCE (HAWAII SITES)</t>
  </si>
  <si>
    <t>G2140</t>
  </si>
  <si>
    <t>U.S. D.O.E., NETL-ALBANY</t>
  </si>
  <si>
    <t>G2151</t>
  </si>
  <si>
    <t>INTERNATIONAL ISOTOPES INC.</t>
  </si>
  <si>
    <t>G2155</t>
  </si>
  <si>
    <t>BYU - IDAHO</t>
  </si>
  <si>
    <t>G2167</t>
  </si>
  <si>
    <t>INTERMOUNTAIN HEALTHCARE INC.</t>
  </si>
  <si>
    <t>G3006</t>
  </si>
  <si>
    <t>G3007</t>
  </si>
  <si>
    <t>UNIVERSITY OF NEVADA (RENO)</t>
  </si>
  <si>
    <t>G3016</t>
  </si>
  <si>
    <t>UNIVERSITY OF COLORADO - BOULDER</t>
  </si>
  <si>
    <t>G3028</t>
  </si>
  <si>
    <t>UNIVERSITY OF NEVADA - LAS VEGAS</t>
  </si>
  <si>
    <t>G3037</t>
  </si>
  <si>
    <t xml:space="preserve">UNIVERSITY OF DENVER </t>
  </si>
  <si>
    <t>G3046</t>
  </si>
  <si>
    <t>US ARMY (NEVADA SITES)</t>
  </si>
  <si>
    <t>G3047</t>
  </si>
  <si>
    <t>US ARMY (COLORADO SITES)</t>
  </si>
  <si>
    <t>G3048</t>
  </si>
  <si>
    <t>US AIR FORCE (COLORADO SITES)</t>
  </si>
  <si>
    <t>G3049</t>
  </si>
  <si>
    <t>US AIR FORCE (NEW MEXICO SITES)</t>
  </si>
  <si>
    <t>G3050</t>
  </si>
  <si>
    <t>US AIR FORCE (NEVADA SITES)</t>
  </si>
  <si>
    <t>G3058</t>
  </si>
  <si>
    <t>NEW MEXICO STATE UNIVERSITY</t>
  </si>
  <si>
    <t>G3059</t>
  </si>
  <si>
    <t>US ARMY (NEW MEXICO SITES/NASA)</t>
  </si>
  <si>
    <t>G3095</t>
  </si>
  <si>
    <t>THERMO MF PHYSICS CORP</t>
  </si>
  <si>
    <t>G3124</t>
  </si>
  <si>
    <t>US NAVY (NEVADA SITES)</t>
  </si>
  <si>
    <t>Revenue Requirement</t>
  </si>
  <si>
    <t>G2173</t>
  </si>
  <si>
    <t>QAL-TEK ASSOCIATES</t>
  </si>
  <si>
    <t>INSTITUTE FOR SYSTEMS BIOLOGY</t>
  </si>
  <si>
    <t>G1191</t>
  </si>
  <si>
    <t>R.J. LEE GROUP, INC.</t>
  </si>
  <si>
    <t>WESTINGHOUSE, RICHLAND SERVICE CENTER</t>
  </si>
  <si>
    <t>G2193</t>
  </si>
  <si>
    <t>METRO METALS NORTHWEST, INC.</t>
  </si>
  <si>
    <t>UNIVERSITY OF COLORADO - DENVER</t>
  </si>
  <si>
    <t>SAC Refund / (Undercollection)</t>
  </si>
  <si>
    <t>G1200</t>
  </si>
  <si>
    <t>CARDINAL HEALTH PET MANUFACTURING</t>
  </si>
  <si>
    <t>G2080</t>
  </si>
  <si>
    <t>G3062</t>
  </si>
  <si>
    <t>US NAVY (NEW MEXICO SITES)</t>
  </si>
  <si>
    <t>G3150</t>
  </si>
  <si>
    <t>PARTICLE MEASURING SYSTEMS INC.</t>
  </si>
  <si>
    <t>G1166</t>
  </si>
  <si>
    <t>DAWN MINING COMPANY</t>
  </si>
  <si>
    <t>G2034</t>
  </si>
  <si>
    <t>MONTANA STATE UNIVERSITY</t>
  </si>
  <si>
    <t>OREGON PUBLIC HEALTH, RADIATION PROTECTION SERVICES</t>
  </si>
  <si>
    <t>G3035</t>
  </si>
  <si>
    <t>COLORADO STATE UNIVERSITY</t>
  </si>
  <si>
    <t>G3183</t>
  </si>
  <si>
    <t>UNIVERSITY OF NORTHERN COLORADO</t>
  </si>
  <si>
    <t>BLOODWORKS NORTHWEST</t>
  </si>
  <si>
    <t>G1207</t>
  </si>
  <si>
    <t>ALLEN INSTITUTE</t>
  </si>
  <si>
    <t>G1210</t>
  </si>
  <si>
    <t>KURION, INC.</t>
  </si>
  <si>
    <t>G2003</t>
  </si>
  <si>
    <t>BRIGHAM YOUNG UNIVERSITY</t>
  </si>
  <si>
    <t>Prior Year</t>
  </si>
  <si>
    <t>Balance</t>
  </si>
  <si>
    <t>SAC True-up</t>
  </si>
  <si>
    <t>Bal. remaining in 42210-000 Other Payable - Site Availability</t>
  </si>
  <si>
    <t>PERMA-FIX NORTHWEST, INC.</t>
  </si>
  <si>
    <t>APTEVO RESEARCH &amp; DEVELOPMENT LLC</t>
  </si>
  <si>
    <t>G1192</t>
  </si>
  <si>
    <t>ENERGY LABORATORIES</t>
  </si>
  <si>
    <t>G1212</t>
  </si>
  <si>
    <t>CARDINAL HEALTH</t>
  </si>
  <si>
    <t>PROVIDENCE PORTLAND MEDICAL CENTER</t>
  </si>
  <si>
    <t>G2208</t>
  </si>
  <si>
    <t>UTAH PUBLIC HEALTH LABORATORY</t>
  </si>
  <si>
    <t>G2210</t>
  </si>
  <si>
    <t>BASIN ELECTRIC POWER CORPORATION</t>
  </si>
  <si>
    <t>7 (9)</t>
  </si>
  <si>
    <t>Never Renewed</t>
  </si>
  <si>
    <t>2017</t>
  </si>
  <si>
    <t>CU FT 2017</t>
  </si>
  <si>
    <t>FRAMATOME</t>
  </si>
  <si>
    <t>G1063</t>
  </si>
  <si>
    <t>PACIFIC LUTHERAN UNIVERSITY</t>
  </si>
  <si>
    <t>DENDREON PHARMACEUTICALS, LLC</t>
  </si>
  <si>
    <t>G1121</t>
  </si>
  <si>
    <t>CJ BRUYN &amp; CO</t>
  </si>
  <si>
    <t>G1199</t>
  </si>
  <si>
    <t>BRUKER AXS HANDHELD, INC.</t>
  </si>
  <si>
    <t>G1216</t>
  </si>
  <si>
    <t>ACROWOOD CORPORATION</t>
  </si>
  <si>
    <t>G1217</t>
  </si>
  <si>
    <t>BP WEST COAST PRODUCTS</t>
  </si>
  <si>
    <t>G1218</t>
  </si>
  <si>
    <t>GEORGIA-PACIFIC CONSUMER PRODUCTS (CAMAS) LLC</t>
  </si>
  <si>
    <t>G1219</t>
  </si>
  <si>
    <t>LONGVIEW FIBRE PAPER &amp; PACKAGING INC. (KAPSTONE KRAFT)</t>
  </si>
  <si>
    <t>G1220</t>
  </si>
  <si>
    <t>AVISTA CORP.</t>
  </si>
  <si>
    <t>G1221</t>
  </si>
  <si>
    <t>PETNET SOLUTIONS (SPOKANE WA)</t>
  </si>
  <si>
    <t>G1222</t>
  </si>
  <si>
    <t>BALTZO HEALTH PHYSICS SERVICES, INC.</t>
  </si>
  <si>
    <t>G1223</t>
  </si>
  <si>
    <t>MULTICARE DEACONESS HOSPITAL</t>
  </si>
  <si>
    <t>G1224</t>
  </si>
  <si>
    <t>PETNET SOLUTIONS, INC (KENT WA)</t>
  </si>
  <si>
    <t>G1225</t>
  </si>
  <si>
    <t>INTELLECTUAL VENTURES PROPERTY HOLDINGS, LLC</t>
  </si>
  <si>
    <t>G2218</t>
  </si>
  <si>
    <t>U.S. EPA REGION 8 (OREM RAD SITE)</t>
  </si>
  <si>
    <t>G2219</t>
  </si>
  <si>
    <t>MATERIALS TESTING &amp; INSPECTION, INC.</t>
  </si>
  <si>
    <t>G2220</t>
  </si>
  <si>
    <t>RELIANCE TESTING &amp; INSPECTION</t>
  </si>
  <si>
    <t>G2221</t>
  </si>
  <si>
    <t>GREAT WEST ENGINEERING, INC.</t>
  </si>
  <si>
    <t>G2222</t>
  </si>
  <si>
    <t>MORRISON-MAIERLE, INC.</t>
  </si>
  <si>
    <t>G2223</t>
  </si>
  <si>
    <t>HYDRO GEO &amp; ENVIRONMENTAL, INC.</t>
  </si>
  <si>
    <t>G2224</t>
  </si>
  <si>
    <t>OREGON RESOURCES CORPORATION</t>
  </si>
  <si>
    <t>G2225</t>
  </si>
  <si>
    <t>WESTROCK CP, LLC, NEWBERG MILL</t>
  </si>
  <si>
    <t>G2226</t>
  </si>
  <si>
    <t>CONSOLIDATED ENGINEERING</t>
  </si>
  <si>
    <t>G2227</t>
  </si>
  <si>
    <t>ENERGY SOLUTIONS LLC</t>
  </si>
  <si>
    <t>G2228</t>
  </si>
  <si>
    <t>HAMIT-DARWIN-FREESH, INC.</t>
  </si>
  <si>
    <t>G2229</t>
  </si>
  <si>
    <t>KENNECOTT UTAH COPPER</t>
  </si>
  <si>
    <t>G2230</t>
  </si>
  <si>
    <t>SINCLAIR TRANSPORTATION COMPANY</t>
  </si>
  <si>
    <t>G2231</t>
  </si>
  <si>
    <t>SOLVAY CHEMICALS</t>
  </si>
  <si>
    <t>G2232</t>
  </si>
  <si>
    <t>THUNDER BASIN COAL COMPANY-BLACK THUNDER MINE</t>
  </si>
  <si>
    <t>G2233</t>
  </si>
  <si>
    <t>CERTAIN TEED CORPORATION</t>
  </si>
  <si>
    <t>G2234</t>
  </si>
  <si>
    <t>PROJECT ENGINEERING CONSULTANTS, LTD.</t>
  </si>
  <si>
    <t>G2235</t>
  </si>
  <si>
    <t>ST. LUKE'S BOISE MEDICAL CENTER</t>
  </si>
  <si>
    <t>G2236</t>
  </si>
  <si>
    <t>CHS INC.</t>
  </si>
  <si>
    <t>G2237</t>
  </si>
  <si>
    <t>PETNET SOLUTIONS, INC (PORTLAND OR)</t>
  </si>
  <si>
    <t>G3038</t>
  </si>
  <si>
    <t>LOVELACE RESPIRATORY RESEARCH INSTITUTE</t>
  </si>
  <si>
    <t>G3188</t>
  </si>
  <si>
    <t>NV ENERGY</t>
  </si>
  <si>
    <t>G3189</t>
  </si>
  <si>
    <t>OLIN CORPORATION</t>
  </si>
  <si>
    <t>G3190</t>
  </si>
  <si>
    <t>U.S. EPA (FIELD OPS LAS VEGAS)</t>
  </si>
  <si>
    <t>G3191</t>
  </si>
  <si>
    <t>CARDINAL HEALTH (AURORA CO)</t>
  </si>
  <si>
    <t>9 Dose</t>
  </si>
  <si>
    <t>CENTER FOR INFECTIOUS DISEASE RESEARCH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</si>
</sst>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2" formatCode="_(&quot;$&quot;* #,##0_);_(&quot;$&quot;* \(#,##0\);_(&quot;$&quot;* &quot;-&quot;_);_(@_)"/>
    <numFmt numFmtId="43" formatCode="_(* #,##0.00_);_(* \(#,##0.00\);_(* &quot;-&quot;??_);_(@_)"/>
    <numFmt numFmtId="164" formatCode="#,##0.000_);\(#,##0.000\)"/>
  </numFmts>
  <fonts count="19" x14ac:knownFonts="1">
    <font>
      <sz val="10"/>
      <color indexed="8"/>
      <name val="MS Sans Serif"/>
    </font>
    <font>
      <sz val="10"/>
      <name val="MS Sans Serif"/>
      <family val="2"/>
    </font>
    <font>
      <sz val="10"/>
      <name val="Arial"/>
      <family val="2"/>
    </font>
    <font>
      <b/>
      <sz val="10"/>
      <name val="MS Sans Serif"/>
      <family val="2"/>
    </font>
    <font>
      <b/>
      <sz val="10"/>
      <color indexed="61"/>
      <name val="MS Sans Serif"/>
      <family val="2"/>
    </font>
    <font>
      <b/>
      <sz val="8"/>
      <color indexed="10"/>
      <name val="MS Sans Serif"/>
      <family val="2"/>
    </font>
    <font>
      <b/>
      <sz val="10"/>
      <color indexed="10"/>
      <name val="MS Sans Serif"/>
      <family val="2"/>
    </font>
    <font>
      <b/>
      <sz val="10"/>
      <color indexed="8"/>
      <name val="MS Sans Serif"/>
      <family val="2"/>
    </font>
    <font>
      <sz val="10"/>
      <color indexed="8"/>
      <name val="MS Sans Serif"/>
      <family val="2"/>
    </font>
    <font>
      <b/>
      <sz val="10"/>
      <color indexed="20"/>
      <name val="MS Sans Serif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7.2"/>
      <color indexed="8"/>
      <name val="Arial"/>
      <family val="2"/>
    </font>
    <font>
      <sz val="10"/>
      <color indexed="8"/>
      <name val="MS Sans Serif"/>
    </font>
    <font>
      <b/>
      <sz val="10"/>
      <color indexed="12"/>
      <name val="MS Sans Serif"/>
      <family val="2"/>
    </font>
    <font>
      <b/>
      <sz val="10"/>
      <color indexed="54"/>
      <name val="MS Sans Serif"/>
      <family val="2"/>
    </font>
    <font>
      <sz val="10"/>
      <name val="MS Sans Serif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0" fontId="1" fillId="0" borderId="0" applyFont="0" applyFill="0" applyBorder="0" applyAlignment="0" applyProtection="0"/>
    <xf numFmtId="3" fontId="2" fillId="0" borderId="0"/>
    <xf numFmtId="8" fontId="1" fillId="0" borderId="0" applyFont="0" applyFill="0" applyBorder="0" applyAlignment="0" applyProtection="0"/>
    <xf numFmtId="42" fontId="2" fillId="0" borderId="0"/>
    <xf numFmtId="0" fontId="1" fillId="0" borderId="0"/>
    <xf numFmtId="0" fontId="8" fillId="0" borderId="0"/>
    <xf numFmtId="43" fontId="14" fillId="0" borderId="0" applyFont="0" applyFill="0" applyBorder="0" applyAlignment="0" applyProtection="0"/>
    <xf numFmtId="0" fontId="2" fillId="0" borderId="0"/>
    <xf numFmtId="0" fontId="15" fillId="0" borderId="0"/>
    <xf numFmtId="40" fontId="1" fillId="0" borderId="0" applyFont="0" applyFill="0" applyBorder="0" applyAlignment="0" applyProtection="0"/>
  </cellStyleXfs>
  <cellXfs count="104">
    <xf numFmtId="0" fontId="0" fillId="0" borderId="0" xfId="0" applyNumberFormat="1" applyFill="1" applyBorder="1" applyAlignment="1" applyProtection="1"/>
    <xf numFmtId="0" fontId="3" fillId="0" borderId="0" xfId="5" quotePrefix="1" applyFont="1" applyFill="1" applyAlignment="1">
      <alignment horizontal="left"/>
    </xf>
    <xf numFmtId="0" fontId="3" fillId="0" borderId="0" xfId="5" applyFont="1"/>
    <xf numFmtId="0" fontId="3" fillId="0" borderId="0" xfId="5" applyFont="1" applyAlignment="1">
      <alignment horizontal="center"/>
    </xf>
    <xf numFmtId="39" fontId="3" fillId="0" borderId="0" xfId="5" applyNumberFormat="1" applyFont="1"/>
    <xf numFmtId="0" fontId="3" fillId="0" borderId="0" xfId="5" applyFont="1" applyFill="1" applyAlignment="1">
      <alignment horizontal="center"/>
    </xf>
    <xf numFmtId="0" fontId="3" fillId="0" borderId="0" xfId="5" applyFont="1" applyFill="1"/>
    <xf numFmtId="0" fontId="3" fillId="0" borderId="0" xfId="5" applyFont="1" applyFill="1" applyBorder="1" applyAlignment="1">
      <alignment horizontal="center"/>
    </xf>
    <xf numFmtId="0" fontId="3" fillId="0" borderId="0" xfId="5" applyFont="1" applyBorder="1" applyAlignment="1"/>
    <xf numFmtId="0" fontId="4" fillId="0" borderId="1" xfId="5" applyFont="1" applyBorder="1" applyAlignment="1">
      <alignment horizontal="center"/>
    </xf>
    <xf numFmtId="0" fontId="4" fillId="0" borderId="2" xfId="5" applyFont="1" applyBorder="1" applyAlignment="1">
      <alignment horizontal="center"/>
    </xf>
    <xf numFmtId="39" fontId="4" fillId="0" borderId="2" xfId="1" applyNumberFormat="1" applyFont="1" applyBorder="1" applyAlignment="1">
      <alignment horizontal="center"/>
    </xf>
    <xf numFmtId="0" fontId="3" fillId="0" borderId="3" xfId="5" applyFont="1" applyFill="1" applyBorder="1" applyAlignment="1">
      <alignment horizontal="center"/>
    </xf>
    <xf numFmtId="0" fontId="3" fillId="0" borderId="3" xfId="5" applyFont="1" applyBorder="1" applyAlignment="1">
      <alignment horizontal="center"/>
    </xf>
    <xf numFmtId="0" fontId="4" fillId="0" borderId="4" xfId="5" applyFont="1" applyBorder="1" applyAlignment="1">
      <alignment horizontal="center"/>
    </xf>
    <xf numFmtId="39" fontId="4" fillId="0" borderId="4" xfId="1" applyNumberFormat="1" applyFont="1" applyBorder="1" applyAlignment="1">
      <alignment horizontal="center"/>
    </xf>
    <xf numFmtId="0" fontId="1" fillId="0" borderId="0" xfId="5" applyFill="1" applyAlignment="1">
      <alignment horizontal="center"/>
    </xf>
    <xf numFmtId="0" fontId="1" fillId="0" borderId="0" xfId="5" applyAlignment="1">
      <alignment horizontal="left"/>
    </xf>
    <xf numFmtId="39" fontId="5" fillId="0" borderId="0" xfId="1" applyNumberFormat="1" applyFont="1"/>
    <xf numFmtId="0" fontId="6" fillId="0" borderId="0" xfId="5" applyFont="1" applyAlignment="1">
      <alignment horizontal="center"/>
    </xf>
    <xf numFmtId="38" fontId="4" fillId="0" borderId="0" xfId="1" applyNumberFormat="1" applyFont="1"/>
    <xf numFmtId="0" fontId="4" fillId="0" borderId="0" xfId="5" applyFont="1" applyAlignment="1">
      <alignment horizontal="center"/>
    </xf>
    <xf numFmtId="38" fontId="4" fillId="0" borderId="0" xfId="1" applyNumberFormat="1" applyFont="1" applyFill="1" applyAlignment="1">
      <alignment horizontal="right"/>
    </xf>
    <xf numFmtId="0" fontId="1" fillId="0" borderId="0" xfId="5" applyFill="1" applyBorder="1" applyAlignment="1">
      <alignment horizontal="center"/>
    </xf>
    <xf numFmtId="0" fontId="1" fillId="0" borderId="0" xfId="5" applyBorder="1" applyAlignment="1">
      <alignment horizontal="left"/>
    </xf>
    <xf numFmtId="0" fontId="1" fillId="0" borderId="0" xfId="5" applyFill="1" applyBorder="1"/>
    <xf numFmtId="0" fontId="1" fillId="0" borderId="0" xfId="5"/>
    <xf numFmtId="4" fontId="1" fillId="0" borderId="0" xfId="5" applyNumberFormat="1" applyFill="1" applyBorder="1" applyAlignment="1">
      <alignment horizontal="center"/>
    </xf>
    <xf numFmtId="0" fontId="4" fillId="0" borderId="0" xfId="5" quotePrefix="1" applyFont="1" applyAlignment="1">
      <alignment horizontal="center"/>
    </xf>
    <xf numFmtId="38" fontId="4" fillId="0" borderId="0" xfId="1" applyNumberFormat="1" applyFont="1" applyAlignment="1">
      <alignment horizontal="right"/>
    </xf>
    <xf numFmtId="0" fontId="1" fillId="0" borderId="0" xfId="5" applyBorder="1"/>
    <xf numFmtId="0" fontId="1" fillId="0" borderId="0" xfId="5" applyFill="1" applyBorder="1" applyAlignment="1">
      <alignment horizontal="left"/>
    </xf>
    <xf numFmtId="0" fontId="4" fillId="0" borderId="0" xfId="5" applyFont="1" applyFill="1" applyAlignment="1">
      <alignment horizontal="center"/>
    </xf>
    <xf numFmtId="38" fontId="4" fillId="0" borderId="0" xfId="1" applyNumberFormat="1" applyFont="1" applyFill="1"/>
    <xf numFmtId="39" fontId="4" fillId="0" borderId="0" xfId="1" applyNumberFormat="1" applyFont="1" applyFill="1"/>
    <xf numFmtId="0" fontId="1" fillId="2" borderId="0" xfId="5" applyFill="1" applyBorder="1" applyAlignment="1">
      <alignment horizontal="left"/>
    </xf>
    <xf numFmtId="0" fontId="7" fillId="0" borderId="0" xfId="5" applyFont="1" applyFill="1" applyAlignment="1">
      <alignment horizontal="center"/>
    </xf>
    <xf numFmtId="0" fontId="8" fillId="0" borderId="0" xfId="5" applyFont="1" applyFill="1" applyBorder="1" applyAlignment="1">
      <alignment horizontal="center"/>
    </xf>
    <xf numFmtId="0" fontId="8" fillId="0" borderId="0" xfId="5" applyFont="1" applyBorder="1" applyAlignment="1">
      <alignment horizontal="left"/>
    </xf>
    <xf numFmtId="0" fontId="1" fillId="0" borderId="0" xfId="5" applyFill="1" applyAlignment="1">
      <alignment horizontal="left"/>
    </xf>
    <xf numFmtId="0" fontId="4" fillId="0" borderId="0" xfId="5" quotePrefix="1" applyFont="1" applyFill="1" applyAlignment="1">
      <alignment horizontal="center"/>
    </xf>
    <xf numFmtId="49" fontId="4" fillId="0" borderId="0" xfId="1" applyNumberFormat="1" applyFont="1" applyAlignment="1">
      <alignment horizontal="center"/>
    </xf>
    <xf numFmtId="0" fontId="7" fillId="0" borderId="0" xfId="5" applyFont="1"/>
    <xf numFmtId="0" fontId="8" fillId="0" borderId="0" xfId="5" applyFont="1" applyFill="1" applyBorder="1" applyAlignment="1">
      <alignment horizontal="left"/>
    </xf>
    <xf numFmtId="38" fontId="4" fillId="0" borderId="3" xfId="1" applyNumberFormat="1" applyFont="1" applyBorder="1"/>
    <xf numFmtId="39" fontId="4" fillId="0" borderId="3" xfId="1" applyNumberFormat="1" applyFont="1" applyBorder="1"/>
    <xf numFmtId="0" fontId="7" fillId="0" borderId="0" xfId="5" applyFont="1" applyAlignment="1">
      <alignment horizontal="center"/>
    </xf>
    <xf numFmtId="39" fontId="7" fillId="0" borderId="0" xfId="5" applyNumberFormat="1" applyFont="1"/>
    <xf numFmtId="0" fontId="3" fillId="0" borderId="0" xfId="5" applyFont="1" applyAlignment="1">
      <alignment horizontal="left"/>
    </xf>
    <xf numFmtId="0" fontId="3" fillId="0" borderId="0" xfId="5" applyFont="1" applyBorder="1"/>
    <xf numFmtId="0" fontId="3" fillId="0" borderId="0" xfId="5" applyFont="1" applyFill="1" applyAlignment="1">
      <alignment horizontal="left"/>
    </xf>
    <xf numFmtId="39" fontId="3" fillId="0" borderId="0" xfId="5" applyNumberFormat="1" applyFont="1" applyFill="1"/>
    <xf numFmtId="0" fontId="3" fillId="0" borderId="0" xfId="5" applyFont="1" applyBorder="1" applyAlignment="1">
      <alignment horizontal="center"/>
    </xf>
    <xf numFmtId="39" fontId="3" fillId="0" borderId="0" xfId="5" applyNumberFormat="1" applyFont="1" applyBorder="1"/>
    <xf numFmtId="0" fontId="1" fillId="0" borderId="0" xfId="5" applyFont="1" applyFill="1" applyBorder="1" applyAlignment="1">
      <alignment horizontal="center"/>
    </xf>
    <xf numFmtId="0" fontId="1" fillId="0" borderId="0" xfId="5" applyFont="1" applyFill="1" applyBorder="1"/>
    <xf numFmtId="0" fontId="1" fillId="0" borderId="0" xfId="5" applyFont="1" applyAlignment="1">
      <alignment horizontal="left"/>
    </xf>
    <xf numFmtId="0" fontId="1" fillId="0" borderId="0" xfId="5" applyFont="1" applyFill="1" applyBorder="1" applyAlignment="1">
      <alignment horizontal="left"/>
    </xf>
    <xf numFmtId="40" fontId="3" fillId="0" borderId="0" xfId="5" applyNumberFormat="1" applyFont="1" applyFill="1" applyAlignment="1">
      <alignment horizontal="right"/>
    </xf>
    <xf numFmtId="40" fontId="9" fillId="0" borderId="0" xfId="3" applyNumberFormat="1" applyFont="1" applyFill="1"/>
    <xf numFmtId="0" fontId="3" fillId="0" borderId="0" xfId="5" applyFont="1" applyFill="1" applyAlignment="1">
      <alignment horizontal="right"/>
    </xf>
    <xf numFmtId="0" fontId="1" fillId="3" borderId="0" xfId="5" applyFont="1" applyFill="1" applyBorder="1"/>
    <xf numFmtId="0" fontId="7" fillId="0" borderId="0" xfId="5" applyFont="1" applyAlignment="1">
      <alignment horizontal="right"/>
    </xf>
    <xf numFmtId="40" fontId="9" fillId="0" borderId="0" xfId="3" applyNumberFormat="1" applyFont="1"/>
    <xf numFmtId="40" fontId="6" fillId="0" borderId="8" xfId="5" applyNumberFormat="1" applyFont="1" applyBorder="1"/>
    <xf numFmtId="0" fontId="3" fillId="0" borderId="0" xfId="5" applyFont="1" applyAlignment="1">
      <alignment horizontal="right"/>
    </xf>
    <xf numFmtId="39" fontId="3" fillId="0" borderId="0" xfId="5" applyNumberFormat="1" applyFont="1" applyAlignment="1">
      <alignment horizontal="right"/>
    </xf>
    <xf numFmtId="40" fontId="3" fillId="0" borderId="0" xfId="5" applyNumberFormat="1" applyFont="1"/>
    <xf numFmtId="40" fontId="3" fillId="0" borderId="0" xfId="5" applyNumberFormat="1" applyFont="1" applyBorder="1"/>
    <xf numFmtId="0" fontId="1" fillId="3" borderId="0" xfId="5" applyFill="1"/>
    <xf numFmtId="0" fontId="1" fillId="0" borderId="0" xfId="5" applyFill="1"/>
    <xf numFmtId="0" fontId="1" fillId="3" borderId="0" xfId="5" applyFill="1" applyAlignment="1">
      <alignment horizontal="left"/>
    </xf>
    <xf numFmtId="0" fontId="1" fillId="3" borderId="0" xfId="5" applyFill="1" applyBorder="1" applyAlignment="1">
      <alignment horizontal="left"/>
    </xf>
    <xf numFmtId="0" fontId="1" fillId="3" borderId="0" xfId="5" applyFill="1" applyBorder="1"/>
    <xf numFmtId="39" fontId="5" fillId="0" borderId="0" xfId="1" applyNumberFormat="1" applyFont="1" applyAlignment="1">
      <alignment horizontal="center"/>
    </xf>
    <xf numFmtId="38" fontId="4" fillId="0" borderId="0" xfId="1" applyNumberFormat="1" applyFont="1" applyAlignment="1">
      <alignment horizontal="center"/>
    </xf>
    <xf numFmtId="40" fontId="9" fillId="0" borderId="0" xfId="3" applyNumberFormat="1" applyFont="1" applyAlignment="1">
      <alignment horizontal="center"/>
    </xf>
    <xf numFmtId="0" fontId="3" fillId="0" borderId="0" xfId="5" quotePrefix="1" applyFont="1" applyFill="1" applyAlignment="1">
      <alignment horizontal="center"/>
    </xf>
    <xf numFmtId="0" fontId="3" fillId="0" borderId="0" xfId="9" applyFont="1" applyFill="1" applyAlignment="1">
      <alignment horizontal="center"/>
    </xf>
    <xf numFmtId="0" fontId="3" fillId="0" borderId="0" xfId="9" quotePrefix="1" applyFont="1" applyFill="1" applyAlignment="1">
      <alignment horizontal="left"/>
    </xf>
    <xf numFmtId="40" fontId="16" fillId="0" borderId="9" xfId="10" applyNumberFormat="1" applyFont="1" applyFill="1" applyBorder="1" applyAlignment="1">
      <alignment horizontal="right"/>
    </xf>
    <xf numFmtId="0" fontId="4" fillId="0" borderId="1" xfId="5" applyFont="1" applyFill="1" applyBorder="1" applyAlignment="1">
      <alignment horizontal="center"/>
    </xf>
    <xf numFmtId="0" fontId="4" fillId="0" borderId="4" xfId="5" applyFont="1" applyFill="1" applyBorder="1" applyAlignment="1">
      <alignment horizontal="center"/>
    </xf>
    <xf numFmtId="0" fontId="8" fillId="0" borderId="0" xfId="9" applyFont="1" applyFill="1" applyAlignment="1">
      <alignment horizontal="center"/>
    </xf>
    <xf numFmtId="0" fontId="15" fillId="0" borderId="0" xfId="9" applyAlignment="1">
      <alignment horizontal="left"/>
    </xf>
    <xf numFmtId="40" fontId="17" fillId="0" borderId="0" xfId="7" applyNumberFormat="1" applyFont="1"/>
    <xf numFmtId="0" fontId="8" fillId="3" borderId="0" xfId="9" applyFont="1" applyFill="1" applyBorder="1"/>
    <xf numFmtId="0" fontId="8" fillId="0" borderId="0" xfId="9" applyFont="1" applyFill="1" applyBorder="1"/>
    <xf numFmtId="0" fontId="15" fillId="0" borderId="0" xfId="9" applyFill="1" applyBorder="1" applyAlignment="1">
      <alignment horizontal="center"/>
    </xf>
    <xf numFmtId="0" fontId="15" fillId="3" borderId="0" xfId="9" applyFill="1" applyBorder="1"/>
    <xf numFmtId="40" fontId="9" fillId="4" borderId="0" xfId="3" applyNumberFormat="1" applyFont="1" applyFill="1"/>
    <xf numFmtId="40" fontId="7" fillId="0" borderId="0" xfId="5" applyNumberFormat="1" applyFont="1"/>
    <xf numFmtId="40" fontId="3" fillId="5" borderId="0" xfId="5" applyNumberFormat="1" applyFont="1" applyFill="1"/>
    <xf numFmtId="40" fontId="3" fillId="0" borderId="8" xfId="5" applyNumberFormat="1" applyFont="1" applyBorder="1"/>
    <xf numFmtId="0" fontId="3" fillId="0" borderId="0" xfId="5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left"/>
    </xf>
    <xf numFmtId="0" fontId="3" fillId="3" borderId="0" xfId="5" applyFont="1" applyFill="1" applyAlignment="1">
      <alignment horizontal="center"/>
    </xf>
    <xf numFmtId="0" fontId="18" fillId="0" borderId="0" xfId="5" applyFont="1" applyFill="1"/>
    <xf numFmtId="164" fontId="4" fillId="0" borderId="0" xfId="1" applyNumberFormat="1" applyFont="1" applyFill="1"/>
    <xf numFmtId="164" fontId="4" fillId="0" borderId="0" xfId="1" applyNumberFormat="1" applyFont="1" applyFill="1" applyAlignment="1">
      <alignment horizontal="right"/>
    </xf>
    <xf numFmtId="49" fontId="3" fillId="0" borderId="5" xfId="5" applyNumberFormat="1" applyFont="1" applyBorder="1" applyAlignment="1">
      <alignment horizontal="center"/>
    </xf>
    <xf numFmtId="49" fontId="3" fillId="0" borderId="6" xfId="5" applyNumberFormat="1" applyFont="1" applyBorder="1" applyAlignment="1">
      <alignment horizontal="center"/>
    </xf>
    <xf numFmtId="49" fontId="3" fillId="0" borderId="7" xfId="5" applyNumberFormat="1" applyFont="1" applyBorder="1" applyAlignment="1">
      <alignment horizontal="center"/>
    </xf>
  </cellXfs>
  <cellStyles count="11">
    <cellStyle name="Comma 2" xfId="7"/>
    <cellStyle name="Comma_2008 True-up and 2009 Site Availability Charge" xfId="10"/>
    <cellStyle name="Comma_2009 Site Availability Charge True-up" xfId="1"/>
    <cellStyle name="Comma0" xfId="2"/>
    <cellStyle name="Currency_2009 Site Availability Charge True-up" xfId="3"/>
    <cellStyle name="Currency0" xfId="4"/>
    <cellStyle name="Normal" xfId="0" builtinId="0"/>
    <cellStyle name="Normal 16" xfId="9"/>
    <cellStyle name="Normal 2" xfId="6"/>
    <cellStyle name="Normal 3" xfId="8"/>
    <cellStyle name="Normal_2009 Site Availability Charge True-up" xfId="5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608"/>
  <sheetViews>
    <sheetView tabSelected="1" zoomScaleNormal="100" zoomScaleSheetLayoutView="75" workbookViewId="0">
      <pane ySplit="5" topLeftCell="A6" activePane="bottomLeft" state="frozen"/>
      <selection pane="bottomLeft" activeCell="C13" sqref="C13"/>
    </sheetView>
  </sheetViews>
  <sheetFormatPr defaultRowHeight="12.75" x14ac:dyDescent="0.2"/>
  <cols>
    <col min="1" max="1" width="9.7109375" style="5" customWidth="1"/>
    <col min="2" max="2" width="13.7109375" style="5" customWidth="1"/>
    <col min="3" max="3" width="47.5703125" style="2" customWidth="1"/>
    <col min="4" max="4" width="13" style="6" customWidth="1"/>
    <col min="5" max="5" width="11.7109375" style="3" customWidth="1"/>
    <col min="6" max="6" width="12.28515625" style="2" customWidth="1"/>
    <col min="7" max="7" width="12.28515625" style="4" customWidth="1"/>
    <col min="8" max="8" width="12.28515625" style="2" customWidth="1"/>
    <col min="9" max="9" width="12.85546875" style="2" customWidth="1"/>
    <col min="10" max="10" width="13" style="2" customWidth="1"/>
    <col min="11" max="16384" width="9.140625" style="2"/>
  </cols>
  <sheetData>
    <row r="1" spans="1:10" x14ac:dyDescent="0.2">
      <c r="A1" s="97"/>
      <c r="B1" s="1" t="s">
        <v>0</v>
      </c>
      <c r="H1" s="3"/>
    </row>
    <row r="2" spans="1:10" ht="13.5" thickBot="1" x14ac:dyDescent="0.25">
      <c r="A2" s="78"/>
      <c r="B2" s="79"/>
      <c r="C2" s="6"/>
      <c r="H2" s="3"/>
    </row>
    <row r="3" spans="1:10" ht="13.5" thickBot="1" x14ac:dyDescent="0.25">
      <c r="B3" s="1"/>
      <c r="D3" s="80"/>
      <c r="E3" s="101" t="s">
        <v>217</v>
      </c>
      <c r="F3" s="102"/>
      <c r="G3" s="102"/>
      <c r="H3" s="102"/>
      <c r="I3" s="102"/>
      <c r="J3" s="103"/>
    </row>
    <row r="4" spans="1:10" ht="16.5" customHeight="1" x14ac:dyDescent="0.2">
      <c r="B4" s="7" t="s">
        <v>1</v>
      </c>
      <c r="C4" s="8"/>
      <c r="D4" s="81" t="s">
        <v>200</v>
      </c>
      <c r="E4" s="10" t="s">
        <v>2</v>
      </c>
      <c r="F4" s="10" t="s">
        <v>2</v>
      </c>
      <c r="G4" s="11" t="s">
        <v>3</v>
      </c>
      <c r="H4" s="10" t="s">
        <v>4</v>
      </c>
      <c r="I4" s="10" t="s">
        <v>4</v>
      </c>
      <c r="J4" s="9">
        <v>2017</v>
      </c>
    </row>
    <row r="5" spans="1:10" ht="13.5" thickBot="1" x14ac:dyDescent="0.25">
      <c r="A5" s="12"/>
      <c r="B5" s="12" t="s">
        <v>5</v>
      </c>
      <c r="C5" s="13" t="s">
        <v>6</v>
      </c>
      <c r="D5" s="82" t="s">
        <v>201</v>
      </c>
      <c r="E5" s="14" t="s">
        <v>7</v>
      </c>
      <c r="F5" s="14" t="s">
        <v>8</v>
      </c>
      <c r="G5" s="15" t="s">
        <v>218</v>
      </c>
      <c r="H5" s="14" t="s">
        <v>7</v>
      </c>
      <c r="I5" s="14" t="s">
        <v>8</v>
      </c>
      <c r="J5" s="14" t="s">
        <v>9</v>
      </c>
    </row>
    <row r="6" spans="1:10" x14ac:dyDescent="0.2">
      <c r="B6" s="16"/>
      <c r="C6" s="17"/>
      <c r="D6" s="39"/>
      <c r="E6" s="19"/>
      <c r="F6" s="20"/>
      <c r="G6" s="18"/>
      <c r="H6" s="74"/>
      <c r="I6" s="18"/>
      <c r="J6" s="18"/>
    </row>
    <row r="7" spans="1:10" x14ac:dyDescent="0.2">
      <c r="A7" s="5">
        <v>998528</v>
      </c>
      <c r="B7" s="83" t="s">
        <v>10</v>
      </c>
      <c r="C7" s="84" t="s">
        <v>11</v>
      </c>
      <c r="D7" s="85"/>
      <c r="E7" s="21">
        <v>2</v>
      </c>
      <c r="F7" s="20">
        <v>1062</v>
      </c>
      <c r="G7" s="99">
        <v>0.26200000000000001</v>
      </c>
      <c r="H7" s="75">
        <f>SUM(IF(G7=0,0),IF(G7&gt;0,1),IF(G7&gt;10,1),IF(G7&gt;20,1),IF(G7&gt;40,1),IF(G7&gt;80,1),IF(G7&gt;160,1),IF(G7&gt;320,1),IF(G7&gt;640,1),IF(G7&gt;1280,1),IF(G7&gt;2560,1),IF(G7&gt;5120,1))</f>
        <v>1</v>
      </c>
      <c r="I7" s="22">
        <f>SUM(IF(H7=0,289),IF(H7=1,553),IF(H7=2,1062),IF(H7=3,2038),IF(H7=4,3913),IF(H7=5,7515),IF(H7=6,14413),IF(H7=7,27675),IF(H7=8,53128),IF(H7=9,102005),IF(H7=10,142684),IF(H7=11,142684))</f>
        <v>553</v>
      </c>
      <c r="J7" s="20">
        <f>I7-F7</f>
        <v>-509</v>
      </c>
    </row>
    <row r="8" spans="1:10" x14ac:dyDescent="0.2">
      <c r="A8" s="5">
        <v>998189</v>
      </c>
      <c r="B8" s="16" t="s">
        <v>12</v>
      </c>
      <c r="C8" s="17" t="s">
        <v>193</v>
      </c>
      <c r="D8" s="85"/>
      <c r="E8" s="21">
        <v>0</v>
      </c>
      <c r="F8" s="20">
        <v>289</v>
      </c>
      <c r="G8" s="99">
        <v>0</v>
      </c>
      <c r="H8" s="75">
        <f t="shared" ref="H8:H13" si="0">SUM(IF(G8=0,0),IF(G8&gt;0,1),IF(G8&gt;10,1),IF(G8&gt;20,1),IF(G8&gt;40,1),IF(G8&gt;80,1),IF(G8&gt;160,1),IF(G8&gt;320,1),IF(G8&gt;640,1),IF(G8&gt;1280,1),IF(G8&gt;2560,1),IF(G8&gt;5120,1))</f>
        <v>0</v>
      </c>
      <c r="I8" s="22">
        <f t="shared" ref="I8:I58" si="1">SUM(IF(H8=0,289),IF(H8=1,553),IF(H8=2,1062),IF(H8=3,2038),IF(H8=4,3913),IF(H8=5,7515),IF(H8=6,14413),IF(H8=7,27675),IF(H8=8,53128),IF(H8=9,102005),IF(H8=10,142684),IF(H8=11,142684))</f>
        <v>289</v>
      </c>
      <c r="J8" s="20">
        <f t="shared" ref="J8:J59" si="2">I8-F8</f>
        <v>0</v>
      </c>
    </row>
    <row r="9" spans="1:10" x14ac:dyDescent="0.2">
      <c r="A9" s="5" t="s">
        <v>13</v>
      </c>
      <c r="B9" s="23" t="s">
        <v>14</v>
      </c>
      <c r="C9" s="24" t="s">
        <v>15</v>
      </c>
      <c r="D9" s="85"/>
      <c r="E9" s="21">
        <v>0</v>
      </c>
      <c r="F9" s="20">
        <v>289</v>
      </c>
      <c r="G9" s="99">
        <v>0</v>
      </c>
      <c r="H9" s="75">
        <f t="shared" si="0"/>
        <v>0</v>
      </c>
      <c r="I9" s="22">
        <f t="shared" si="1"/>
        <v>289</v>
      </c>
      <c r="J9" s="20">
        <f t="shared" si="2"/>
        <v>0</v>
      </c>
    </row>
    <row r="10" spans="1:10" x14ac:dyDescent="0.2">
      <c r="A10" s="5">
        <v>699500</v>
      </c>
      <c r="B10" s="16" t="s">
        <v>16</v>
      </c>
      <c r="C10" s="25" t="s">
        <v>17</v>
      </c>
      <c r="D10" s="85"/>
      <c r="E10" s="21">
        <v>2</v>
      </c>
      <c r="F10" s="20">
        <v>1062</v>
      </c>
      <c r="G10" s="99">
        <v>0</v>
      </c>
      <c r="H10" s="75">
        <f t="shared" si="0"/>
        <v>0</v>
      </c>
      <c r="I10" s="22">
        <f t="shared" si="1"/>
        <v>289</v>
      </c>
      <c r="J10" s="20">
        <f t="shared" si="2"/>
        <v>-773</v>
      </c>
    </row>
    <row r="11" spans="1:10" x14ac:dyDescent="0.2">
      <c r="A11" s="5">
        <v>998141</v>
      </c>
      <c r="B11" s="16" t="s">
        <v>18</v>
      </c>
      <c r="C11" s="26" t="s">
        <v>19</v>
      </c>
      <c r="D11" s="85"/>
      <c r="E11" s="21">
        <v>4</v>
      </c>
      <c r="F11" s="20">
        <v>3911</v>
      </c>
      <c r="G11" s="99">
        <v>20.399999999999999</v>
      </c>
      <c r="H11" s="75">
        <f t="shared" si="0"/>
        <v>3</v>
      </c>
      <c r="I11" s="22">
        <f t="shared" si="1"/>
        <v>2038</v>
      </c>
      <c r="J11" s="20">
        <f t="shared" si="2"/>
        <v>-1873</v>
      </c>
    </row>
    <row r="12" spans="1:10" x14ac:dyDescent="0.2">
      <c r="A12" s="5">
        <v>998217</v>
      </c>
      <c r="B12" s="23" t="s">
        <v>20</v>
      </c>
      <c r="C12" s="24" t="s">
        <v>298</v>
      </c>
      <c r="D12" s="85"/>
      <c r="E12" s="21">
        <v>1</v>
      </c>
      <c r="F12" s="20">
        <v>553</v>
      </c>
      <c r="G12" s="99">
        <v>0</v>
      </c>
      <c r="H12" s="75">
        <f t="shared" si="0"/>
        <v>0</v>
      </c>
      <c r="I12" s="22">
        <f t="shared" si="1"/>
        <v>289</v>
      </c>
      <c r="J12" s="20">
        <f t="shared" si="2"/>
        <v>-264</v>
      </c>
    </row>
    <row r="13" spans="1:10" x14ac:dyDescent="0.2">
      <c r="A13" s="5">
        <v>710507</v>
      </c>
      <c r="B13" s="23" t="s">
        <v>21</v>
      </c>
      <c r="C13" s="24" t="s">
        <v>172</v>
      </c>
      <c r="D13" s="85">
        <v>-2701.88</v>
      </c>
      <c r="E13" s="21">
        <v>0</v>
      </c>
      <c r="F13" s="20">
        <v>289</v>
      </c>
      <c r="G13" s="99">
        <v>0</v>
      </c>
      <c r="H13" s="75">
        <f t="shared" si="0"/>
        <v>0</v>
      </c>
      <c r="I13" s="22">
        <f t="shared" si="1"/>
        <v>289</v>
      </c>
      <c r="J13" s="20">
        <f t="shared" si="2"/>
        <v>0</v>
      </c>
    </row>
    <row r="14" spans="1:10" x14ac:dyDescent="0.2">
      <c r="A14" s="5">
        <v>949802</v>
      </c>
      <c r="B14" s="27" t="s">
        <v>22</v>
      </c>
      <c r="C14" s="69" t="s">
        <v>23</v>
      </c>
      <c r="D14" s="85"/>
      <c r="E14" s="21" t="s">
        <v>31</v>
      </c>
      <c r="F14" s="20">
        <v>1062</v>
      </c>
      <c r="G14" s="99">
        <v>43.21</v>
      </c>
      <c r="H14" s="75" t="s">
        <v>43</v>
      </c>
      <c r="I14" s="22">
        <v>2038</v>
      </c>
      <c r="J14" s="20">
        <f t="shared" si="2"/>
        <v>976</v>
      </c>
    </row>
    <row r="15" spans="1:10" x14ac:dyDescent="0.2">
      <c r="A15" s="5">
        <v>971000</v>
      </c>
      <c r="B15" s="27" t="s">
        <v>24</v>
      </c>
      <c r="C15" s="70" t="s">
        <v>25</v>
      </c>
      <c r="D15" s="85"/>
      <c r="E15" s="28">
        <v>1</v>
      </c>
      <c r="F15" s="20">
        <v>553</v>
      </c>
      <c r="G15" s="99">
        <v>5.39</v>
      </c>
      <c r="H15" s="75">
        <f t="shared" ref="H15:H22" si="3">SUM(IF(G15=0,0),IF(G15&gt;0,1),IF(G15&gt;10,1),IF(G15&gt;20,1),IF(G15&gt;40,1),IF(G15&gt;80,1),IF(G15&gt;160,1),IF(G15&gt;320,1),IF(G15&gt;640,1),IF(G15&gt;1280,1),IF(G15&gt;2560,1),IF(G15&gt;5120,1))</f>
        <v>1</v>
      </c>
      <c r="I15" s="22">
        <f t="shared" si="1"/>
        <v>553</v>
      </c>
      <c r="J15" s="20">
        <f t="shared" si="2"/>
        <v>0</v>
      </c>
    </row>
    <row r="16" spans="1:10" x14ac:dyDescent="0.2">
      <c r="A16" s="5">
        <v>949611</v>
      </c>
      <c r="B16" s="23" t="s">
        <v>26</v>
      </c>
      <c r="C16" s="24" t="s">
        <v>27</v>
      </c>
      <c r="D16" s="85"/>
      <c r="E16" s="21">
        <v>11</v>
      </c>
      <c r="F16" s="20">
        <v>142656</v>
      </c>
      <c r="G16" s="99">
        <v>3332.12</v>
      </c>
      <c r="H16" s="75">
        <f t="shared" si="3"/>
        <v>10</v>
      </c>
      <c r="I16" s="22">
        <f t="shared" si="1"/>
        <v>142684</v>
      </c>
      <c r="J16" s="20">
        <f t="shared" si="2"/>
        <v>28</v>
      </c>
    </row>
    <row r="17" spans="1:10" x14ac:dyDescent="0.2">
      <c r="A17" s="5">
        <v>998151</v>
      </c>
      <c r="B17" s="23" t="s">
        <v>28</v>
      </c>
      <c r="C17" s="30" t="s">
        <v>29</v>
      </c>
      <c r="D17" s="85"/>
      <c r="E17" s="21">
        <v>1</v>
      </c>
      <c r="F17" s="20">
        <v>553</v>
      </c>
      <c r="G17" s="99">
        <v>10.54</v>
      </c>
      <c r="H17" s="75">
        <f t="shared" si="3"/>
        <v>2</v>
      </c>
      <c r="I17" s="22">
        <f t="shared" si="1"/>
        <v>1062</v>
      </c>
      <c r="J17" s="20">
        <f t="shared" si="2"/>
        <v>509</v>
      </c>
    </row>
    <row r="18" spans="1:10" x14ac:dyDescent="0.2">
      <c r="A18" s="5">
        <v>826000</v>
      </c>
      <c r="B18" s="23" t="s">
        <v>32</v>
      </c>
      <c r="C18" s="17" t="s">
        <v>33</v>
      </c>
      <c r="D18" s="85"/>
      <c r="E18" s="21">
        <v>0</v>
      </c>
      <c r="F18" s="20">
        <v>289</v>
      </c>
      <c r="G18" s="99">
        <v>0</v>
      </c>
      <c r="H18" s="75">
        <f t="shared" si="3"/>
        <v>0</v>
      </c>
      <c r="I18" s="22">
        <f t="shared" si="1"/>
        <v>289</v>
      </c>
      <c r="J18" s="20">
        <f t="shared" si="2"/>
        <v>0</v>
      </c>
    </row>
    <row r="19" spans="1:10" x14ac:dyDescent="0.2">
      <c r="A19" s="5">
        <v>998162</v>
      </c>
      <c r="B19" s="23" t="s">
        <v>34</v>
      </c>
      <c r="C19" s="31" t="s">
        <v>35</v>
      </c>
      <c r="D19" s="85"/>
      <c r="E19" s="21">
        <v>2</v>
      </c>
      <c r="F19" s="20">
        <v>1062</v>
      </c>
      <c r="G19" s="99">
        <v>17.25</v>
      </c>
      <c r="H19" s="75">
        <f t="shared" si="3"/>
        <v>2</v>
      </c>
      <c r="I19" s="22">
        <f t="shared" si="1"/>
        <v>1062</v>
      </c>
      <c r="J19" s="20">
        <f t="shared" si="2"/>
        <v>0</v>
      </c>
    </row>
    <row r="20" spans="1:10" x14ac:dyDescent="0.2">
      <c r="A20" s="5">
        <v>914600</v>
      </c>
      <c r="B20" s="23" t="s">
        <v>36</v>
      </c>
      <c r="C20" s="31" t="s">
        <v>37</v>
      </c>
      <c r="D20" s="85"/>
      <c r="E20" s="21">
        <v>0</v>
      </c>
      <c r="F20" s="20">
        <v>289</v>
      </c>
      <c r="G20" s="99">
        <v>0</v>
      </c>
      <c r="H20" s="75">
        <f t="shared" si="3"/>
        <v>0</v>
      </c>
      <c r="I20" s="22">
        <f t="shared" si="1"/>
        <v>289</v>
      </c>
      <c r="J20" s="20">
        <f t="shared" si="2"/>
        <v>0</v>
      </c>
    </row>
    <row r="21" spans="1:10" x14ac:dyDescent="0.2">
      <c r="A21" s="5">
        <v>748304</v>
      </c>
      <c r="B21" s="23" t="s">
        <v>38</v>
      </c>
      <c r="C21" s="24" t="s">
        <v>39</v>
      </c>
      <c r="D21" s="85"/>
      <c r="E21" s="21">
        <v>11</v>
      </c>
      <c r="F21" s="20">
        <v>142656</v>
      </c>
      <c r="G21" s="99">
        <v>526.1</v>
      </c>
      <c r="H21" s="75" t="s">
        <v>297</v>
      </c>
      <c r="I21" s="22">
        <v>102005</v>
      </c>
      <c r="J21" s="20">
        <f t="shared" si="2"/>
        <v>-40651</v>
      </c>
    </row>
    <row r="22" spans="1:10" x14ac:dyDescent="0.2">
      <c r="A22" s="5">
        <v>490500</v>
      </c>
      <c r="B22" s="23" t="s">
        <v>40</v>
      </c>
      <c r="C22" s="30" t="s">
        <v>219</v>
      </c>
      <c r="D22" s="85"/>
      <c r="E22" s="21">
        <v>10</v>
      </c>
      <c r="F22" s="20">
        <v>142684</v>
      </c>
      <c r="G22" s="99">
        <v>3720</v>
      </c>
      <c r="H22" s="75">
        <f t="shared" si="3"/>
        <v>10</v>
      </c>
      <c r="I22" s="22">
        <f t="shared" si="1"/>
        <v>142684</v>
      </c>
      <c r="J22" s="20">
        <f t="shared" si="2"/>
        <v>0</v>
      </c>
    </row>
    <row r="23" spans="1:10" x14ac:dyDescent="0.2">
      <c r="A23" s="5">
        <v>949815</v>
      </c>
      <c r="B23" s="16" t="s">
        <v>41</v>
      </c>
      <c r="C23" s="71" t="s">
        <v>42</v>
      </c>
      <c r="D23" s="85"/>
      <c r="E23" s="21" t="s">
        <v>43</v>
      </c>
      <c r="F23" s="20">
        <v>2037</v>
      </c>
      <c r="G23" s="99">
        <v>0</v>
      </c>
      <c r="H23" s="21" t="s">
        <v>51</v>
      </c>
      <c r="I23" s="22">
        <v>289</v>
      </c>
      <c r="J23" s="20">
        <f t="shared" si="2"/>
        <v>-1748</v>
      </c>
    </row>
    <row r="24" spans="1:10" x14ac:dyDescent="0.2">
      <c r="A24" s="36">
        <v>949811</v>
      </c>
      <c r="B24" s="23" t="s">
        <v>44</v>
      </c>
      <c r="C24" s="31" t="s">
        <v>45</v>
      </c>
      <c r="D24" s="85"/>
      <c r="E24" s="21">
        <v>3</v>
      </c>
      <c r="F24" s="20">
        <v>2037</v>
      </c>
      <c r="G24" s="99">
        <v>0</v>
      </c>
      <c r="H24" s="75">
        <f t="shared" ref="H24:H26" si="4">SUM(IF(G24=0,0),IF(G24&gt;0,1),IF(G24&gt;10,1),IF(G24&gt;20,1),IF(G24&gt;40,1),IF(G24&gt;80,1),IF(G24&gt;160,1),IF(G24&gt;320,1),IF(G24&gt;640,1),IF(G24&gt;1280,1),IF(G24&gt;2560,1),IF(G24&gt;5120,1))</f>
        <v>0</v>
      </c>
      <c r="I24" s="22">
        <f t="shared" si="1"/>
        <v>289</v>
      </c>
      <c r="J24" s="20">
        <f t="shared" si="2"/>
        <v>-1748</v>
      </c>
    </row>
    <row r="25" spans="1:10" x14ac:dyDescent="0.2">
      <c r="A25" s="5">
        <v>949400</v>
      </c>
      <c r="B25" s="23" t="s">
        <v>46</v>
      </c>
      <c r="C25" s="24" t="s">
        <v>47</v>
      </c>
      <c r="D25" s="85"/>
      <c r="E25" s="21">
        <v>2</v>
      </c>
      <c r="F25" s="20">
        <v>1062</v>
      </c>
      <c r="G25" s="99">
        <v>7.35</v>
      </c>
      <c r="H25" s="75">
        <f t="shared" si="4"/>
        <v>1</v>
      </c>
      <c r="I25" s="22">
        <f t="shared" si="1"/>
        <v>553</v>
      </c>
      <c r="J25" s="20">
        <f t="shared" si="2"/>
        <v>-509</v>
      </c>
    </row>
    <row r="26" spans="1:10" x14ac:dyDescent="0.2">
      <c r="A26" s="5">
        <v>998118</v>
      </c>
      <c r="B26" s="23" t="s">
        <v>48</v>
      </c>
      <c r="C26" s="24" t="s">
        <v>49</v>
      </c>
      <c r="D26" s="85"/>
      <c r="E26" s="21">
        <v>0</v>
      </c>
      <c r="F26" s="20">
        <v>289</v>
      </c>
      <c r="G26" s="99">
        <v>0</v>
      </c>
      <c r="H26" s="75">
        <f t="shared" si="4"/>
        <v>0</v>
      </c>
      <c r="I26" s="22">
        <f t="shared" si="1"/>
        <v>289</v>
      </c>
      <c r="J26" s="20">
        <f t="shared" si="2"/>
        <v>0</v>
      </c>
    </row>
    <row r="27" spans="1:10" x14ac:dyDescent="0.2">
      <c r="A27" s="5">
        <v>999143</v>
      </c>
      <c r="B27" s="16" t="s">
        <v>220</v>
      </c>
      <c r="C27" s="73" t="s">
        <v>221</v>
      </c>
      <c r="D27" s="85"/>
      <c r="E27" s="21" t="s">
        <v>30</v>
      </c>
      <c r="F27" s="20">
        <v>289</v>
      </c>
      <c r="G27" s="99">
        <v>1.35</v>
      </c>
      <c r="H27" s="21" t="s">
        <v>30</v>
      </c>
      <c r="I27" s="22">
        <v>289</v>
      </c>
      <c r="J27" s="20">
        <f t="shared" si="2"/>
        <v>0</v>
      </c>
    </row>
    <row r="28" spans="1:10" x14ac:dyDescent="0.2">
      <c r="A28" s="5">
        <v>998220</v>
      </c>
      <c r="B28" s="27" t="s">
        <v>52</v>
      </c>
      <c r="C28" s="70" t="s">
        <v>53</v>
      </c>
      <c r="D28" s="85"/>
      <c r="E28" s="21">
        <v>2</v>
      </c>
      <c r="F28" s="20">
        <v>1062</v>
      </c>
      <c r="G28" s="99">
        <v>0</v>
      </c>
      <c r="H28" s="75">
        <f t="shared" ref="H28:H32" si="5">SUM(IF(G28=0,0),IF(G28&gt;0,1),IF(G28&gt;10,1),IF(G28&gt;20,1),IF(G28&gt;40,1),IF(G28&gt;80,1),IF(G28&gt;160,1),IF(G28&gt;320,1),IF(G28&gt;640,1),IF(G28&gt;1280,1),IF(G28&gt;2560,1),IF(G28&gt;5120,1))</f>
        <v>0</v>
      </c>
      <c r="I28" s="22">
        <f t="shared" si="1"/>
        <v>289</v>
      </c>
      <c r="J28" s="20">
        <f t="shared" si="2"/>
        <v>-773</v>
      </c>
    </row>
    <row r="29" spans="1:10" x14ac:dyDescent="0.2">
      <c r="A29" s="5">
        <v>998221</v>
      </c>
      <c r="B29" s="27" t="s">
        <v>54</v>
      </c>
      <c r="C29" s="70" t="s">
        <v>55</v>
      </c>
      <c r="D29" s="85"/>
      <c r="E29" s="21">
        <v>1</v>
      </c>
      <c r="F29" s="20">
        <v>553</v>
      </c>
      <c r="G29" s="99">
        <v>4.0199999999999996</v>
      </c>
      <c r="H29" s="75">
        <f t="shared" si="5"/>
        <v>1</v>
      </c>
      <c r="I29" s="22">
        <f t="shared" si="1"/>
        <v>553</v>
      </c>
      <c r="J29" s="20">
        <f t="shared" si="2"/>
        <v>0</v>
      </c>
    </row>
    <row r="30" spans="1:10" x14ac:dyDescent="0.2">
      <c r="A30" s="5">
        <v>665100</v>
      </c>
      <c r="B30" s="23" t="s">
        <v>56</v>
      </c>
      <c r="C30" s="25" t="s">
        <v>57</v>
      </c>
      <c r="D30" s="85"/>
      <c r="E30" s="21">
        <v>5</v>
      </c>
      <c r="F30" s="20">
        <v>7511</v>
      </c>
      <c r="G30" s="99">
        <v>120</v>
      </c>
      <c r="H30" s="75">
        <f t="shared" si="5"/>
        <v>5</v>
      </c>
      <c r="I30" s="22">
        <f t="shared" si="1"/>
        <v>7515</v>
      </c>
      <c r="J30" s="20">
        <f t="shared" si="2"/>
        <v>4</v>
      </c>
    </row>
    <row r="31" spans="1:10" s="6" customFormat="1" x14ac:dyDescent="0.2">
      <c r="A31" s="5">
        <v>705250</v>
      </c>
      <c r="B31" s="23" t="s">
        <v>58</v>
      </c>
      <c r="C31" s="25" t="s">
        <v>59</v>
      </c>
      <c r="D31" s="85"/>
      <c r="E31" s="21">
        <v>1</v>
      </c>
      <c r="F31" s="20">
        <v>553</v>
      </c>
      <c r="G31" s="99">
        <v>1.84</v>
      </c>
      <c r="H31" s="75">
        <f t="shared" si="5"/>
        <v>1</v>
      </c>
      <c r="I31" s="22">
        <f t="shared" si="1"/>
        <v>553</v>
      </c>
      <c r="J31" s="20">
        <f t="shared" si="2"/>
        <v>0</v>
      </c>
    </row>
    <row r="32" spans="1:10" x14ac:dyDescent="0.2">
      <c r="A32" s="5">
        <v>270500</v>
      </c>
      <c r="B32" s="54" t="s">
        <v>60</v>
      </c>
      <c r="C32" s="55" t="s">
        <v>222</v>
      </c>
      <c r="D32" s="85"/>
      <c r="E32" s="21">
        <v>2</v>
      </c>
      <c r="F32" s="20">
        <v>1062</v>
      </c>
      <c r="G32" s="99">
        <v>15.02</v>
      </c>
      <c r="H32" s="75">
        <f t="shared" si="5"/>
        <v>2</v>
      </c>
      <c r="I32" s="22">
        <f t="shared" si="1"/>
        <v>1062</v>
      </c>
      <c r="J32" s="20">
        <f t="shared" si="2"/>
        <v>0</v>
      </c>
    </row>
    <row r="33" spans="1:10" x14ac:dyDescent="0.2">
      <c r="A33" s="5">
        <v>999197</v>
      </c>
      <c r="B33" s="54" t="s">
        <v>223</v>
      </c>
      <c r="C33" s="55" t="s">
        <v>224</v>
      </c>
      <c r="D33" s="85"/>
      <c r="E33" s="21">
        <v>1</v>
      </c>
      <c r="F33" s="20">
        <v>553</v>
      </c>
      <c r="G33" s="99">
        <v>0.26100000000000001</v>
      </c>
      <c r="H33" s="75">
        <f t="shared" ref="H33" si="6">SUM(IF(G33=0,0),IF(G33&gt;0,1),IF(G33&gt;10,1),IF(G33&gt;20,1),IF(G33&gt;40,1),IF(G33&gt;80,1),IF(G33&gt;160,1),IF(G33&gt;320,1),IF(G33&gt;640,1),IF(G33&gt;1280,1),IF(G33&gt;2560,1),IF(G33&gt;5120,1))</f>
        <v>1</v>
      </c>
      <c r="I33" s="22">
        <f t="shared" ref="I33" si="7">SUM(IF(H33=0,289),IF(H33=1,553),IF(H33=2,1062),IF(H33=3,2038),IF(H33=4,3913),IF(H33=5,7515),IF(H33=6,14413),IF(H33=7,27675),IF(H33=8,53128),IF(H33=9,102005),IF(H33=10,142684),IF(H33=11,142684))</f>
        <v>553</v>
      </c>
      <c r="J33" s="20">
        <f t="shared" ref="J33" si="8">I33-F33</f>
        <v>0</v>
      </c>
    </row>
    <row r="34" spans="1:10" x14ac:dyDescent="0.2">
      <c r="A34" s="36">
        <v>998532</v>
      </c>
      <c r="B34" s="23" t="s">
        <v>61</v>
      </c>
      <c r="C34" s="17" t="s">
        <v>62</v>
      </c>
      <c r="D34" s="85">
        <v>-3111</v>
      </c>
      <c r="E34" s="21">
        <v>4</v>
      </c>
      <c r="F34" s="20">
        <v>3913</v>
      </c>
      <c r="G34" s="99">
        <v>7.41</v>
      </c>
      <c r="H34" s="75">
        <f>SUM(IF(G34=0,0),IF(G34&gt;0,1),IF(G34&gt;10,1),IF(G34&gt;20,1),IF(G34&gt;40,1),IF(G34&gt;80,1),IF(G34&gt;160,1),IF(G34&gt;320,1),IF(G34&gt;640,1),IF(G34&gt;1280,1),IF(G34&gt;2560,1),IF(G34&gt;5120,1))</f>
        <v>1</v>
      </c>
      <c r="I34" s="22">
        <f t="shared" si="1"/>
        <v>553</v>
      </c>
      <c r="J34" s="20">
        <f t="shared" si="2"/>
        <v>-3360</v>
      </c>
    </row>
    <row r="35" spans="1:10" x14ac:dyDescent="0.2">
      <c r="A35" s="36">
        <v>999128</v>
      </c>
      <c r="B35" s="23" t="s">
        <v>63</v>
      </c>
      <c r="C35" s="24" t="s">
        <v>204</v>
      </c>
      <c r="D35" s="85"/>
      <c r="E35" s="21" t="s">
        <v>215</v>
      </c>
      <c r="F35" s="20">
        <v>27661</v>
      </c>
      <c r="G35" s="99">
        <v>1338.1320000000001</v>
      </c>
      <c r="H35" s="75" t="s">
        <v>215</v>
      </c>
      <c r="I35" s="22">
        <v>27675</v>
      </c>
      <c r="J35" s="20">
        <f t="shared" si="2"/>
        <v>14</v>
      </c>
    </row>
    <row r="36" spans="1:10" x14ac:dyDescent="0.2">
      <c r="A36" s="36">
        <v>999107</v>
      </c>
      <c r="B36" s="23" t="s">
        <v>64</v>
      </c>
      <c r="C36" s="25" t="s">
        <v>65</v>
      </c>
      <c r="D36" s="85"/>
      <c r="E36" s="21">
        <v>5</v>
      </c>
      <c r="F36" s="20">
        <v>7511</v>
      </c>
      <c r="G36" s="99">
        <v>0</v>
      </c>
      <c r="H36" s="75">
        <f>SUM(IF(G36=0,0),IF(G36&gt;0,1),IF(G36&gt;10,1),IF(G36&gt;20,1),IF(G36&gt;40,1),IF(G36&gt;80,1),IF(G36&gt;160,1),IF(G36&gt;320,1),IF(G36&gt;640,1),IF(G36&gt;1280,1),IF(G36&gt;2560,1),IF(G36&gt;5120,1))</f>
        <v>0</v>
      </c>
      <c r="I36" s="22">
        <f t="shared" si="1"/>
        <v>289</v>
      </c>
      <c r="J36" s="20">
        <f t="shared" si="2"/>
        <v>-7222</v>
      </c>
    </row>
    <row r="37" spans="1:10" x14ac:dyDescent="0.2">
      <c r="A37" s="36">
        <v>999118</v>
      </c>
      <c r="B37" s="37" t="s">
        <v>66</v>
      </c>
      <c r="C37" s="38" t="s">
        <v>67</v>
      </c>
      <c r="D37" s="85"/>
      <c r="E37" s="21">
        <v>1</v>
      </c>
      <c r="F37" s="20">
        <v>553</v>
      </c>
      <c r="G37" s="99">
        <v>0</v>
      </c>
      <c r="H37" s="75">
        <f>SUM(IF(G37=0,0),IF(G37&gt;0,1),IF(G37&gt;10,1),IF(G37&gt;20,1),IF(G37&gt;40,1),IF(G37&gt;80,1),IF(G37&gt;160,1),IF(G37&gt;320,1),IF(G37&gt;640,1),IF(G37&gt;1280,1),IF(G37&gt;2560,1),IF(G37&gt;5120,1))</f>
        <v>0</v>
      </c>
      <c r="I37" s="22">
        <f t="shared" si="1"/>
        <v>289</v>
      </c>
      <c r="J37" s="20">
        <f t="shared" si="2"/>
        <v>-264</v>
      </c>
    </row>
    <row r="38" spans="1:10" x14ac:dyDescent="0.2">
      <c r="A38" s="36">
        <v>999122</v>
      </c>
      <c r="B38" s="37" t="s">
        <v>68</v>
      </c>
      <c r="C38" s="38" t="s">
        <v>205</v>
      </c>
      <c r="D38" s="85"/>
      <c r="E38" s="32">
        <v>1</v>
      </c>
      <c r="F38" s="33">
        <v>553</v>
      </c>
      <c r="G38" s="99">
        <v>0</v>
      </c>
      <c r="H38" s="75">
        <f>SUM(IF(G38=0,0),IF(G38&gt;0,1),IF(G38&gt;10,1),IF(G38&gt;20,1),IF(G38&gt;40,1),IF(G38&gt;80,1),IF(G38&gt;160,1),IF(G38&gt;320,1),IF(G38&gt;640,1),IF(G38&gt;1280,1),IF(G38&gt;2560,1),IF(G38&gt;5120,1))</f>
        <v>0</v>
      </c>
      <c r="I38" s="22">
        <f t="shared" si="1"/>
        <v>289</v>
      </c>
      <c r="J38" s="20">
        <f t="shared" si="2"/>
        <v>-264</v>
      </c>
    </row>
    <row r="39" spans="1:10" x14ac:dyDescent="0.2">
      <c r="A39" s="36">
        <v>999134</v>
      </c>
      <c r="B39" s="23" t="s">
        <v>69</v>
      </c>
      <c r="C39" s="25" t="s">
        <v>70</v>
      </c>
      <c r="D39" s="85"/>
      <c r="E39" s="32">
        <v>1</v>
      </c>
      <c r="F39" s="33">
        <v>553</v>
      </c>
      <c r="G39" s="99">
        <v>0</v>
      </c>
      <c r="H39" s="75">
        <f t="shared" ref="H39:H40" si="9">SUM(IF(G39=0,0),IF(G39&gt;0,1),IF(G39&gt;10,1),IF(G39&gt;20,1),IF(G39&gt;40,1),IF(G39&gt;80,1),IF(G39&gt;160,1),IF(G39&gt;320,1),IF(G39&gt;640,1),IF(G39&gt;1280,1),IF(G39&gt;2560,1),IF(G39&gt;5120,1))</f>
        <v>0</v>
      </c>
      <c r="I39" s="22">
        <f t="shared" ref="I39:I40" si="10">SUM(IF(H39=0,289),IF(H39=1,553),IF(H39=2,1062),IF(H39=3,2038),IF(H39=4,3913),IF(H39=5,7515),IF(H39=6,14413),IF(H39=7,27675),IF(H39=8,53128),IF(H39=9,102005),IF(H39=10,142684),IF(H39=11,142684))</f>
        <v>289</v>
      </c>
      <c r="J39" s="20">
        <f t="shared" si="2"/>
        <v>-264</v>
      </c>
    </row>
    <row r="40" spans="1:10" x14ac:dyDescent="0.2">
      <c r="A40" s="36">
        <v>999162</v>
      </c>
      <c r="B40" s="23" t="s">
        <v>184</v>
      </c>
      <c r="C40" s="25" t="s">
        <v>185</v>
      </c>
      <c r="D40" s="85"/>
      <c r="E40" s="32">
        <v>0</v>
      </c>
      <c r="F40" s="33">
        <v>289</v>
      </c>
      <c r="G40" s="99">
        <v>0</v>
      </c>
      <c r="H40" s="75">
        <f t="shared" si="9"/>
        <v>0</v>
      </c>
      <c r="I40" s="22">
        <f t="shared" si="10"/>
        <v>289</v>
      </c>
      <c r="J40" s="20">
        <f t="shared" si="2"/>
        <v>0</v>
      </c>
    </row>
    <row r="41" spans="1:10" s="6" customFormat="1" x14ac:dyDescent="0.2">
      <c r="A41" s="36">
        <v>999174</v>
      </c>
      <c r="B41" s="23" t="s">
        <v>71</v>
      </c>
      <c r="C41" s="73" t="s">
        <v>169</v>
      </c>
      <c r="D41" s="85"/>
      <c r="E41" s="32" t="s">
        <v>30</v>
      </c>
      <c r="F41" s="33">
        <v>289</v>
      </c>
      <c r="G41" s="99">
        <v>0</v>
      </c>
      <c r="H41" s="32" t="s">
        <v>30</v>
      </c>
      <c r="I41" s="22">
        <v>289</v>
      </c>
      <c r="J41" s="20">
        <f t="shared" si="2"/>
        <v>0</v>
      </c>
    </row>
    <row r="42" spans="1:10" s="6" customFormat="1" x14ac:dyDescent="0.2">
      <c r="A42" s="36">
        <v>999219</v>
      </c>
      <c r="B42" s="23" t="s">
        <v>170</v>
      </c>
      <c r="C42" s="25" t="s">
        <v>171</v>
      </c>
      <c r="D42" s="85"/>
      <c r="E42" s="32">
        <v>5</v>
      </c>
      <c r="F42" s="33">
        <v>7511</v>
      </c>
      <c r="G42" s="99">
        <v>0</v>
      </c>
      <c r="H42" s="75">
        <f>SUM(IF(G42=0,0),IF(G42&gt;0,1),IF(G42&gt;10,1),IF(G42&gt;20,1),IF(G42&gt;40,1),IF(G42&gt;80,1),IF(G42&gt;160,1),IF(G42&gt;320,1),IF(G42&gt;640,1),IF(G42&gt;1280,1),IF(G42&gt;2560,1),IF(G42&gt;5120,1))</f>
        <v>0</v>
      </c>
      <c r="I42" s="22">
        <f t="shared" si="1"/>
        <v>289</v>
      </c>
      <c r="J42" s="20">
        <f t="shared" si="2"/>
        <v>-7222</v>
      </c>
    </row>
    <row r="43" spans="1:10" s="6" customFormat="1" x14ac:dyDescent="0.2">
      <c r="A43" s="36">
        <v>999220</v>
      </c>
      <c r="B43" s="23" t="s">
        <v>206</v>
      </c>
      <c r="C43" s="25" t="s">
        <v>207</v>
      </c>
      <c r="D43" s="85"/>
      <c r="E43" s="21">
        <v>1</v>
      </c>
      <c r="F43" s="33">
        <v>553</v>
      </c>
      <c r="G43" s="99">
        <v>0</v>
      </c>
      <c r="H43" s="34" t="s">
        <v>216</v>
      </c>
      <c r="I43" s="22"/>
      <c r="J43" s="20">
        <f t="shared" si="2"/>
        <v>-553</v>
      </c>
    </row>
    <row r="44" spans="1:10" s="6" customFormat="1" x14ac:dyDescent="0.2">
      <c r="A44" s="36">
        <v>999197</v>
      </c>
      <c r="B44" s="23" t="s">
        <v>225</v>
      </c>
      <c r="C44" s="55" t="s">
        <v>226</v>
      </c>
      <c r="D44" s="85"/>
      <c r="E44" s="21">
        <v>1</v>
      </c>
      <c r="F44" s="20">
        <v>553</v>
      </c>
      <c r="G44" s="99">
        <v>0.26200000000000001</v>
      </c>
      <c r="H44" s="75">
        <f t="shared" ref="H44" si="11">SUM(IF(G44=0,0),IF(G44&gt;0,1),IF(G44&gt;10,1),IF(G44&gt;20,1),IF(G44&gt;40,1),IF(G44&gt;80,1),IF(G44&gt;160,1),IF(G44&gt;320,1),IF(G44&gt;640,1),IF(G44&gt;1280,1),IF(G44&gt;2560,1),IF(G44&gt;5120,1))</f>
        <v>1</v>
      </c>
      <c r="I44" s="22">
        <f t="shared" ref="I44" si="12">SUM(IF(H44=0,289),IF(H44=1,553),IF(H44=2,1062),IF(H44=3,2038),IF(H44=4,3913),IF(H44=5,7515),IF(H44=6,14413),IF(H44=7,27675),IF(H44=8,53128),IF(H44=9,102005),IF(H44=10,142684),IF(H44=11,142684))</f>
        <v>553</v>
      </c>
      <c r="J44" s="20">
        <f t="shared" ref="J44" si="13">I44-F44</f>
        <v>0</v>
      </c>
    </row>
    <row r="45" spans="1:10" s="6" customFormat="1" x14ac:dyDescent="0.2">
      <c r="A45" s="36">
        <v>999727</v>
      </c>
      <c r="B45" s="23" t="s">
        <v>177</v>
      </c>
      <c r="C45" s="25" t="s">
        <v>178</v>
      </c>
      <c r="D45" s="85"/>
      <c r="E45" s="21">
        <v>2</v>
      </c>
      <c r="F45" s="20">
        <v>1062</v>
      </c>
      <c r="G45" s="99">
        <v>6.56</v>
      </c>
      <c r="H45" s="75">
        <f t="shared" ref="H45:H47" si="14">SUM(IF(G45=0,0),IF(G45&gt;0,1),IF(G45&gt;10,1),IF(G45&gt;20,1),IF(G45&gt;40,1),IF(G45&gt;80,1),IF(G45&gt;160,1),IF(G45&gt;320,1),IF(G45&gt;640,1),IF(G45&gt;1280,1),IF(G45&gt;2560,1),IF(G45&gt;5120,1))</f>
        <v>1</v>
      </c>
      <c r="I45" s="22">
        <f t="shared" si="1"/>
        <v>553</v>
      </c>
      <c r="J45" s="20">
        <f t="shared" si="2"/>
        <v>-509</v>
      </c>
    </row>
    <row r="46" spans="1:10" s="6" customFormat="1" x14ac:dyDescent="0.2">
      <c r="A46" s="36">
        <v>999280</v>
      </c>
      <c r="B46" s="23" t="s">
        <v>194</v>
      </c>
      <c r="C46" s="55" t="s">
        <v>195</v>
      </c>
      <c r="D46" s="85"/>
      <c r="E46" s="32">
        <v>1</v>
      </c>
      <c r="F46" s="33">
        <v>553</v>
      </c>
      <c r="G46" s="99">
        <v>0</v>
      </c>
      <c r="H46" s="75">
        <f t="shared" si="14"/>
        <v>0</v>
      </c>
      <c r="I46" s="22">
        <f t="shared" si="1"/>
        <v>289</v>
      </c>
      <c r="J46" s="20">
        <f t="shared" si="2"/>
        <v>-264</v>
      </c>
    </row>
    <row r="47" spans="1:10" s="6" customFormat="1" x14ac:dyDescent="0.2">
      <c r="A47" s="36">
        <v>999284</v>
      </c>
      <c r="B47" s="23" t="s">
        <v>196</v>
      </c>
      <c r="C47" s="55" t="s">
        <v>197</v>
      </c>
      <c r="D47" s="85">
        <v>-1410</v>
      </c>
      <c r="E47" s="21">
        <v>0</v>
      </c>
      <c r="F47" s="20">
        <v>289</v>
      </c>
      <c r="G47" s="99">
        <v>0</v>
      </c>
      <c r="H47" s="75">
        <f t="shared" si="14"/>
        <v>0</v>
      </c>
      <c r="I47" s="22">
        <f t="shared" si="1"/>
        <v>289</v>
      </c>
      <c r="J47" s="20">
        <f t="shared" si="2"/>
        <v>0</v>
      </c>
    </row>
    <row r="48" spans="1:10" s="6" customFormat="1" x14ac:dyDescent="0.2">
      <c r="A48" s="77">
        <v>9907761</v>
      </c>
      <c r="B48" s="23" t="s">
        <v>208</v>
      </c>
      <c r="C48" s="55" t="s">
        <v>209</v>
      </c>
      <c r="D48" s="85"/>
      <c r="E48" s="21"/>
      <c r="F48" s="20">
        <v>257</v>
      </c>
      <c r="G48" s="99">
        <v>0.46</v>
      </c>
      <c r="H48" s="75"/>
      <c r="I48" s="22">
        <v>257</v>
      </c>
      <c r="J48" s="20">
        <f t="shared" si="2"/>
        <v>0</v>
      </c>
    </row>
    <row r="49" spans="1:10" s="6" customFormat="1" x14ac:dyDescent="0.2">
      <c r="A49" s="77">
        <v>999197</v>
      </c>
      <c r="B49" s="23" t="s">
        <v>227</v>
      </c>
      <c r="C49" s="25" t="s">
        <v>228</v>
      </c>
      <c r="D49" s="85"/>
      <c r="E49" s="21">
        <v>1</v>
      </c>
      <c r="F49" s="20">
        <v>553</v>
      </c>
      <c r="G49" s="99">
        <v>0.26100000000000001</v>
      </c>
      <c r="H49" s="75">
        <f t="shared" ref="H49:H53" si="15">SUM(IF(G49=0,0),IF(G49&gt;0,1),IF(G49&gt;10,1),IF(G49&gt;20,1),IF(G49&gt;40,1),IF(G49&gt;80,1),IF(G49&gt;160,1),IF(G49&gt;320,1),IF(G49&gt;640,1),IF(G49&gt;1280,1),IF(G49&gt;2560,1),IF(G49&gt;5120,1))</f>
        <v>1</v>
      </c>
      <c r="I49" s="22">
        <f t="shared" ref="I49:I53" si="16">SUM(IF(H49=0,289),IF(H49=1,553),IF(H49=2,1062),IF(H49=3,2038),IF(H49=4,3913),IF(H49=5,7515),IF(H49=6,14413),IF(H49=7,27675),IF(H49=8,53128),IF(H49=9,102005),IF(H49=10,142684),IF(H49=11,142684))</f>
        <v>553</v>
      </c>
      <c r="J49" s="20">
        <f t="shared" ref="J49:J53" si="17">I49-F49</f>
        <v>0</v>
      </c>
    </row>
    <row r="50" spans="1:10" s="6" customFormat="1" x14ac:dyDescent="0.2">
      <c r="A50" s="77">
        <v>999197</v>
      </c>
      <c r="B50" s="23" t="s">
        <v>229</v>
      </c>
      <c r="C50" s="25" t="s">
        <v>230</v>
      </c>
      <c r="D50" s="85"/>
      <c r="E50" s="21">
        <v>1</v>
      </c>
      <c r="F50" s="20">
        <v>553</v>
      </c>
      <c r="G50" s="99">
        <v>0.26100000000000001</v>
      </c>
      <c r="H50" s="75">
        <f t="shared" si="15"/>
        <v>1</v>
      </c>
      <c r="I50" s="22">
        <f t="shared" si="16"/>
        <v>553</v>
      </c>
      <c r="J50" s="20">
        <f t="shared" si="17"/>
        <v>0</v>
      </c>
    </row>
    <row r="51" spans="1:10" s="6" customFormat="1" x14ac:dyDescent="0.2">
      <c r="A51" s="77">
        <v>999197</v>
      </c>
      <c r="B51" s="23" t="s">
        <v>231</v>
      </c>
      <c r="C51" s="25" t="s">
        <v>232</v>
      </c>
      <c r="D51" s="85"/>
      <c r="E51" s="21">
        <v>1</v>
      </c>
      <c r="F51" s="20">
        <v>553</v>
      </c>
      <c r="G51" s="99">
        <v>0.26200000000000001</v>
      </c>
      <c r="H51" s="75">
        <f t="shared" si="15"/>
        <v>1</v>
      </c>
      <c r="I51" s="22">
        <f t="shared" si="16"/>
        <v>553</v>
      </c>
      <c r="J51" s="20">
        <f t="shared" si="17"/>
        <v>0</v>
      </c>
    </row>
    <row r="52" spans="1:10" s="6" customFormat="1" x14ac:dyDescent="0.2">
      <c r="A52" s="77">
        <v>999197</v>
      </c>
      <c r="B52" s="23" t="s">
        <v>233</v>
      </c>
      <c r="C52" s="25" t="s">
        <v>234</v>
      </c>
      <c r="D52" s="85"/>
      <c r="E52" s="32">
        <v>1</v>
      </c>
      <c r="F52" s="33">
        <v>553</v>
      </c>
      <c r="G52" s="99">
        <v>0.26200000000000001</v>
      </c>
      <c r="H52" s="75">
        <f t="shared" si="15"/>
        <v>1</v>
      </c>
      <c r="I52" s="22">
        <f t="shared" si="16"/>
        <v>553</v>
      </c>
      <c r="J52" s="20">
        <f t="shared" si="17"/>
        <v>0</v>
      </c>
    </row>
    <row r="53" spans="1:10" s="6" customFormat="1" x14ac:dyDescent="0.2">
      <c r="A53" s="77">
        <v>999197</v>
      </c>
      <c r="B53" s="23" t="s">
        <v>235</v>
      </c>
      <c r="C53" s="25" t="s">
        <v>236</v>
      </c>
      <c r="D53" s="85"/>
      <c r="E53" s="21">
        <v>1</v>
      </c>
      <c r="F53" s="20">
        <v>553</v>
      </c>
      <c r="G53" s="99">
        <v>0.26100000000000001</v>
      </c>
      <c r="H53" s="75">
        <f t="shared" si="15"/>
        <v>1</v>
      </c>
      <c r="I53" s="22">
        <f t="shared" si="16"/>
        <v>553</v>
      </c>
      <c r="J53" s="20">
        <f t="shared" si="17"/>
        <v>0</v>
      </c>
    </row>
    <row r="54" spans="1:10" s="6" customFormat="1" x14ac:dyDescent="0.2">
      <c r="A54" s="77">
        <v>999757</v>
      </c>
      <c r="B54" s="23" t="s">
        <v>237</v>
      </c>
      <c r="C54" s="98" t="s">
        <v>238</v>
      </c>
      <c r="D54" s="85"/>
      <c r="E54" s="21">
        <v>1</v>
      </c>
      <c r="F54" s="20">
        <v>553</v>
      </c>
      <c r="G54" s="99">
        <v>12.49</v>
      </c>
      <c r="H54" s="75">
        <f t="shared" ref="H54" si="18">SUM(IF(G54=0,0),IF(G54&gt;0,1),IF(G54&gt;10,1),IF(G54&gt;20,1),IF(G54&gt;40,1),IF(G54&gt;80,1),IF(G54&gt;160,1),IF(G54&gt;320,1),IF(G54&gt;640,1),IF(G54&gt;1280,1),IF(G54&gt;2560,1),IF(G54&gt;5120,1))</f>
        <v>2</v>
      </c>
      <c r="I54" s="22">
        <f t="shared" ref="I54" si="19">SUM(IF(H54=0,289),IF(H54=1,553),IF(H54=2,1062),IF(H54=3,2038),IF(H54=4,3913),IF(H54=5,7515),IF(H54=6,14413),IF(H54=7,27675),IF(H54=8,53128),IF(H54=9,102005),IF(H54=10,142684),IF(H54=11,142684))</f>
        <v>1062</v>
      </c>
      <c r="J54" s="20">
        <f t="shared" ref="J54" si="20">I54-F54</f>
        <v>509</v>
      </c>
    </row>
    <row r="55" spans="1:10" s="6" customFormat="1" x14ac:dyDescent="0.2">
      <c r="A55" s="77">
        <v>999758</v>
      </c>
      <c r="B55" s="23" t="s">
        <v>239</v>
      </c>
      <c r="C55" s="25" t="s">
        <v>240</v>
      </c>
      <c r="D55" s="85"/>
      <c r="E55" s="32">
        <v>1</v>
      </c>
      <c r="F55" s="33">
        <v>553</v>
      </c>
      <c r="G55" s="99">
        <v>0.94</v>
      </c>
      <c r="H55" s="75">
        <f t="shared" ref="H55:H57" si="21">SUM(IF(G55=0,0),IF(G55&gt;0,1),IF(G55&gt;10,1),IF(G55&gt;20,1),IF(G55&gt;40,1),IF(G55&gt;80,1),IF(G55&gt;160,1),IF(G55&gt;320,1),IF(G55&gt;640,1),IF(G55&gt;1280,1),IF(G55&gt;2560,1),IF(G55&gt;5120,1))</f>
        <v>1</v>
      </c>
      <c r="I55" s="22">
        <f t="shared" si="1"/>
        <v>553</v>
      </c>
      <c r="J55" s="20">
        <f t="shared" si="2"/>
        <v>0</v>
      </c>
    </row>
    <row r="56" spans="1:10" s="6" customFormat="1" x14ac:dyDescent="0.2">
      <c r="A56" s="77">
        <v>999759</v>
      </c>
      <c r="B56" s="23" t="s">
        <v>241</v>
      </c>
      <c r="C56" s="25" t="s">
        <v>242</v>
      </c>
      <c r="D56" s="85"/>
      <c r="E56" s="32">
        <v>1</v>
      </c>
      <c r="F56" s="33">
        <v>553</v>
      </c>
      <c r="G56" s="99">
        <v>0.24</v>
      </c>
      <c r="H56" s="75">
        <f t="shared" si="21"/>
        <v>1</v>
      </c>
      <c r="I56" s="22">
        <f t="shared" si="1"/>
        <v>553</v>
      </c>
      <c r="J56" s="20">
        <f t="shared" si="2"/>
        <v>0</v>
      </c>
    </row>
    <row r="57" spans="1:10" s="6" customFormat="1" x14ac:dyDescent="0.2">
      <c r="A57" s="77">
        <v>999760</v>
      </c>
      <c r="B57" s="23" t="s">
        <v>243</v>
      </c>
      <c r="C57" s="25" t="s">
        <v>244</v>
      </c>
      <c r="D57" s="85"/>
      <c r="E57" s="32">
        <v>1</v>
      </c>
      <c r="F57" s="33">
        <v>553</v>
      </c>
      <c r="G57" s="99">
        <v>11.03</v>
      </c>
      <c r="H57" s="75">
        <f t="shared" si="21"/>
        <v>2</v>
      </c>
      <c r="I57" s="22">
        <f t="shared" si="1"/>
        <v>1062</v>
      </c>
      <c r="J57" s="20">
        <f t="shared" si="2"/>
        <v>509</v>
      </c>
    </row>
    <row r="58" spans="1:10" s="6" customFormat="1" x14ac:dyDescent="0.2">
      <c r="A58" s="77">
        <v>999761</v>
      </c>
      <c r="B58" s="23" t="s">
        <v>245</v>
      </c>
      <c r="C58" s="25" t="s">
        <v>246</v>
      </c>
      <c r="D58" s="85"/>
      <c r="E58" s="32">
        <v>1</v>
      </c>
      <c r="F58" s="33">
        <v>553</v>
      </c>
      <c r="G58" s="99">
        <v>0</v>
      </c>
      <c r="H58" s="75">
        <f>SUM(IF(G58=0,0),IF(G58&gt;0,1),IF(G58&gt;10,1),IF(G58&gt;20,1),IF(G58&gt;40,1),IF(G58&gt;80,1),IF(G58&gt;160,1),IF(G58&gt;320,1),IF(G58&gt;640,1),IF(G58&gt;1280,1),IF(G58&gt;2560,1),IF(G58&gt;5120,1))</f>
        <v>0</v>
      </c>
      <c r="I58" s="22">
        <f t="shared" si="1"/>
        <v>289</v>
      </c>
      <c r="J58" s="20">
        <f t="shared" si="2"/>
        <v>-264</v>
      </c>
    </row>
    <row r="59" spans="1:10" x14ac:dyDescent="0.2">
      <c r="A59" s="36">
        <v>998203</v>
      </c>
      <c r="B59" s="23" t="s">
        <v>198</v>
      </c>
      <c r="C59" s="61" t="s">
        <v>199</v>
      </c>
      <c r="D59" s="85"/>
      <c r="E59" s="32" t="s">
        <v>50</v>
      </c>
      <c r="F59" s="33">
        <v>553</v>
      </c>
      <c r="G59" s="99">
        <v>3.04</v>
      </c>
      <c r="H59" s="21" t="s">
        <v>30</v>
      </c>
      <c r="I59" s="22">
        <v>289</v>
      </c>
      <c r="J59" s="20">
        <f t="shared" si="2"/>
        <v>-264</v>
      </c>
    </row>
    <row r="60" spans="1:10" x14ac:dyDescent="0.2">
      <c r="A60" s="36">
        <v>998163</v>
      </c>
      <c r="B60" s="23" t="s">
        <v>72</v>
      </c>
      <c r="C60" s="61" t="s">
        <v>73</v>
      </c>
      <c r="D60" s="85"/>
      <c r="E60" s="28" t="s">
        <v>31</v>
      </c>
      <c r="F60" s="20">
        <v>1062</v>
      </c>
      <c r="G60" s="99">
        <v>0</v>
      </c>
      <c r="H60" s="21" t="s">
        <v>51</v>
      </c>
      <c r="I60" s="22">
        <v>289</v>
      </c>
      <c r="J60" s="20">
        <f t="shared" ref="J60" si="22">I60-F60</f>
        <v>-773</v>
      </c>
    </row>
    <row r="61" spans="1:10" x14ac:dyDescent="0.2">
      <c r="A61" s="36">
        <v>998161</v>
      </c>
      <c r="B61" s="23" t="s">
        <v>74</v>
      </c>
      <c r="C61" s="61" t="s">
        <v>75</v>
      </c>
      <c r="D61" s="85"/>
      <c r="E61" s="28" t="s">
        <v>31</v>
      </c>
      <c r="F61" s="20">
        <v>1062</v>
      </c>
      <c r="G61" s="99">
        <v>17.97</v>
      </c>
      <c r="H61" s="32" t="s">
        <v>50</v>
      </c>
      <c r="I61" s="22">
        <v>553</v>
      </c>
      <c r="J61" s="20">
        <f t="shared" ref="J61:J84" si="23">I61-F61</f>
        <v>-509</v>
      </c>
    </row>
    <row r="62" spans="1:10" x14ac:dyDescent="0.2">
      <c r="A62" s="36">
        <v>998164</v>
      </c>
      <c r="B62" s="23" t="s">
        <v>76</v>
      </c>
      <c r="C62" s="61" t="s">
        <v>77</v>
      </c>
      <c r="D62" s="85"/>
      <c r="E62" s="21" t="s">
        <v>51</v>
      </c>
      <c r="F62" s="20">
        <v>289</v>
      </c>
      <c r="G62" s="99">
        <v>0</v>
      </c>
      <c r="H62" s="21" t="s">
        <v>51</v>
      </c>
      <c r="I62" s="22">
        <v>289</v>
      </c>
      <c r="J62" s="20">
        <f t="shared" si="23"/>
        <v>0</v>
      </c>
    </row>
    <row r="63" spans="1:10" x14ac:dyDescent="0.2">
      <c r="A63" s="5">
        <v>998224</v>
      </c>
      <c r="B63" s="23" t="s">
        <v>78</v>
      </c>
      <c r="C63" s="86" t="s">
        <v>79</v>
      </c>
      <c r="D63" s="85"/>
      <c r="E63" s="28" t="s">
        <v>43</v>
      </c>
      <c r="F63" s="20">
        <v>2037</v>
      </c>
      <c r="G63" s="99">
        <v>10.37</v>
      </c>
      <c r="H63" s="32" t="s">
        <v>50</v>
      </c>
      <c r="I63" s="22">
        <v>553</v>
      </c>
      <c r="J63" s="20">
        <f t="shared" ref="J63" si="24">I63-F63</f>
        <v>-1484</v>
      </c>
    </row>
    <row r="64" spans="1:10" x14ac:dyDescent="0.2">
      <c r="A64" s="5">
        <v>949775</v>
      </c>
      <c r="B64" s="23" t="s">
        <v>80</v>
      </c>
      <c r="C64" s="61" t="s">
        <v>81</v>
      </c>
      <c r="D64" s="85"/>
      <c r="E64" s="28" t="s">
        <v>50</v>
      </c>
      <c r="F64" s="20">
        <v>553</v>
      </c>
      <c r="G64" s="99">
        <v>1.35</v>
      </c>
      <c r="H64" s="21" t="s">
        <v>30</v>
      </c>
      <c r="I64" s="22">
        <v>289</v>
      </c>
      <c r="J64" s="20">
        <f t="shared" ref="J64:J65" si="25">I64-F64</f>
        <v>-264</v>
      </c>
    </row>
    <row r="65" spans="1:10" x14ac:dyDescent="0.2">
      <c r="A65" s="5">
        <v>998207</v>
      </c>
      <c r="B65" s="23" t="s">
        <v>82</v>
      </c>
      <c r="C65" s="61" t="s">
        <v>83</v>
      </c>
      <c r="D65" s="85"/>
      <c r="E65" s="28" t="s">
        <v>43</v>
      </c>
      <c r="F65" s="20">
        <v>2037</v>
      </c>
      <c r="G65" s="99">
        <v>25.87</v>
      </c>
      <c r="H65" s="28" t="s">
        <v>31</v>
      </c>
      <c r="I65" s="22">
        <v>1062</v>
      </c>
      <c r="J65" s="20">
        <f t="shared" si="25"/>
        <v>-975</v>
      </c>
    </row>
    <row r="66" spans="1:10" x14ac:dyDescent="0.2">
      <c r="A66" s="5">
        <v>745103</v>
      </c>
      <c r="B66" s="23" t="s">
        <v>84</v>
      </c>
      <c r="C66" s="55" t="s">
        <v>85</v>
      </c>
      <c r="D66" s="85">
        <v>-12571</v>
      </c>
      <c r="E66" s="28">
        <v>0</v>
      </c>
      <c r="F66" s="20">
        <v>289</v>
      </c>
      <c r="G66" s="99">
        <v>0</v>
      </c>
      <c r="H66" s="75">
        <f t="shared" ref="H66:H83" si="26">SUM(IF(G66=0,0),IF(G66&gt;0,1),IF(G66&gt;10,1),IF(G66&gt;20,1),IF(G66&gt;40,1),IF(G66&gt;80,1),IF(G66&gt;160,1),IF(G66&gt;320,1),IF(G66&gt;640,1),IF(G66&gt;1280,1),IF(G66&gt;2560,1),IF(G66&gt;5120,1))</f>
        <v>0</v>
      </c>
      <c r="I66" s="22">
        <f t="shared" ref="I66:I83" si="27">SUM(IF(H66=0,289),IF(H66=1,553),IF(H66=2,1062),IF(H66=3,2038),IF(H66=4,3913),IF(H66=5,7515),IF(H66=6,14413),IF(H66=7,27675),IF(H66=8,53128),IF(H66=9,102005),IF(H66=10,142684),IF(H66=11,142684))</f>
        <v>289</v>
      </c>
      <c r="J66" s="20">
        <f t="shared" si="23"/>
        <v>0</v>
      </c>
    </row>
    <row r="67" spans="1:10" x14ac:dyDescent="0.2">
      <c r="A67" s="5">
        <v>999155</v>
      </c>
      <c r="B67" s="23" t="s">
        <v>86</v>
      </c>
      <c r="C67" s="55" t="s">
        <v>87</v>
      </c>
      <c r="D67" s="85"/>
      <c r="E67" s="21">
        <v>2</v>
      </c>
      <c r="F67" s="20">
        <v>1062</v>
      </c>
      <c r="G67" s="99">
        <v>0</v>
      </c>
      <c r="H67" s="75">
        <f t="shared" si="26"/>
        <v>0</v>
      </c>
      <c r="I67" s="22">
        <f t="shared" si="27"/>
        <v>289</v>
      </c>
      <c r="J67" s="20">
        <f t="shared" si="23"/>
        <v>-773</v>
      </c>
    </row>
    <row r="68" spans="1:10" x14ac:dyDescent="0.2">
      <c r="A68" s="5">
        <v>721211</v>
      </c>
      <c r="B68" s="23" t="s">
        <v>88</v>
      </c>
      <c r="C68" s="55" t="s">
        <v>89</v>
      </c>
      <c r="D68" s="85"/>
      <c r="E68" s="40">
        <v>10</v>
      </c>
      <c r="F68" s="33">
        <v>142656</v>
      </c>
      <c r="G68" s="99">
        <v>3019.2</v>
      </c>
      <c r="H68" s="75">
        <f t="shared" ref="H68" si="28">SUM(IF(G68=0,0),IF(G68&gt;0,1),IF(G68&gt;10,1),IF(G68&gt;20,1),IF(G68&gt;40,1),IF(G68&gt;80,1),IF(G68&gt;160,1),IF(G68&gt;320,1),IF(G68&gt;640,1),IF(G68&gt;1280,1),IF(G68&gt;2560,1),IF(G68&gt;5120,1))</f>
        <v>10</v>
      </c>
      <c r="I68" s="22">
        <f t="shared" ref="I68" si="29">SUM(IF(H68=0,289),IF(H68=1,553),IF(H68=2,1062),IF(H68=3,2038),IF(H68=4,3913),IF(H68=5,7515),IF(H68=6,14413),IF(H68=7,27675),IF(H68=8,53128),IF(H68=9,102005),IF(H68=10,142684),IF(H68=11,142684))</f>
        <v>142684</v>
      </c>
      <c r="J68" s="20">
        <f t="shared" ref="J68:J69" si="30">I68-F68</f>
        <v>28</v>
      </c>
    </row>
    <row r="69" spans="1:10" x14ac:dyDescent="0.2">
      <c r="A69" s="5">
        <v>663223</v>
      </c>
      <c r="B69" s="23" t="s">
        <v>186</v>
      </c>
      <c r="C69" s="61" t="s">
        <v>187</v>
      </c>
      <c r="D69" s="85"/>
      <c r="E69" s="21" t="s">
        <v>31</v>
      </c>
      <c r="F69" s="20">
        <v>1062</v>
      </c>
      <c r="G69" s="99">
        <v>0.26200000000000001</v>
      </c>
      <c r="H69" s="21" t="s">
        <v>30</v>
      </c>
      <c r="I69" s="22">
        <v>289</v>
      </c>
      <c r="J69" s="20">
        <f t="shared" si="30"/>
        <v>-773</v>
      </c>
    </row>
    <row r="70" spans="1:10" x14ac:dyDescent="0.2">
      <c r="A70" s="5">
        <v>107500</v>
      </c>
      <c r="B70" s="54" t="s">
        <v>90</v>
      </c>
      <c r="C70" s="55" t="s">
        <v>91</v>
      </c>
      <c r="D70" s="85">
        <v>-380</v>
      </c>
      <c r="E70" s="21">
        <v>2</v>
      </c>
      <c r="F70" s="20">
        <v>1062</v>
      </c>
      <c r="G70" s="99">
        <v>0</v>
      </c>
      <c r="H70" s="75">
        <f t="shared" si="26"/>
        <v>0</v>
      </c>
      <c r="I70" s="22">
        <f t="shared" si="27"/>
        <v>289</v>
      </c>
      <c r="J70" s="20">
        <f t="shared" si="23"/>
        <v>-773</v>
      </c>
    </row>
    <row r="71" spans="1:10" x14ac:dyDescent="0.2">
      <c r="A71" s="5">
        <v>920333</v>
      </c>
      <c r="B71" s="54" t="s">
        <v>92</v>
      </c>
      <c r="C71" s="55" t="s">
        <v>93</v>
      </c>
      <c r="D71" s="85"/>
      <c r="E71" s="32">
        <v>0</v>
      </c>
      <c r="F71" s="33">
        <v>289</v>
      </c>
      <c r="G71" s="99">
        <v>0</v>
      </c>
      <c r="H71" s="75">
        <f t="shared" si="26"/>
        <v>0</v>
      </c>
      <c r="I71" s="22">
        <f t="shared" si="27"/>
        <v>289</v>
      </c>
      <c r="J71" s="20">
        <f t="shared" si="23"/>
        <v>0</v>
      </c>
    </row>
    <row r="72" spans="1:10" x14ac:dyDescent="0.2">
      <c r="A72" s="5">
        <v>920370</v>
      </c>
      <c r="B72" s="54" t="s">
        <v>94</v>
      </c>
      <c r="C72" s="55" t="s">
        <v>95</v>
      </c>
      <c r="D72" s="85"/>
      <c r="E72" s="21">
        <v>0</v>
      </c>
      <c r="F72" s="20">
        <v>289</v>
      </c>
      <c r="G72" s="99">
        <v>0</v>
      </c>
      <c r="H72" s="75">
        <f t="shared" ref="H72:H79" si="31">SUM(IF(G72=0,0),IF(G72&gt;0,1),IF(G72&gt;10,1),IF(G72&gt;20,1),IF(G72&gt;40,1),IF(G72&gt;80,1),IF(G72&gt;160,1),IF(G72&gt;320,1),IF(G72&gt;640,1),IF(G72&gt;1280,1),IF(G72&gt;2560,1),IF(G72&gt;5120,1))</f>
        <v>0</v>
      </c>
      <c r="I72" s="22">
        <f t="shared" ref="I72:I79" si="32">SUM(IF(H72=0,289),IF(H72=1,553),IF(H72=2,1062),IF(H72=3,2038),IF(H72=4,3913),IF(H72=5,7515),IF(H72=6,14413),IF(H72=7,27675),IF(H72=8,53128),IF(H72=9,102005),IF(H72=10,142684),IF(H72=11,142684))</f>
        <v>289</v>
      </c>
      <c r="J72" s="20">
        <f t="shared" ref="J72:J79" si="33">I72-F72</f>
        <v>0</v>
      </c>
    </row>
    <row r="73" spans="1:10" x14ac:dyDescent="0.2">
      <c r="A73" s="5">
        <v>998168</v>
      </c>
      <c r="B73" s="54" t="s">
        <v>96</v>
      </c>
      <c r="C73" s="55" t="s">
        <v>97</v>
      </c>
      <c r="D73" s="85"/>
      <c r="E73" s="21">
        <v>0</v>
      </c>
      <c r="F73" s="20">
        <v>289</v>
      </c>
      <c r="G73" s="99">
        <v>0</v>
      </c>
      <c r="H73" s="75">
        <f t="shared" si="31"/>
        <v>0</v>
      </c>
      <c r="I73" s="22">
        <f t="shared" si="32"/>
        <v>289</v>
      </c>
      <c r="J73" s="20">
        <f t="shared" si="33"/>
        <v>0</v>
      </c>
    </row>
    <row r="74" spans="1:10" x14ac:dyDescent="0.2">
      <c r="A74" s="5">
        <v>998226</v>
      </c>
      <c r="B74" s="54" t="s">
        <v>98</v>
      </c>
      <c r="C74" s="55" t="s">
        <v>99</v>
      </c>
      <c r="D74" s="85"/>
      <c r="E74" s="21">
        <v>0</v>
      </c>
      <c r="F74" s="20">
        <v>289</v>
      </c>
      <c r="G74" s="99">
        <v>0</v>
      </c>
      <c r="H74" s="75">
        <f t="shared" si="31"/>
        <v>0</v>
      </c>
      <c r="I74" s="22">
        <f t="shared" si="32"/>
        <v>289</v>
      </c>
      <c r="J74" s="20">
        <f t="shared" si="33"/>
        <v>0</v>
      </c>
    </row>
    <row r="75" spans="1:10" x14ac:dyDescent="0.2">
      <c r="A75" s="5">
        <v>998116</v>
      </c>
      <c r="B75" s="54" t="s">
        <v>100</v>
      </c>
      <c r="C75" s="55" t="s">
        <v>101</v>
      </c>
      <c r="D75" s="85"/>
      <c r="E75" s="21">
        <v>0</v>
      </c>
      <c r="F75" s="20">
        <v>289</v>
      </c>
      <c r="G75" s="99">
        <v>0</v>
      </c>
      <c r="H75" s="75">
        <f t="shared" si="31"/>
        <v>0</v>
      </c>
      <c r="I75" s="22">
        <f t="shared" si="32"/>
        <v>289</v>
      </c>
      <c r="J75" s="20">
        <f t="shared" si="33"/>
        <v>0</v>
      </c>
    </row>
    <row r="76" spans="1:10" x14ac:dyDescent="0.2">
      <c r="A76" s="36">
        <v>998117</v>
      </c>
      <c r="B76" s="23" t="s">
        <v>102</v>
      </c>
      <c r="C76" s="55" t="s">
        <v>103</v>
      </c>
      <c r="D76" s="85"/>
      <c r="E76" s="21">
        <v>0</v>
      </c>
      <c r="F76" s="20">
        <v>289</v>
      </c>
      <c r="G76" s="99">
        <v>0</v>
      </c>
      <c r="H76" s="75">
        <f t="shared" si="31"/>
        <v>0</v>
      </c>
      <c r="I76" s="22">
        <f t="shared" si="32"/>
        <v>289</v>
      </c>
      <c r="J76" s="20">
        <f t="shared" si="33"/>
        <v>0</v>
      </c>
    </row>
    <row r="77" spans="1:10" x14ac:dyDescent="0.2">
      <c r="A77" s="5">
        <v>998113</v>
      </c>
      <c r="B77" s="54" t="s">
        <v>104</v>
      </c>
      <c r="C77" s="55" t="s">
        <v>105</v>
      </c>
      <c r="D77" s="85"/>
      <c r="E77" s="28">
        <v>0</v>
      </c>
      <c r="F77" s="20">
        <v>289</v>
      </c>
      <c r="G77" s="99">
        <v>0</v>
      </c>
      <c r="H77" s="75">
        <f t="shared" si="31"/>
        <v>0</v>
      </c>
      <c r="I77" s="22">
        <f t="shared" si="32"/>
        <v>289</v>
      </c>
      <c r="J77" s="20">
        <f t="shared" si="33"/>
        <v>0</v>
      </c>
    </row>
    <row r="78" spans="1:10" x14ac:dyDescent="0.2">
      <c r="A78" s="5">
        <v>998119</v>
      </c>
      <c r="B78" s="54" t="s">
        <v>106</v>
      </c>
      <c r="C78" s="55" t="s">
        <v>107</v>
      </c>
      <c r="D78" s="85"/>
      <c r="E78" s="21">
        <v>0</v>
      </c>
      <c r="F78" s="20">
        <v>289</v>
      </c>
      <c r="G78" s="99">
        <v>0</v>
      </c>
      <c r="H78" s="75">
        <f t="shared" si="31"/>
        <v>0</v>
      </c>
      <c r="I78" s="22">
        <f t="shared" si="32"/>
        <v>289</v>
      </c>
      <c r="J78" s="20">
        <f t="shared" si="33"/>
        <v>0</v>
      </c>
    </row>
    <row r="79" spans="1:10" x14ac:dyDescent="0.2">
      <c r="A79" s="5">
        <v>920350</v>
      </c>
      <c r="B79" s="23" t="s">
        <v>108</v>
      </c>
      <c r="C79" s="56" t="s">
        <v>109</v>
      </c>
      <c r="D79" s="85"/>
      <c r="E79" s="21">
        <v>1</v>
      </c>
      <c r="F79" s="20">
        <v>553</v>
      </c>
      <c r="G79" s="99">
        <v>0</v>
      </c>
      <c r="H79" s="75">
        <f t="shared" si="31"/>
        <v>0</v>
      </c>
      <c r="I79" s="22">
        <f t="shared" si="32"/>
        <v>289</v>
      </c>
      <c r="J79" s="20">
        <f t="shared" si="33"/>
        <v>-264</v>
      </c>
    </row>
    <row r="80" spans="1:10" x14ac:dyDescent="0.2">
      <c r="A80" s="5">
        <v>998169</v>
      </c>
      <c r="B80" s="23" t="s">
        <v>110</v>
      </c>
      <c r="C80" s="25" t="s">
        <v>188</v>
      </c>
      <c r="D80" s="85">
        <v>-462</v>
      </c>
      <c r="E80" s="21">
        <v>0</v>
      </c>
      <c r="F80" s="20">
        <v>289</v>
      </c>
      <c r="G80" s="100">
        <v>0</v>
      </c>
      <c r="H80" s="75">
        <f t="shared" si="26"/>
        <v>0</v>
      </c>
      <c r="I80" s="22">
        <f t="shared" si="27"/>
        <v>289</v>
      </c>
      <c r="J80" s="20">
        <f t="shared" si="23"/>
        <v>0</v>
      </c>
    </row>
    <row r="81" spans="1:10" x14ac:dyDescent="0.2">
      <c r="A81" s="5">
        <v>920360</v>
      </c>
      <c r="B81" s="23" t="s">
        <v>111</v>
      </c>
      <c r="C81" s="31" t="s">
        <v>112</v>
      </c>
      <c r="D81" s="85"/>
      <c r="E81" s="21">
        <v>0</v>
      </c>
      <c r="F81" s="20">
        <v>289</v>
      </c>
      <c r="G81" s="99">
        <v>0</v>
      </c>
      <c r="H81" s="75">
        <f t="shared" si="26"/>
        <v>0</v>
      </c>
      <c r="I81" s="22">
        <f t="shared" si="27"/>
        <v>289</v>
      </c>
      <c r="J81" s="20">
        <f t="shared" si="23"/>
        <v>0</v>
      </c>
    </row>
    <row r="82" spans="1:10" x14ac:dyDescent="0.2">
      <c r="A82" s="5">
        <v>998112</v>
      </c>
      <c r="B82" s="23" t="s">
        <v>113</v>
      </c>
      <c r="C82" s="70" t="s">
        <v>114</v>
      </c>
      <c r="D82" s="85"/>
      <c r="E82" s="21">
        <v>0</v>
      </c>
      <c r="F82" s="20">
        <v>289</v>
      </c>
      <c r="G82" s="99">
        <v>0</v>
      </c>
      <c r="H82" s="75">
        <f t="shared" si="26"/>
        <v>0</v>
      </c>
      <c r="I82" s="22">
        <f t="shared" si="27"/>
        <v>289</v>
      </c>
      <c r="J82" s="20">
        <f t="shared" si="23"/>
        <v>0</v>
      </c>
    </row>
    <row r="83" spans="1:10" x14ac:dyDescent="0.2">
      <c r="A83" s="5">
        <v>999081</v>
      </c>
      <c r="B83" s="23" t="s">
        <v>179</v>
      </c>
      <c r="C83" s="17" t="s">
        <v>210</v>
      </c>
      <c r="D83" s="85"/>
      <c r="E83" s="21">
        <v>0</v>
      </c>
      <c r="F83" s="20">
        <v>289</v>
      </c>
      <c r="G83" s="99">
        <v>0</v>
      </c>
      <c r="H83" s="75">
        <f t="shared" si="26"/>
        <v>0</v>
      </c>
      <c r="I83" s="22">
        <f t="shared" si="27"/>
        <v>289</v>
      </c>
      <c r="J83" s="20">
        <f t="shared" si="23"/>
        <v>0</v>
      </c>
    </row>
    <row r="84" spans="1:10" x14ac:dyDescent="0.2">
      <c r="A84" s="5">
        <v>741700</v>
      </c>
      <c r="B84" s="23" t="s">
        <v>115</v>
      </c>
      <c r="C84" s="35" t="s">
        <v>116</v>
      </c>
      <c r="D84" s="85"/>
      <c r="E84" s="21" t="s">
        <v>30</v>
      </c>
      <c r="F84" s="20">
        <v>289</v>
      </c>
      <c r="G84" s="99">
        <v>0</v>
      </c>
      <c r="H84" s="21" t="s">
        <v>51</v>
      </c>
      <c r="I84" s="22">
        <v>289</v>
      </c>
      <c r="J84" s="20">
        <f t="shared" si="23"/>
        <v>0</v>
      </c>
    </row>
    <row r="85" spans="1:10" s="6" customFormat="1" x14ac:dyDescent="0.2">
      <c r="A85" s="5">
        <v>998171</v>
      </c>
      <c r="B85" s="23" t="s">
        <v>117</v>
      </c>
      <c r="C85" s="39" t="s">
        <v>118</v>
      </c>
      <c r="D85" s="85"/>
      <c r="E85" s="21">
        <v>1</v>
      </c>
      <c r="F85" s="20">
        <v>553</v>
      </c>
      <c r="G85" s="100">
        <v>0</v>
      </c>
      <c r="H85" s="75">
        <f t="shared" ref="H85:H88" si="34">SUM(IF(G85=0,0),IF(G85&gt;0,1),IF(G85&gt;10,1),IF(G85&gt;20,1),IF(G85&gt;40,1),IF(G85&gt;80,1),IF(G85&gt;160,1),IF(G85&gt;320,1),IF(G85&gt;640,1),IF(G85&gt;1280,1),IF(G85&gt;2560,1),IF(G85&gt;5120,1))</f>
        <v>0</v>
      </c>
      <c r="I85" s="22">
        <f t="shared" ref="I85:I88" si="35">SUM(IF(H85=0,289),IF(H85=1,553),IF(H85=2,1062),IF(H85=3,2038),IF(H85=4,3913),IF(H85=5,7515),IF(H85=6,14413),IF(H85=7,27675),IF(H85=8,53128),IF(H85=9,102005),IF(H85=10,142684),IF(H85=11,142684))</f>
        <v>289</v>
      </c>
      <c r="J85" s="20">
        <f t="shared" ref="J85:J94" si="36">I85-F85</f>
        <v>-264</v>
      </c>
    </row>
    <row r="86" spans="1:10" x14ac:dyDescent="0.2">
      <c r="A86" s="5">
        <v>998172</v>
      </c>
      <c r="B86" s="23" t="s">
        <v>119</v>
      </c>
      <c r="C86" s="70" t="s">
        <v>120</v>
      </c>
      <c r="D86" s="85"/>
      <c r="E86" s="21">
        <v>0</v>
      </c>
      <c r="F86" s="20">
        <v>289</v>
      </c>
      <c r="G86" s="99">
        <v>0</v>
      </c>
      <c r="H86" s="75">
        <f t="shared" si="34"/>
        <v>0</v>
      </c>
      <c r="I86" s="22">
        <f t="shared" si="35"/>
        <v>289</v>
      </c>
      <c r="J86" s="20">
        <f t="shared" si="36"/>
        <v>0</v>
      </c>
    </row>
    <row r="87" spans="1:10" x14ac:dyDescent="0.2">
      <c r="A87" s="5">
        <v>778200</v>
      </c>
      <c r="B87" s="23" t="s">
        <v>121</v>
      </c>
      <c r="C87" s="70" t="s">
        <v>122</v>
      </c>
      <c r="D87" s="85"/>
      <c r="E87" s="21">
        <v>0</v>
      </c>
      <c r="F87" s="20">
        <v>289</v>
      </c>
      <c r="G87" s="99">
        <v>0</v>
      </c>
      <c r="H87" s="75">
        <f t="shared" si="34"/>
        <v>0</v>
      </c>
      <c r="I87" s="22">
        <f t="shared" si="35"/>
        <v>289</v>
      </c>
      <c r="J87" s="20">
        <f t="shared" si="36"/>
        <v>0</v>
      </c>
    </row>
    <row r="88" spans="1:10" x14ac:dyDescent="0.2">
      <c r="A88" s="78">
        <v>998512</v>
      </c>
      <c r="B88" s="23" t="s">
        <v>123</v>
      </c>
      <c r="C88" s="17" t="s">
        <v>124</v>
      </c>
      <c r="D88" s="85"/>
      <c r="E88" s="41">
        <v>1</v>
      </c>
      <c r="F88" s="29">
        <v>553</v>
      </c>
      <c r="G88" s="99">
        <v>0</v>
      </c>
      <c r="H88" s="75">
        <f t="shared" si="34"/>
        <v>0</v>
      </c>
      <c r="I88" s="22">
        <f t="shared" si="35"/>
        <v>289</v>
      </c>
      <c r="J88" s="20">
        <f t="shared" si="36"/>
        <v>-264</v>
      </c>
    </row>
    <row r="89" spans="1:10" x14ac:dyDescent="0.2">
      <c r="A89" s="36">
        <v>998519</v>
      </c>
      <c r="B89" s="23" t="s">
        <v>125</v>
      </c>
      <c r="C89" s="71" t="s">
        <v>126</v>
      </c>
      <c r="D89" s="85"/>
      <c r="E89" s="21" t="s">
        <v>50</v>
      </c>
      <c r="F89" s="20">
        <v>553</v>
      </c>
      <c r="G89" s="99">
        <v>0</v>
      </c>
      <c r="H89" s="21" t="s">
        <v>51</v>
      </c>
      <c r="I89" s="22">
        <v>289</v>
      </c>
      <c r="J89" s="20">
        <f t="shared" si="36"/>
        <v>-264</v>
      </c>
    </row>
    <row r="90" spans="1:10" x14ac:dyDescent="0.2">
      <c r="A90" s="5">
        <v>998535</v>
      </c>
      <c r="B90" s="27" t="s">
        <v>127</v>
      </c>
      <c r="C90" s="30" t="s">
        <v>128</v>
      </c>
      <c r="D90" s="85"/>
      <c r="E90" s="21">
        <v>0</v>
      </c>
      <c r="F90" s="20">
        <v>289</v>
      </c>
      <c r="G90" s="100">
        <v>0</v>
      </c>
      <c r="H90" s="75">
        <f t="shared" ref="H90:H93" si="37">SUM(IF(G90=0,0),IF(G90&gt;0,1),IF(G90&gt;10,1),IF(G90&gt;20,1),IF(G90&gt;40,1),IF(G90&gt;80,1),IF(G90&gt;160,1),IF(G90&gt;320,1),IF(G90&gt;640,1),IF(G90&gt;1280,1),IF(G90&gt;2560,1),IF(G90&gt;5120,1))</f>
        <v>0</v>
      </c>
      <c r="I90" s="22">
        <f t="shared" ref="I90:I93" si="38">SUM(IF(H90=0,289),IF(H90=1,553),IF(H90=2,1062),IF(H90=3,2038),IF(H90=4,3913),IF(H90=5,7515),IF(H90=6,14413),IF(H90=7,27675),IF(H90=8,53128),IF(H90=9,102005),IF(H90=10,142684),IF(H90=11,142684))</f>
        <v>289</v>
      </c>
      <c r="J90" s="20">
        <f t="shared" si="36"/>
        <v>0</v>
      </c>
    </row>
    <row r="91" spans="1:10" s="6" customFormat="1" x14ac:dyDescent="0.2">
      <c r="A91" s="5">
        <v>998536</v>
      </c>
      <c r="B91" s="23" t="s">
        <v>129</v>
      </c>
      <c r="C91" s="24" t="s">
        <v>130</v>
      </c>
      <c r="D91" s="85"/>
      <c r="E91" s="21">
        <v>1</v>
      </c>
      <c r="F91" s="20">
        <v>553</v>
      </c>
      <c r="G91" s="99">
        <v>0</v>
      </c>
      <c r="H91" s="75">
        <f t="shared" si="37"/>
        <v>0</v>
      </c>
      <c r="I91" s="22">
        <f t="shared" si="38"/>
        <v>289</v>
      </c>
      <c r="J91" s="20">
        <f t="shared" si="36"/>
        <v>-264</v>
      </c>
    </row>
    <row r="92" spans="1:10" s="6" customFormat="1" x14ac:dyDescent="0.2">
      <c r="A92" s="5">
        <v>999024</v>
      </c>
      <c r="B92" s="23" t="s">
        <v>131</v>
      </c>
      <c r="C92" s="70" t="s">
        <v>132</v>
      </c>
      <c r="D92" s="85">
        <v>-1917.8200000000002</v>
      </c>
      <c r="E92" s="21">
        <v>1</v>
      </c>
      <c r="F92" s="20">
        <v>553</v>
      </c>
      <c r="G92" s="99">
        <v>0</v>
      </c>
      <c r="H92" s="75">
        <f t="shared" si="37"/>
        <v>0</v>
      </c>
      <c r="I92" s="22">
        <f t="shared" si="38"/>
        <v>289</v>
      </c>
      <c r="J92" s="20">
        <f t="shared" si="36"/>
        <v>-264</v>
      </c>
    </row>
    <row r="93" spans="1:10" s="6" customFormat="1" x14ac:dyDescent="0.2">
      <c r="A93" s="5">
        <v>120994</v>
      </c>
      <c r="B93" s="54" t="s">
        <v>133</v>
      </c>
      <c r="C93" s="55" t="s">
        <v>134</v>
      </c>
      <c r="D93" s="85"/>
      <c r="E93" s="21">
        <v>0</v>
      </c>
      <c r="F93" s="20">
        <v>289</v>
      </c>
      <c r="G93" s="99">
        <v>0</v>
      </c>
      <c r="H93" s="75">
        <f t="shared" si="37"/>
        <v>0</v>
      </c>
      <c r="I93" s="22">
        <f t="shared" si="38"/>
        <v>289</v>
      </c>
      <c r="J93" s="20">
        <f t="shared" si="36"/>
        <v>0</v>
      </c>
    </row>
    <row r="94" spans="1:10" s="6" customFormat="1" x14ac:dyDescent="0.2">
      <c r="A94" s="36">
        <v>999103</v>
      </c>
      <c r="B94" s="23" t="s">
        <v>135</v>
      </c>
      <c r="C94" s="73" t="s">
        <v>136</v>
      </c>
      <c r="D94" s="85"/>
      <c r="E94" s="21" t="s">
        <v>51</v>
      </c>
      <c r="F94" s="20">
        <v>289</v>
      </c>
      <c r="G94" s="99">
        <v>0</v>
      </c>
      <c r="H94" s="21" t="s">
        <v>51</v>
      </c>
      <c r="I94" s="22">
        <v>289</v>
      </c>
      <c r="J94" s="20">
        <f t="shared" si="36"/>
        <v>0</v>
      </c>
    </row>
    <row r="95" spans="1:10" s="6" customFormat="1" x14ac:dyDescent="0.2">
      <c r="A95" s="36">
        <v>999180</v>
      </c>
      <c r="B95" s="23" t="s">
        <v>137</v>
      </c>
      <c r="C95" s="25" t="s">
        <v>138</v>
      </c>
      <c r="D95" s="85"/>
      <c r="E95" s="21">
        <v>1</v>
      </c>
      <c r="F95" s="20">
        <v>553</v>
      </c>
      <c r="G95" s="99">
        <v>0</v>
      </c>
      <c r="H95" s="75">
        <f t="shared" ref="H95" si="39">SUM(IF(G95=0,0),IF(G95&gt;0,1),IF(G95&gt;10,1),IF(G95&gt;20,1),IF(G95&gt;40,1),IF(G95&gt;80,1),IF(G95&gt;160,1),IF(G95&gt;320,1),IF(G95&gt;640,1),IF(G95&gt;1280,1),IF(G95&gt;2560,1),IF(G95&gt;5120,1))</f>
        <v>0</v>
      </c>
      <c r="I95" s="22">
        <f t="shared" ref="I95" si="40">SUM(IF(H95=0,289),IF(H95=1,553),IF(H95=2,1062),IF(H95=3,2038),IF(H95=4,3913),IF(H95=5,7515),IF(H95=6,14413),IF(H95=7,27675),IF(H95=8,53128),IF(H95=9,102005),IF(H95=10,142684),IF(H95=11,142684))</f>
        <v>289</v>
      </c>
      <c r="J95" s="20">
        <f t="shared" ref="J95" si="41">I95-F95</f>
        <v>-264</v>
      </c>
    </row>
    <row r="96" spans="1:10" s="6" customFormat="1" x14ac:dyDescent="0.2">
      <c r="A96" s="36">
        <v>999197</v>
      </c>
      <c r="B96" s="23" t="s">
        <v>167</v>
      </c>
      <c r="C96" s="25" t="s">
        <v>168</v>
      </c>
      <c r="D96" s="85"/>
      <c r="E96" s="21">
        <v>2</v>
      </c>
      <c r="F96" s="20">
        <v>1062</v>
      </c>
      <c r="G96" s="99">
        <v>0.26200000000000001</v>
      </c>
      <c r="H96" s="75">
        <f t="shared" ref="H96" si="42">SUM(IF(G96=0,0),IF(G96&gt;0,1),IF(G96&gt;10,1),IF(G96&gt;20,1),IF(G96&gt;40,1),IF(G96&gt;80,1),IF(G96&gt;160,1),IF(G96&gt;320,1),IF(G96&gt;640,1),IF(G96&gt;1280,1),IF(G96&gt;2560,1),IF(G96&gt;5120,1))</f>
        <v>1</v>
      </c>
      <c r="I96" s="22">
        <f t="shared" ref="I96" si="43">SUM(IF(H96=0,289),IF(H96=1,553),IF(H96=2,1062),IF(H96=3,2038),IF(H96=4,3913),IF(H96=5,7515),IF(H96=6,14413),IF(H96=7,27675),IF(H96=8,53128),IF(H96=9,102005),IF(H96=10,142684),IF(H96=11,142684))</f>
        <v>553</v>
      </c>
      <c r="J96" s="20">
        <f t="shared" ref="J96" si="44">I96-F96</f>
        <v>-509</v>
      </c>
    </row>
    <row r="97" spans="1:10" s="6" customFormat="1" x14ac:dyDescent="0.2">
      <c r="A97" s="36">
        <v>999262</v>
      </c>
      <c r="B97" s="23" t="s">
        <v>173</v>
      </c>
      <c r="C97" s="25" t="s">
        <v>174</v>
      </c>
      <c r="D97" s="85"/>
      <c r="E97" s="32">
        <v>1</v>
      </c>
      <c r="F97" s="33">
        <v>553</v>
      </c>
      <c r="G97" s="99">
        <v>0</v>
      </c>
      <c r="H97" s="75">
        <f t="shared" ref="H97" si="45">SUM(IF(G97=0,0),IF(G97&gt;0,1),IF(G97&gt;10,1),IF(G97&gt;20,1),IF(G97&gt;40,1),IF(G97&gt;80,1),IF(G97&gt;160,1),IF(G97&gt;320,1),IF(G97&gt;640,1),IF(G97&gt;1280,1),IF(G97&gt;2560,1),IF(G97&gt;5120,1))</f>
        <v>0</v>
      </c>
      <c r="I97" s="22">
        <f t="shared" ref="I97" si="46">SUM(IF(H97=0,289),IF(H97=1,553),IF(H97=2,1062),IF(H97=3,2038),IF(H97=4,3913),IF(H97=5,7515),IF(H97=6,14413),IF(H97=7,27675),IF(H97=8,53128),IF(H97=9,102005),IF(H97=10,142684),IF(H97=11,142684))</f>
        <v>289</v>
      </c>
      <c r="J97" s="20">
        <f t="shared" ref="J97" si="47">I97-F97</f>
        <v>-264</v>
      </c>
    </row>
    <row r="98" spans="1:10" s="6" customFormat="1" x14ac:dyDescent="0.2">
      <c r="A98" s="5">
        <v>999740</v>
      </c>
      <c r="B98" s="23" t="s">
        <v>211</v>
      </c>
      <c r="C98" s="25" t="s">
        <v>212</v>
      </c>
      <c r="D98" s="85"/>
      <c r="E98" s="21">
        <v>1</v>
      </c>
      <c r="F98" s="20">
        <v>553</v>
      </c>
      <c r="G98" s="99">
        <v>0</v>
      </c>
      <c r="H98" s="75">
        <f t="shared" ref="H98:H119" si="48">SUM(IF(G98=0,0),IF(G98&gt;0,1),IF(G98&gt;10,1),IF(G98&gt;20,1),IF(G98&gt;40,1),IF(G98&gt;80,1),IF(G98&gt;160,1),IF(G98&gt;320,1),IF(G98&gt;640,1),IF(G98&gt;1280,1),IF(G98&gt;2560,1),IF(G98&gt;5120,1))</f>
        <v>0</v>
      </c>
      <c r="I98" s="22">
        <f t="shared" ref="I98:I119" si="49">SUM(IF(H98=0,289),IF(H98=1,553),IF(H98=2,1062),IF(H98=3,2038),IF(H98=4,3913),IF(H98=5,7515),IF(H98=6,14413),IF(H98=7,27675),IF(H98=8,53128),IF(H98=9,102005),IF(H98=10,142684),IF(H98=11,142684))</f>
        <v>289</v>
      </c>
      <c r="J98" s="20">
        <f t="shared" ref="J98:J120" si="50">I98-F98</f>
        <v>-264</v>
      </c>
    </row>
    <row r="99" spans="1:10" s="6" customFormat="1" x14ac:dyDescent="0.2">
      <c r="A99" s="5">
        <v>999197</v>
      </c>
      <c r="B99" s="23" t="s">
        <v>213</v>
      </c>
      <c r="C99" s="25" t="s">
        <v>214</v>
      </c>
      <c r="D99" s="85"/>
      <c r="E99" s="21">
        <v>1</v>
      </c>
      <c r="F99" s="20">
        <v>553</v>
      </c>
      <c r="G99" s="99">
        <v>0.26100000000000001</v>
      </c>
      <c r="H99" s="75">
        <f t="shared" si="48"/>
        <v>1</v>
      </c>
      <c r="I99" s="22">
        <f t="shared" si="49"/>
        <v>553</v>
      </c>
      <c r="J99" s="20">
        <f t="shared" si="50"/>
        <v>0</v>
      </c>
    </row>
    <row r="100" spans="1:10" s="6" customFormat="1" x14ac:dyDescent="0.2">
      <c r="A100" s="5">
        <v>9133</v>
      </c>
      <c r="B100" s="23" t="s">
        <v>247</v>
      </c>
      <c r="C100" s="25" t="s">
        <v>248</v>
      </c>
      <c r="D100" s="85"/>
      <c r="E100" s="21">
        <v>1</v>
      </c>
      <c r="F100" s="20">
        <v>553</v>
      </c>
      <c r="G100" s="99">
        <v>3.71</v>
      </c>
      <c r="H100" s="75">
        <f t="shared" si="48"/>
        <v>1</v>
      </c>
      <c r="I100" s="22">
        <f t="shared" si="49"/>
        <v>553</v>
      </c>
      <c r="J100" s="20">
        <f t="shared" si="50"/>
        <v>0</v>
      </c>
    </row>
    <row r="101" spans="1:10" s="6" customFormat="1" x14ac:dyDescent="0.2">
      <c r="A101" s="5">
        <v>999197</v>
      </c>
      <c r="B101" s="23" t="s">
        <v>249</v>
      </c>
      <c r="C101" s="25" t="s">
        <v>250</v>
      </c>
      <c r="D101" s="85"/>
      <c r="E101" s="21">
        <v>1</v>
      </c>
      <c r="F101" s="20">
        <v>553</v>
      </c>
      <c r="G101" s="99">
        <v>0.26200000000000001</v>
      </c>
      <c r="H101" s="75">
        <f t="shared" si="48"/>
        <v>1</v>
      </c>
      <c r="I101" s="22">
        <f t="shared" si="49"/>
        <v>553</v>
      </c>
      <c r="J101" s="20">
        <f t="shared" si="50"/>
        <v>0</v>
      </c>
    </row>
    <row r="102" spans="1:10" s="6" customFormat="1" x14ac:dyDescent="0.2">
      <c r="A102" s="5">
        <v>999197</v>
      </c>
      <c r="B102" s="23" t="s">
        <v>251</v>
      </c>
      <c r="C102" s="25" t="s">
        <v>252</v>
      </c>
      <c r="D102" s="85"/>
      <c r="E102" s="21">
        <v>1</v>
      </c>
      <c r="F102" s="20">
        <v>553</v>
      </c>
      <c r="G102" s="99">
        <v>0.26200000000000001</v>
      </c>
      <c r="H102" s="75">
        <f t="shared" si="48"/>
        <v>1</v>
      </c>
      <c r="I102" s="22">
        <f t="shared" si="49"/>
        <v>553</v>
      </c>
      <c r="J102" s="20">
        <f t="shared" si="50"/>
        <v>0</v>
      </c>
    </row>
    <row r="103" spans="1:10" s="6" customFormat="1" x14ac:dyDescent="0.2">
      <c r="A103" s="5">
        <v>999197</v>
      </c>
      <c r="B103" s="23" t="s">
        <v>253</v>
      </c>
      <c r="C103" s="25" t="s">
        <v>254</v>
      </c>
      <c r="D103" s="85"/>
      <c r="E103" s="21">
        <v>1</v>
      </c>
      <c r="F103" s="20">
        <v>553</v>
      </c>
      <c r="G103" s="99">
        <v>0.26200000000000001</v>
      </c>
      <c r="H103" s="75">
        <f t="shared" si="48"/>
        <v>1</v>
      </c>
      <c r="I103" s="22">
        <f t="shared" si="49"/>
        <v>553</v>
      </c>
      <c r="J103" s="20">
        <f t="shared" si="50"/>
        <v>0</v>
      </c>
    </row>
    <row r="104" spans="1:10" s="6" customFormat="1" x14ac:dyDescent="0.2">
      <c r="A104" s="5">
        <v>999197</v>
      </c>
      <c r="B104" s="23" t="s">
        <v>255</v>
      </c>
      <c r="C104" s="25" t="s">
        <v>256</v>
      </c>
      <c r="D104" s="85"/>
      <c r="E104" s="21">
        <v>1</v>
      </c>
      <c r="F104" s="20">
        <v>553</v>
      </c>
      <c r="G104" s="99">
        <v>0.26200000000000001</v>
      </c>
      <c r="H104" s="75">
        <f t="shared" si="48"/>
        <v>1</v>
      </c>
      <c r="I104" s="22">
        <f t="shared" si="49"/>
        <v>553</v>
      </c>
      <c r="J104" s="20">
        <f t="shared" si="50"/>
        <v>0</v>
      </c>
    </row>
    <row r="105" spans="1:10" s="6" customFormat="1" x14ac:dyDescent="0.2">
      <c r="A105" s="5">
        <v>999197</v>
      </c>
      <c r="B105" s="23" t="s">
        <v>257</v>
      </c>
      <c r="C105" s="25" t="s">
        <v>258</v>
      </c>
      <c r="D105" s="85"/>
      <c r="E105" s="21">
        <v>1</v>
      </c>
      <c r="F105" s="20">
        <v>553</v>
      </c>
      <c r="G105" s="99">
        <v>0</v>
      </c>
      <c r="H105" s="75">
        <f t="shared" ref="H105:H118" si="51">SUM(IF(G105=0,0),IF(G105&gt;0,1),IF(G105&gt;10,1),IF(G105&gt;20,1),IF(G105&gt;40,1),IF(G105&gt;80,1),IF(G105&gt;160,1),IF(G105&gt;320,1),IF(G105&gt;640,1),IF(G105&gt;1280,1),IF(G105&gt;2560,1),IF(G105&gt;5120,1))</f>
        <v>0</v>
      </c>
      <c r="I105" s="22">
        <f t="shared" si="49"/>
        <v>289</v>
      </c>
      <c r="J105" s="20">
        <f t="shared" si="50"/>
        <v>-264</v>
      </c>
    </row>
    <row r="106" spans="1:10" s="6" customFormat="1" x14ac:dyDescent="0.2">
      <c r="A106" s="5">
        <v>999197</v>
      </c>
      <c r="B106" s="23" t="s">
        <v>259</v>
      </c>
      <c r="C106" s="25" t="s">
        <v>260</v>
      </c>
      <c r="D106" s="85"/>
      <c r="E106" s="21">
        <v>1</v>
      </c>
      <c r="F106" s="20">
        <v>553</v>
      </c>
      <c r="G106" s="99">
        <v>0.26200000000000001</v>
      </c>
      <c r="H106" s="75">
        <f t="shared" si="51"/>
        <v>1</v>
      </c>
      <c r="I106" s="22">
        <f t="shared" si="49"/>
        <v>553</v>
      </c>
      <c r="J106" s="20">
        <f t="shared" si="50"/>
        <v>0</v>
      </c>
    </row>
    <row r="107" spans="1:10" s="6" customFormat="1" x14ac:dyDescent="0.2">
      <c r="A107" s="5">
        <v>999197</v>
      </c>
      <c r="B107" s="23" t="s">
        <v>261</v>
      </c>
      <c r="C107" s="25" t="s">
        <v>262</v>
      </c>
      <c r="D107" s="85"/>
      <c r="E107" s="21">
        <v>1</v>
      </c>
      <c r="F107" s="20">
        <v>553</v>
      </c>
      <c r="G107" s="99">
        <v>0.26200000000000001</v>
      </c>
      <c r="H107" s="75">
        <f t="shared" si="51"/>
        <v>1</v>
      </c>
      <c r="I107" s="22">
        <f t="shared" si="49"/>
        <v>553</v>
      </c>
      <c r="J107" s="20">
        <f t="shared" si="50"/>
        <v>0</v>
      </c>
    </row>
    <row r="108" spans="1:10" s="6" customFormat="1" x14ac:dyDescent="0.2">
      <c r="A108" s="5">
        <v>999197</v>
      </c>
      <c r="B108" s="23" t="s">
        <v>263</v>
      </c>
      <c r="C108" s="25" t="s">
        <v>264</v>
      </c>
      <c r="D108" s="85"/>
      <c r="E108" s="21">
        <v>1</v>
      </c>
      <c r="F108" s="20">
        <v>553</v>
      </c>
      <c r="G108" s="99">
        <v>0.26100000000000001</v>
      </c>
      <c r="H108" s="75">
        <f t="shared" si="51"/>
        <v>1</v>
      </c>
      <c r="I108" s="22">
        <f t="shared" si="49"/>
        <v>553</v>
      </c>
      <c r="J108" s="20">
        <f t="shared" si="50"/>
        <v>0</v>
      </c>
    </row>
    <row r="109" spans="1:10" s="6" customFormat="1" x14ac:dyDescent="0.2">
      <c r="A109" s="5">
        <v>999197</v>
      </c>
      <c r="B109" s="23" t="s">
        <v>265</v>
      </c>
      <c r="C109" s="25" t="s">
        <v>266</v>
      </c>
      <c r="D109" s="85"/>
      <c r="E109" s="21">
        <v>1</v>
      </c>
      <c r="F109" s="20">
        <v>553</v>
      </c>
      <c r="G109" s="99">
        <v>0.26100000000000001</v>
      </c>
      <c r="H109" s="75">
        <f t="shared" si="51"/>
        <v>1</v>
      </c>
      <c r="I109" s="22">
        <f t="shared" si="49"/>
        <v>553</v>
      </c>
      <c r="J109" s="20">
        <f t="shared" si="50"/>
        <v>0</v>
      </c>
    </row>
    <row r="110" spans="1:10" s="6" customFormat="1" x14ac:dyDescent="0.2">
      <c r="A110" s="5">
        <v>999197</v>
      </c>
      <c r="B110" s="23" t="s">
        <v>267</v>
      </c>
      <c r="C110" s="25" t="s">
        <v>268</v>
      </c>
      <c r="D110" s="85"/>
      <c r="E110" s="21">
        <v>1</v>
      </c>
      <c r="F110" s="20">
        <v>553</v>
      </c>
      <c r="G110" s="99">
        <v>0.26200000000000001</v>
      </c>
      <c r="H110" s="75">
        <f t="shared" si="51"/>
        <v>1</v>
      </c>
      <c r="I110" s="22">
        <f t="shared" si="49"/>
        <v>553</v>
      </c>
      <c r="J110" s="20">
        <f t="shared" si="50"/>
        <v>0</v>
      </c>
    </row>
    <row r="111" spans="1:10" s="6" customFormat="1" x14ac:dyDescent="0.2">
      <c r="A111" s="5">
        <v>999197</v>
      </c>
      <c r="B111" s="23" t="s">
        <v>269</v>
      </c>
      <c r="C111" s="25" t="s">
        <v>270</v>
      </c>
      <c r="D111" s="85"/>
      <c r="E111" s="21">
        <v>1</v>
      </c>
      <c r="F111" s="20">
        <v>553</v>
      </c>
      <c r="G111" s="99">
        <v>0.26200000000000001</v>
      </c>
      <c r="H111" s="75">
        <f t="shared" si="51"/>
        <v>1</v>
      </c>
      <c r="I111" s="22">
        <f t="shared" si="49"/>
        <v>553</v>
      </c>
      <c r="J111" s="20">
        <f t="shared" si="50"/>
        <v>0</v>
      </c>
    </row>
    <row r="112" spans="1:10" s="6" customFormat="1" x14ac:dyDescent="0.2">
      <c r="A112" s="5">
        <v>999197</v>
      </c>
      <c r="B112" s="23" t="s">
        <v>271</v>
      </c>
      <c r="C112" s="25" t="s">
        <v>272</v>
      </c>
      <c r="D112" s="85"/>
      <c r="E112" s="21">
        <v>1</v>
      </c>
      <c r="F112" s="20">
        <v>553</v>
      </c>
      <c r="G112" s="99">
        <v>0.26200000000000001</v>
      </c>
      <c r="H112" s="75">
        <f t="shared" si="51"/>
        <v>1</v>
      </c>
      <c r="I112" s="22">
        <f t="shared" si="49"/>
        <v>553</v>
      </c>
      <c r="J112" s="20">
        <f t="shared" si="50"/>
        <v>0</v>
      </c>
    </row>
    <row r="113" spans="1:10" s="6" customFormat="1" x14ac:dyDescent="0.2">
      <c r="A113" s="5">
        <v>999197</v>
      </c>
      <c r="B113" s="23" t="s">
        <v>273</v>
      </c>
      <c r="C113" s="25" t="s">
        <v>274</v>
      </c>
      <c r="D113" s="85"/>
      <c r="E113" s="21">
        <v>1</v>
      </c>
      <c r="F113" s="20">
        <v>553</v>
      </c>
      <c r="G113" s="99">
        <v>0.26200000000000001</v>
      </c>
      <c r="H113" s="75">
        <f t="shared" si="51"/>
        <v>1</v>
      </c>
      <c r="I113" s="22">
        <f t="shared" si="49"/>
        <v>553</v>
      </c>
      <c r="J113" s="20">
        <f t="shared" si="50"/>
        <v>0</v>
      </c>
    </row>
    <row r="114" spans="1:10" s="6" customFormat="1" x14ac:dyDescent="0.2">
      <c r="A114" s="5">
        <v>999197</v>
      </c>
      <c r="B114" s="23" t="s">
        <v>275</v>
      </c>
      <c r="C114" s="25" t="s">
        <v>276</v>
      </c>
      <c r="D114" s="85"/>
      <c r="E114" s="21">
        <v>1</v>
      </c>
      <c r="F114" s="20">
        <v>553</v>
      </c>
      <c r="G114" s="99">
        <v>0.26200000000000001</v>
      </c>
      <c r="H114" s="75">
        <f t="shared" si="51"/>
        <v>1</v>
      </c>
      <c r="I114" s="22">
        <f t="shared" si="49"/>
        <v>553</v>
      </c>
      <c r="J114" s="20">
        <f t="shared" si="50"/>
        <v>0</v>
      </c>
    </row>
    <row r="115" spans="1:10" s="6" customFormat="1" x14ac:dyDescent="0.2">
      <c r="A115" s="5">
        <v>999197</v>
      </c>
      <c r="B115" s="23" t="s">
        <v>277</v>
      </c>
      <c r="C115" s="25" t="s">
        <v>278</v>
      </c>
      <c r="D115" s="85"/>
      <c r="E115" s="21">
        <v>1</v>
      </c>
      <c r="F115" s="20">
        <v>553</v>
      </c>
      <c r="G115" s="99">
        <v>0</v>
      </c>
      <c r="H115" s="75">
        <f t="shared" si="51"/>
        <v>0</v>
      </c>
      <c r="I115" s="22">
        <f t="shared" si="49"/>
        <v>289</v>
      </c>
      <c r="J115" s="20">
        <f t="shared" si="50"/>
        <v>-264</v>
      </c>
    </row>
    <row r="116" spans="1:10" s="6" customFormat="1" x14ac:dyDescent="0.2">
      <c r="A116" s="5">
        <v>999197</v>
      </c>
      <c r="B116" s="23" t="s">
        <v>279</v>
      </c>
      <c r="C116" s="25" t="s">
        <v>280</v>
      </c>
      <c r="D116" s="85"/>
      <c r="E116" s="21">
        <v>1</v>
      </c>
      <c r="F116" s="20">
        <v>553</v>
      </c>
      <c r="G116" s="99">
        <v>0.26200000000000001</v>
      </c>
      <c r="H116" s="75">
        <f t="shared" si="51"/>
        <v>1</v>
      </c>
      <c r="I116" s="22">
        <f t="shared" si="49"/>
        <v>553</v>
      </c>
      <c r="J116" s="20">
        <f t="shared" si="50"/>
        <v>0</v>
      </c>
    </row>
    <row r="117" spans="1:10" s="6" customFormat="1" x14ac:dyDescent="0.2">
      <c r="A117" s="5">
        <v>999197</v>
      </c>
      <c r="B117" s="23" t="s">
        <v>281</v>
      </c>
      <c r="C117" s="25" t="s">
        <v>282</v>
      </c>
      <c r="D117" s="85"/>
      <c r="E117" s="21">
        <v>1</v>
      </c>
      <c r="F117" s="20">
        <v>553</v>
      </c>
      <c r="G117" s="99">
        <v>0.26200000000000001</v>
      </c>
      <c r="H117" s="75">
        <f t="shared" si="51"/>
        <v>1</v>
      </c>
      <c r="I117" s="22">
        <f t="shared" si="49"/>
        <v>553</v>
      </c>
      <c r="J117" s="20">
        <f t="shared" si="50"/>
        <v>0</v>
      </c>
    </row>
    <row r="118" spans="1:10" s="6" customFormat="1" x14ac:dyDescent="0.2">
      <c r="A118" s="5">
        <v>999197</v>
      </c>
      <c r="B118" s="23" t="s">
        <v>283</v>
      </c>
      <c r="C118" s="25" t="s">
        <v>284</v>
      </c>
      <c r="D118" s="85"/>
      <c r="E118" s="21">
        <v>1</v>
      </c>
      <c r="F118" s="20">
        <v>553</v>
      </c>
      <c r="G118" s="99">
        <v>0.26100000000000001</v>
      </c>
      <c r="H118" s="75">
        <f t="shared" si="51"/>
        <v>1</v>
      </c>
      <c r="I118" s="22">
        <f t="shared" si="49"/>
        <v>553</v>
      </c>
      <c r="J118" s="20">
        <f t="shared" si="50"/>
        <v>0</v>
      </c>
    </row>
    <row r="119" spans="1:10" s="6" customFormat="1" x14ac:dyDescent="0.2">
      <c r="A119" s="5">
        <v>999762</v>
      </c>
      <c r="B119" s="23" t="s">
        <v>285</v>
      </c>
      <c r="C119" s="25" t="s">
        <v>286</v>
      </c>
      <c r="D119" s="85"/>
      <c r="E119" s="21">
        <v>1</v>
      </c>
      <c r="F119" s="20">
        <v>553</v>
      </c>
      <c r="G119" s="99">
        <v>4.2</v>
      </c>
      <c r="H119" s="75">
        <f t="shared" si="48"/>
        <v>1</v>
      </c>
      <c r="I119" s="22">
        <f t="shared" si="49"/>
        <v>553</v>
      </c>
      <c r="J119" s="20">
        <f t="shared" si="50"/>
        <v>0</v>
      </c>
    </row>
    <row r="120" spans="1:10" s="6" customFormat="1" x14ac:dyDescent="0.2">
      <c r="A120" s="5">
        <v>998228</v>
      </c>
      <c r="B120" s="23" t="s">
        <v>139</v>
      </c>
      <c r="C120" s="73" t="s">
        <v>175</v>
      </c>
      <c r="D120" s="85">
        <v>-3316.48</v>
      </c>
      <c r="E120" s="21" t="s">
        <v>50</v>
      </c>
      <c r="F120" s="20">
        <v>553</v>
      </c>
      <c r="G120" s="99">
        <v>2.76</v>
      </c>
      <c r="H120" s="21" t="s">
        <v>30</v>
      </c>
      <c r="I120" s="22">
        <v>289</v>
      </c>
      <c r="J120" s="20">
        <f t="shared" si="50"/>
        <v>-264</v>
      </c>
    </row>
    <row r="121" spans="1:10" s="6" customFormat="1" x14ac:dyDescent="0.2">
      <c r="A121" s="5">
        <v>998229</v>
      </c>
      <c r="B121" s="88" t="s">
        <v>140</v>
      </c>
      <c r="C121" s="89" t="s">
        <v>141</v>
      </c>
      <c r="D121" s="85"/>
      <c r="E121" s="21" t="s">
        <v>50</v>
      </c>
      <c r="F121" s="20">
        <v>553</v>
      </c>
      <c r="G121" s="99">
        <v>4.33</v>
      </c>
      <c r="H121" s="21" t="s">
        <v>30</v>
      </c>
      <c r="I121" s="22">
        <v>289</v>
      </c>
      <c r="J121" s="20">
        <f t="shared" ref="J121:J127" si="52">I121-F121</f>
        <v>-264</v>
      </c>
    </row>
    <row r="122" spans="1:10" s="6" customFormat="1" x14ac:dyDescent="0.2">
      <c r="A122" s="5">
        <v>949724</v>
      </c>
      <c r="B122" s="23" t="s">
        <v>142</v>
      </c>
      <c r="C122" s="89" t="s">
        <v>143</v>
      </c>
      <c r="D122" s="85">
        <v>2</v>
      </c>
      <c r="E122" s="21"/>
      <c r="F122" s="20"/>
      <c r="G122" s="99"/>
      <c r="H122" s="34" t="s">
        <v>216</v>
      </c>
      <c r="I122" s="22"/>
      <c r="J122" s="20">
        <f t="shared" si="52"/>
        <v>0</v>
      </c>
    </row>
    <row r="123" spans="1:10" s="6" customFormat="1" x14ac:dyDescent="0.2">
      <c r="A123" s="5">
        <v>998232</v>
      </c>
      <c r="B123" s="23" t="s">
        <v>144</v>
      </c>
      <c r="C123" s="89" t="s">
        <v>145</v>
      </c>
      <c r="D123" s="85"/>
      <c r="E123" s="21" t="s">
        <v>51</v>
      </c>
      <c r="F123" s="20">
        <v>289</v>
      </c>
      <c r="G123" s="99">
        <v>0</v>
      </c>
      <c r="H123" s="21" t="s">
        <v>51</v>
      </c>
      <c r="I123" s="22">
        <v>289</v>
      </c>
      <c r="J123" s="20">
        <f t="shared" si="52"/>
        <v>0</v>
      </c>
    </row>
    <row r="124" spans="1:10" s="6" customFormat="1" x14ac:dyDescent="0.2">
      <c r="A124" s="5">
        <v>998243</v>
      </c>
      <c r="B124" s="23" t="s">
        <v>189</v>
      </c>
      <c r="C124" s="89" t="s">
        <v>190</v>
      </c>
      <c r="D124" s="85"/>
      <c r="E124" s="21" t="s">
        <v>50</v>
      </c>
      <c r="F124" s="20">
        <v>553</v>
      </c>
      <c r="G124" s="99">
        <v>0</v>
      </c>
      <c r="H124" s="21" t="s">
        <v>51</v>
      </c>
      <c r="I124" s="22">
        <v>289</v>
      </c>
      <c r="J124" s="20">
        <f t="shared" si="52"/>
        <v>-264</v>
      </c>
    </row>
    <row r="125" spans="1:10" s="6" customFormat="1" x14ac:dyDescent="0.2">
      <c r="A125" s="5">
        <v>998181</v>
      </c>
      <c r="B125" s="23" t="s">
        <v>146</v>
      </c>
      <c r="C125" s="89" t="s">
        <v>147</v>
      </c>
      <c r="D125" s="85"/>
      <c r="E125" s="21" t="s">
        <v>51</v>
      </c>
      <c r="F125" s="20">
        <v>289</v>
      </c>
      <c r="G125" s="99"/>
      <c r="H125" s="34" t="s">
        <v>216</v>
      </c>
      <c r="I125" s="22"/>
      <c r="J125" s="20">
        <f t="shared" ref="J125" si="53">I125-F125</f>
        <v>-289</v>
      </c>
    </row>
    <row r="126" spans="1:10" s="6" customFormat="1" x14ac:dyDescent="0.2">
      <c r="A126" s="5">
        <v>999756</v>
      </c>
      <c r="B126" s="95" t="s">
        <v>287</v>
      </c>
      <c r="C126" s="96" t="s">
        <v>288</v>
      </c>
      <c r="D126" s="85"/>
      <c r="E126" s="21">
        <v>1</v>
      </c>
      <c r="F126" s="20">
        <v>553</v>
      </c>
      <c r="G126" s="99">
        <v>3.53</v>
      </c>
      <c r="H126" s="75">
        <f t="shared" ref="H126:H127" si="54">SUM(IF(G126=0,0),IF(G126&gt;0,1),IF(G126&gt;10,1),IF(G126&gt;20,1),IF(G126&gt;40,1),IF(G126&gt;80,1),IF(G126&gt;160,1),IF(G126&gt;320,1),IF(G126&gt;640,1),IF(G126&gt;1280,1),IF(G126&gt;2560,1),IF(G126&gt;5120,1))</f>
        <v>1</v>
      </c>
      <c r="I126" s="22">
        <f t="shared" ref="I126:I127" si="55">SUM(IF(H126=0,289),IF(H126=1,553),IF(H126=2,1062),IF(H126=3,2038),IF(H126=4,3913),IF(H126=5,7515),IF(H126=6,14413),IF(H126=7,27675),IF(H126=8,53128),IF(H126=9,102005),IF(H126=10,142684),IF(H126=11,142684))</f>
        <v>553</v>
      </c>
      <c r="J126" s="20">
        <f t="shared" si="52"/>
        <v>0</v>
      </c>
    </row>
    <row r="127" spans="1:10" s="6" customFormat="1" x14ac:dyDescent="0.2">
      <c r="A127" s="5">
        <v>998234</v>
      </c>
      <c r="B127" s="23" t="s">
        <v>148</v>
      </c>
      <c r="C127" s="87" t="s">
        <v>149</v>
      </c>
      <c r="D127" s="85"/>
      <c r="E127" s="21">
        <v>1</v>
      </c>
      <c r="F127" s="20">
        <v>553</v>
      </c>
      <c r="G127" s="100">
        <v>0</v>
      </c>
      <c r="H127" s="75">
        <f t="shared" si="54"/>
        <v>0</v>
      </c>
      <c r="I127" s="22">
        <f t="shared" si="55"/>
        <v>289</v>
      </c>
      <c r="J127" s="20">
        <f t="shared" si="52"/>
        <v>-264</v>
      </c>
    </row>
    <row r="128" spans="1:10" s="6" customFormat="1" x14ac:dyDescent="0.2">
      <c r="A128" s="5">
        <v>998235</v>
      </c>
      <c r="B128" s="37" t="s">
        <v>150</v>
      </c>
      <c r="C128" s="43" t="s">
        <v>151</v>
      </c>
      <c r="D128" s="85"/>
      <c r="E128" s="21">
        <v>1</v>
      </c>
      <c r="F128" s="20">
        <v>553</v>
      </c>
      <c r="G128" s="100">
        <v>0</v>
      </c>
      <c r="H128" s="75">
        <f t="shared" ref="H128:H131" si="56">SUM(IF(G128=0,0),IF(G128&gt;0,1),IF(G128&gt;10,1),IF(G128&gt;20,1),IF(G128&gt;40,1),IF(G128&gt;80,1),IF(G128&gt;160,1),IF(G128&gt;320,1),IF(G128&gt;640,1),IF(G128&gt;1280,1),IF(G128&gt;2560,1),IF(G128&gt;5120,1))</f>
        <v>0</v>
      </c>
      <c r="I128" s="22">
        <f t="shared" ref="I128:I131" si="57">SUM(IF(H128=0,289),IF(H128=1,553),IF(H128=2,1062),IF(H128=3,2038),IF(H128=4,3913),IF(H128=5,7515),IF(H128=6,14413),IF(H128=7,27675),IF(H128=8,53128),IF(H128=9,102005),IF(H128=10,142684),IF(H128=11,142684))</f>
        <v>289</v>
      </c>
      <c r="J128" s="20">
        <f t="shared" ref="J128:J132" si="58">I128-F128</f>
        <v>-264</v>
      </c>
    </row>
    <row r="129" spans="1:10" s="6" customFormat="1" x14ac:dyDescent="0.2">
      <c r="A129" s="5">
        <v>998111</v>
      </c>
      <c r="B129" s="23" t="s">
        <v>152</v>
      </c>
      <c r="C129" s="25" t="s">
        <v>153</v>
      </c>
      <c r="D129" s="85"/>
      <c r="E129" s="21">
        <v>0</v>
      </c>
      <c r="F129" s="20">
        <v>289</v>
      </c>
      <c r="G129" s="99">
        <v>0</v>
      </c>
      <c r="H129" s="75">
        <f t="shared" si="56"/>
        <v>0</v>
      </c>
      <c r="I129" s="22">
        <f t="shared" si="57"/>
        <v>289</v>
      </c>
      <c r="J129" s="20">
        <f t="shared" si="58"/>
        <v>0</v>
      </c>
    </row>
    <row r="130" spans="1:10" s="6" customFormat="1" x14ac:dyDescent="0.2">
      <c r="A130" s="5">
        <v>998115</v>
      </c>
      <c r="B130" s="23" t="s">
        <v>154</v>
      </c>
      <c r="C130" s="31" t="s">
        <v>155</v>
      </c>
      <c r="D130" s="85"/>
      <c r="E130" s="21">
        <v>1</v>
      </c>
      <c r="F130" s="20">
        <v>553</v>
      </c>
      <c r="G130" s="99">
        <v>0</v>
      </c>
      <c r="H130" s="75">
        <f t="shared" si="56"/>
        <v>0</v>
      </c>
      <c r="I130" s="22">
        <f t="shared" si="57"/>
        <v>289</v>
      </c>
      <c r="J130" s="20">
        <f t="shared" si="58"/>
        <v>-264</v>
      </c>
    </row>
    <row r="131" spans="1:10" s="6" customFormat="1" x14ac:dyDescent="0.2">
      <c r="A131" s="5">
        <v>998183</v>
      </c>
      <c r="B131" s="54" t="s">
        <v>156</v>
      </c>
      <c r="C131" s="57" t="s">
        <v>157</v>
      </c>
      <c r="D131" s="85"/>
      <c r="E131" s="21">
        <v>1</v>
      </c>
      <c r="F131" s="20">
        <v>553</v>
      </c>
      <c r="G131" s="99">
        <v>0</v>
      </c>
      <c r="H131" s="75">
        <f t="shared" si="56"/>
        <v>0</v>
      </c>
      <c r="I131" s="22">
        <f t="shared" si="57"/>
        <v>289</v>
      </c>
      <c r="J131" s="20">
        <f t="shared" si="58"/>
        <v>-264</v>
      </c>
    </row>
    <row r="132" spans="1:10" s="6" customFormat="1" x14ac:dyDescent="0.2">
      <c r="A132" s="5">
        <v>998245</v>
      </c>
      <c r="B132" s="23" t="s">
        <v>158</v>
      </c>
      <c r="C132" s="72" t="s">
        <v>159</v>
      </c>
      <c r="D132" s="85"/>
      <c r="E132" s="21" t="s">
        <v>50</v>
      </c>
      <c r="F132" s="20">
        <v>553</v>
      </c>
      <c r="G132" s="99">
        <v>0</v>
      </c>
      <c r="H132" s="21" t="s">
        <v>51</v>
      </c>
      <c r="I132" s="22">
        <v>289</v>
      </c>
      <c r="J132" s="20">
        <f t="shared" si="58"/>
        <v>-264</v>
      </c>
    </row>
    <row r="133" spans="1:10" s="6" customFormat="1" x14ac:dyDescent="0.2">
      <c r="A133" s="5">
        <v>998185</v>
      </c>
      <c r="B133" s="23" t="s">
        <v>160</v>
      </c>
      <c r="C133" s="25" t="s">
        <v>161</v>
      </c>
      <c r="D133" s="85"/>
      <c r="E133" s="21">
        <v>0</v>
      </c>
      <c r="F133" s="20">
        <v>289</v>
      </c>
      <c r="G133" s="99">
        <v>0</v>
      </c>
      <c r="H133" s="75">
        <f t="shared" ref="H133:H137" si="59">SUM(IF(G133=0,0),IF(G133&gt;0,1),IF(G133&gt;10,1),IF(G133&gt;20,1),IF(G133&gt;40,1),IF(G133&gt;80,1),IF(G133&gt;160,1),IF(G133&gt;320,1),IF(G133&gt;640,1),IF(G133&gt;1280,1),IF(G133&gt;2560,1),IF(G133&gt;5120,1))</f>
        <v>0</v>
      </c>
      <c r="I133" s="22">
        <f t="shared" ref="I133:I137" si="60">SUM(IF(H133=0,289),IF(H133=1,553),IF(H133=2,1062),IF(H133=3,2038),IF(H133=4,3913),IF(H133=5,7515),IF(H133=6,14413),IF(H133=7,27675),IF(H133=8,53128),IF(H133=9,102005),IF(H133=10,142684),IF(H133=11,142684))</f>
        <v>289</v>
      </c>
      <c r="J133" s="20">
        <f t="shared" ref="J133:J142" si="61">I133-F133</f>
        <v>0</v>
      </c>
    </row>
    <row r="134" spans="1:10" s="6" customFormat="1" x14ac:dyDescent="0.2">
      <c r="A134" s="5">
        <v>999258</v>
      </c>
      <c r="B134" s="37" t="s">
        <v>180</v>
      </c>
      <c r="C134" s="38" t="s">
        <v>181</v>
      </c>
      <c r="D134" s="85"/>
      <c r="E134" s="21">
        <v>0</v>
      </c>
      <c r="F134" s="20">
        <v>289</v>
      </c>
      <c r="G134" s="99">
        <v>0</v>
      </c>
      <c r="H134" s="75">
        <f t="shared" si="59"/>
        <v>0</v>
      </c>
      <c r="I134" s="22">
        <f t="shared" si="60"/>
        <v>289</v>
      </c>
      <c r="J134" s="20">
        <f t="shared" si="61"/>
        <v>0</v>
      </c>
    </row>
    <row r="135" spans="1:10" s="6" customFormat="1" x14ac:dyDescent="0.2">
      <c r="A135" s="5">
        <v>998106</v>
      </c>
      <c r="B135" s="37" t="s">
        <v>162</v>
      </c>
      <c r="C135" s="38" t="s">
        <v>163</v>
      </c>
      <c r="D135" s="85"/>
      <c r="E135" s="21">
        <v>2</v>
      </c>
      <c r="F135" s="20">
        <v>1062</v>
      </c>
      <c r="G135" s="99">
        <v>0</v>
      </c>
      <c r="H135" s="75">
        <f t="shared" si="59"/>
        <v>0</v>
      </c>
      <c r="I135" s="22">
        <f t="shared" si="60"/>
        <v>289</v>
      </c>
      <c r="J135" s="20">
        <f t="shared" si="61"/>
        <v>-773</v>
      </c>
    </row>
    <row r="136" spans="1:10" s="6" customFormat="1" x14ac:dyDescent="0.2">
      <c r="A136" s="5">
        <v>938100</v>
      </c>
      <c r="B136" s="54" t="s">
        <v>164</v>
      </c>
      <c r="C136" s="55" t="s">
        <v>165</v>
      </c>
      <c r="D136" s="85"/>
      <c r="E136" s="21">
        <v>1</v>
      </c>
      <c r="F136" s="20">
        <v>553</v>
      </c>
      <c r="G136" s="99">
        <v>0</v>
      </c>
      <c r="H136" s="75">
        <f t="shared" si="59"/>
        <v>0</v>
      </c>
      <c r="I136" s="22">
        <f t="shared" si="60"/>
        <v>289</v>
      </c>
      <c r="J136" s="20">
        <f t="shared" si="61"/>
        <v>-264</v>
      </c>
    </row>
    <row r="137" spans="1:10" s="6" customFormat="1" x14ac:dyDescent="0.2">
      <c r="A137" s="5">
        <v>999093</v>
      </c>
      <c r="B137" s="23" t="s">
        <v>182</v>
      </c>
      <c r="C137" s="30" t="s">
        <v>183</v>
      </c>
      <c r="D137" s="85"/>
      <c r="E137" s="21">
        <v>2</v>
      </c>
      <c r="F137" s="20">
        <v>1062</v>
      </c>
      <c r="G137" s="99">
        <v>0</v>
      </c>
      <c r="H137" s="75">
        <f t="shared" si="59"/>
        <v>0</v>
      </c>
      <c r="I137" s="22">
        <f t="shared" si="60"/>
        <v>289</v>
      </c>
      <c r="J137" s="20">
        <f t="shared" si="61"/>
        <v>-773</v>
      </c>
    </row>
    <row r="138" spans="1:10" s="6" customFormat="1" x14ac:dyDescent="0.2">
      <c r="A138" s="5">
        <v>999729</v>
      </c>
      <c r="B138" s="88" t="s">
        <v>191</v>
      </c>
      <c r="C138" s="89" t="s">
        <v>192</v>
      </c>
      <c r="D138" s="85"/>
      <c r="E138" s="21" t="s">
        <v>30</v>
      </c>
      <c r="F138" s="20">
        <v>289</v>
      </c>
      <c r="G138" s="99">
        <v>0</v>
      </c>
      <c r="H138" s="21" t="s">
        <v>51</v>
      </c>
      <c r="I138" s="22">
        <v>289</v>
      </c>
      <c r="J138" s="20">
        <f t="shared" si="61"/>
        <v>0</v>
      </c>
    </row>
    <row r="139" spans="1:10" s="6" customFormat="1" x14ac:dyDescent="0.2">
      <c r="A139" s="5">
        <v>999197</v>
      </c>
      <c r="B139" s="23" t="s">
        <v>289</v>
      </c>
      <c r="C139" s="25" t="s">
        <v>290</v>
      </c>
      <c r="D139" s="85"/>
      <c r="E139" s="21">
        <v>1</v>
      </c>
      <c r="F139" s="20">
        <v>553</v>
      </c>
      <c r="G139" s="99">
        <v>0.26200000000000001</v>
      </c>
      <c r="H139" s="75">
        <f t="shared" ref="H139:H142" si="62">SUM(IF(G139=0,0),IF(G139&gt;0,1),IF(G139&gt;10,1),IF(G139&gt;20,1),IF(G139&gt;40,1),IF(G139&gt;80,1),IF(G139&gt;160,1),IF(G139&gt;320,1),IF(G139&gt;640,1),IF(G139&gt;1280,1),IF(G139&gt;2560,1),IF(G139&gt;5120,1))</f>
        <v>1</v>
      </c>
      <c r="I139" s="22">
        <f t="shared" ref="I139:I142" si="63">SUM(IF(H139=0,289),IF(H139=1,553),IF(H139=2,1062),IF(H139=3,2038),IF(H139=4,3913),IF(H139=5,7515),IF(H139=6,14413),IF(H139=7,27675),IF(H139=8,53128),IF(H139=9,102005),IF(H139=10,142684),IF(H139=11,142684))</f>
        <v>553</v>
      </c>
      <c r="J139" s="20">
        <f t="shared" si="61"/>
        <v>0</v>
      </c>
    </row>
    <row r="140" spans="1:10" s="6" customFormat="1" x14ac:dyDescent="0.2">
      <c r="A140" s="5">
        <v>999763</v>
      </c>
      <c r="B140" s="23" t="s">
        <v>291</v>
      </c>
      <c r="C140" s="25" t="s">
        <v>292</v>
      </c>
      <c r="D140" s="85"/>
      <c r="E140" s="21">
        <v>1</v>
      </c>
      <c r="F140" s="20">
        <v>553</v>
      </c>
      <c r="G140" s="99">
        <v>1.76</v>
      </c>
      <c r="H140" s="75">
        <f t="shared" si="62"/>
        <v>1</v>
      </c>
      <c r="I140" s="22">
        <f t="shared" si="63"/>
        <v>553</v>
      </c>
      <c r="J140" s="20">
        <f t="shared" si="61"/>
        <v>0</v>
      </c>
    </row>
    <row r="141" spans="1:10" s="6" customFormat="1" x14ac:dyDescent="0.2">
      <c r="A141" s="5">
        <v>999764</v>
      </c>
      <c r="B141" s="23" t="s">
        <v>293</v>
      </c>
      <c r="C141" s="25" t="s">
        <v>294</v>
      </c>
      <c r="D141" s="85"/>
      <c r="E141" s="21">
        <v>1</v>
      </c>
      <c r="F141" s="20">
        <v>553</v>
      </c>
      <c r="G141" s="99">
        <v>7.61</v>
      </c>
      <c r="H141" s="75">
        <f t="shared" si="62"/>
        <v>1</v>
      </c>
      <c r="I141" s="22">
        <f t="shared" si="63"/>
        <v>553</v>
      </c>
      <c r="J141" s="20">
        <f t="shared" si="61"/>
        <v>0</v>
      </c>
    </row>
    <row r="142" spans="1:10" s="6" customFormat="1" x14ac:dyDescent="0.2">
      <c r="A142" s="5">
        <v>999765</v>
      </c>
      <c r="B142" s="23" t="s">
        <v>295</v>
      </c>
      <c r="C142" s="25" t="s">
        <v>296</v>
      </c>
      <c r="D142" s="85"/>
      <c r="E142" s="21">
        <v>1</v>
      </c>
      <c r="F142" s="20">
        <v>553</v>
      </c>
      <c r="G142" s="99">
        <v>0.94</v>
      </c>
      <c r="H142" s="75">
        <f t="shared" si="62"/>
        <v>1</v>
      </c>
      <c r="I142" s="22">
        <f t="shared" si="63"/>
        <v>553</v>
      </c>
      <c r="J142" s="20">
        <f t="shared" si="61"/>
        <v>0</v>
      </c>
    </row>
    <row r="143" spans="1:10" s="6" customFormat="1" ht="13.5" thickBot="1" x14ac:dyDescent="0.25">
      <c r="D143" s="44"/>
      <c r="E143" s="46"/>
      <c r="F143" s="44"/>
      <c r="G143" s="45"/>
      <c r="H143" s="75"/>
      <c r="I143" s="44"/>
      <c r="J143" s="44"/>
    </row>
    <row r="144" spans="1:10" s="6" customFormat="1" x14ac:dyDescent="0.2">
      <c r="D144" s="42"/>
      <c r="E144" s="46"/>
      <c r="F144" s="42"/>
      <c r="G144" s="47"/>
      <c r="H144" s="46"/>
      <c r="I144" s="42"/>
      <c r="J144" s="42"/>
    </row>
    <row r="145" spans="1:10" s="6" customFormat="1" x14ac:dyDescent="0.2">
      <c r="D145" s="90">
        <f>SUM(D6:D143)</f>
        <v>-25868.18</v>
      </c>
      <c r="E145" s="46"/>
      <c r="F145" s="63">
        <f>SUM(F6:F143)</f>
        <v>702075</v>
      </c>
      <c r="G145" s="63">
        <f>SUM(G6:G143)</f>
        <v>12315.82000000002</v>
      </c>
      <c r="H145" s="76"/>
      <c r="I145" s="63">
        <f>SUM(I6:I143)</f>
        <v>621406</v>
      </c>
      <c r="J145" s="59">
        <f>SUM(J6:J143)</f>
        <v>-80669</v>
      </c>
    </row>
    <row r="146" spans="1:10" s="6" customFormat="1" x14ac:dyDescent="0.2">
      <c r="D146" s="91"/>
      <c r="E146" s="46"/>
      <c r="F146" s="42"/>
      <c r="G146" s="47"/>
      <c r="H146" s="62" t="s">
        <v>166</v>
      </c>
      <c r="I146" s="64">
        <v>-639443</v>
      </c>
      <c r="J146" s="42"/>
    </row>
    <row r="147" spans="1:10" s="6" customFormat="1" x14ac:dyDescent="0.2">
      <c r="D147" s="92">
        <f>J145</f>
        <v>-80669</v>
      </c>
      <c r="E147" s="48" t="s">
        <v>202</v>
      </c>
      <c r="F147" s="65"/>
      <c r="G147" s="66"/>
      <c r="H147" s="65" t="s">
        <v>176</v>
      </c>
      <c r="I147" s="58">
        <f>SUM(I145:I146)</f>
        <v>-18037</v>
      </c>
      <c r="J147" s="2"/>
    </row>
    <row r="148" spans="1:10" x14ac:dyDescent="0.2">
      <c r="A148" s="2"/>
      <c r="B148" s="2"/>
      <c r="D148" s="93"/>
      <c r="H148" s="3"/>
    </row>
    <row r="149" spans="1:10" x14ac:dyDescent="0.2">
      <c r="A149" s="2"/>
      <c r="B149" s="2"/>
      <c r="D149" s="67"/>
      <c r="E149" s="5"/>
      <c r="F149" s="6"/>
      <c r="G149" s="51"/>
      <c r="H149" s="6"/>
      <c r="I149" s="60"/>
      <c r="J149" s="59"/>
    </row>
    <row r="150" spans="1:10" x14ac:dyDescent="0.2">
      <c r="A150" s="2"/>
      <c r="B150" s="2"/>
      <c r="D150" s="67">
        <f>SUM(D145:D149)</f>
        <v>-106537.18</v>
      </c>
      <c r="E150" s="50" t="s">
        <v>203</v>
      </c>
      <c r="J150" s="68"/>
    </row>
    <row r="151" spans="1:10" x14ac:dyDescent="0.2">
      <c r="A151" s="2"/>
      <c r="B151" s="2"/>
      <c r="D151" s="31"/>
      <c r="E151" s="5"/>
      <c r="F151" s="6"/>
      <c r="G151" s="51"/>
      <c r="H151" s="6"/>
    </row>
    <row r="152" spans="1:10" x14ac:dyDescent="0.2">
      <c r="A152" s="2"/>
      <c r="B152" s="2"/>
      <c r="D152" s="31"/>
      <c r="E152" s="5"/>
      <c r="F152" s="6"/>
      <c r="G152" s="51"/>
      <c r="H152" s="6"/>
    </row>
    <row r="153" spans="1:10" s="6" customFormat="1" x14ac:dyDescent="0.2">
      <c r="D153" s="25"/>
      <c r="E153" s="5"/>
      <c r="G153" s="51"/>
      <c r="I153" s="2"/>
      <c r="J153" s="2"/>
    </row>
    <row r="154" spans="1:10" x14ac:dyDescent="0.2">
      <c r="A154" s="2"/>
      <c r="B154" s="2"/>
      <c r="D154" s="31"/>
      <c r="E154" s="5"/>
      <c r="F154" s="6"/>
      <c r="G154" s="51"/>
      <c r="H154" s="6"/>
    </row>
    <row r="155" spans="1:10" x14ac:dyDescent="0.2">
      <c r="A155" s="2"/>
      <c r="B155" s="2"/>
      <c r="E155" s="5"/>
      <c r="F155" s="6"/>
      <c r="G155" s="51"/>
      <c r="H155" s="6"/>
    </row>
    <row r="156" spans="1:10" x14ac:dyDescent="0.2">
      <c r="A156" s="2"/>
      <c r="B156" s="2"/>
      <c r="E156" s="5"/>
      <c r="F156" s="6"/>
      <c r="G156" s="51"/>
      <c r="H156" s="6"/>
    </row>
    <row r="157" spans="1:10" x14ac:dyDescent="0.2">
      <c r="A157" s="2"/>
      <c r="B157" s="2"/>
      <c r="E157" s="5"/>
      <c r="F157" s="6"/>
      <c r="G157" s="51"/>
      <c r="H157" s="6"/>
    </row>
    <row r="158" spans="1:10" x14ac:dyDescent="0.2">
      <c r="A158" s="2"/>
      <c r="B158" s="2"/>
      <c r="E158" s="5"/>
      <c r="F158" s="6"/>
      <c r="G158" s="51"/>
      <c r="H158" s="6"/>
    </row>
    <row r="159" spans="1:10" x14ac:dyDescent="0.2">
      <c r="A159" s="2"/>
      <c r="B159" s="2"/>
      <c r="E159" s="5"/>
      <c r="F159" s="6"/>
      <c r="G159" s="51"/>
      <c r="H159" s="6"/>
    </row>
    <row r="160" spans="1:10" s="42" customFormat="1" x14ac:dyDescent="0.2">
      <c r="D160" s="94"/>
      <c r="E160" s="5"/>
      <c r="F160" s="6"/>
      <c r="G160" s="51"/>
      <c r="H160" s="6"/>
      <c r="I160" s="2"/>
      <c r="J160" s="2"/>
    </row>
    <row r="161" spans="1:10" s="6" customFormat="1" x14ac:dyDescent="0.2">
      <c r="D161" s="94"/>
      <c r="E161" s="3"/>
      <c r="F161" s="2"/>
      <c r="G161" s="4"/>
      <c r="H161" s="2"/>
      <c r="I161" s="2"/>
      <c r="J161" s="2"/>
    </row>
    <row r="162" spans="1:10" s="6" customFormat="1" x14ac:dyDescent="0.2">
      <c r="D162" s="94"/>
      <c r="E162" s="3"/>
      <c r="F162" s="2"/>
      <c r="G162" s="4"/>
      <c r="H162" s="2"/>
      <c r="I162" s="2"/>
      <c r="J162" s="2"/>
    </row>
    <row r="163" spans="1:10" s="6" customFormat="1" x14ac:dyDescent="0.2">
      <c r="D163" s="94"/>
      <c r="E163" s="3"/>
      <c r="F163" s="2"/>
      <c r="G163" s="4"/>
      <c r="H163" s="2"/>
      <c r="I163" s="2"/>
      <c r="J163" s="2"/>
    </row>
    <row r="164" spans="1:10" s="6" customFormat="1" x14ac:dyDescent="0.2">
      <c r="D164" s="94"/>
      <c r="E164" s="3"/>
      <c r="F164" s="2"/>
      <c r="G164" s="4"/>
      <c r="H164" s="2"/>
      <c r="I164" s="2"/>
      <c r="J164" s="2"/>
    </row>
    <row r="165" spans="1:10" s="6" customFormat="1" x14ac:dyDescent="0.2">
      <c r="A165" s="5"/>
      <c r="B165" s="7"/>
      <c r="C165" s="49"/>
      <c r="D165" s="94"/>
      <c r="E165" s="3"/>
      <c r="F165" s="2"/>
      <c r="G165" s="4"/>
      <c r="H165" s="2"/>
      <c r="I165" s="2"/>
      <c r="J165" s="2"/>
    </row>
    <row r="166" spans="1:10" s="6" customFormat="1" x14ac:dyDescent="0.2">
      <c r="A166" s="5"/>
      <c r="B166" s="7"/>
      <c r="C166" s="49"/>
      <c r="D166" s="94"/>
      <c r="E166" s="3"/>
      <c r="F166" s="2"/>
      <c r="G166" s="4"/>
      <c r="H166" s="2"/>
      <c r="I166" s="2"/>
      <c r="J166" s="2"/>
    </row>
    <row r="167" spans="1:10" s="6" customFormat="1" x14ac:dyDescent="0.2">
      <c r="A167" s="5"/>
      <c r="B167" s="7"/>
      <c r="C167" s="49"/>
      <c r="D167" s="94"/>
      <c r="E167" s="3"/>
      <c r="F167" s="2"/>
      <c r="G167" s="4"/>
      <c r="H167" s="2"/>
      <c r="I167" s="2"/>
      <c r="J167" s="2"/>
    </row>
    <row r="168" spans="1:10" s="6" customFormat="1" x14ac:dyDescent="0.2">
      <c r="A168" s="5"/>
      <c r="B168" s="7"/>
      <c r="C168" s="49"/>
      <c r="D168" s="94"/>
      <c r="E168" s="3"/>
      <c r="F168" s="2"/>
      <c r="G168" s="4"/>
      <c r="H168" s="2"/>
      <c r="I168" s="2"/>
      <c r="J168" s="2"/>
    </row>
    <row r="169" spans="1:10" s="6" customFormat="1" x14ac:dyDescent="0.2">
      <c r="A169" s="5"/>
      <c r="B169" s="7"/>
      <c r="C169" s="49"/>
      <c r="D169" s="94"/>
      <c r="E169" s="3"/>
      <c r="F169" s="2"/>
      <c r="G169" s="4"/>
      <c r="H169" s="2"/>
      <c r="I169" s="2"/>
      <c r="J169" s="2"/>
    </row>
    <row r="170" spans="1:10" s="6" customFormat="1" x14ac:dyDescent="0.2">
      <c r="A170" s="5"/>
      <c r="B170" s="7"/>
      <c r="C170" s="49"/>
      <c r="D170" s="94"/>
      <c r="E170" s="3"/>
      <c r="F170" s="2"/>
      <c r="G170" s="4"/>
      <c r="H170" s="2"/>
      <c r="I170" s="2"/>
      <c r="J170" s="2"/>
    </row>
    <row r="171" spans="1:10" s="6" customFormat="1" x14ac:dyDescent="0.2">
      <c r="A171" s="5"/>
      <c r="B171" s="7"/>
      <c r="C171" s="49"/>
      <c r="D171" s="94"/>
      <c r="E171" s="3"/>
      <c r="F171" s="2"/>
      <c r="G171" s="4"/>
      <c r="H171" s="2"/>
      <c r="I171" s="2"/>
      <c r="J171" s="2"/>
    </row>
    <row r="172" spans="1:10" s="6" customFormat="1" x14ac:dyDescent="0.2">
      <c r="A172" s="5"/>
      <c r="B172" s="7"/>
      <c r="C172" s="49"/>
      <c r="D172" s="94"/>
      <c r="E172" s="3"/>
      <c r="F172" s="2"/>
      <c r="G172" s="4"/>
      <c r="H172" s="2"/>
      <c r="I172" s="2"/>
      <c r="J172" s="2"/>
    </row>
    <row r="173" spans="1:10" s="6" customFormat="1" x14ac:dyDescent="0.2">
      <c r="A173" s="5"/>
      <c r="B173" s="7"/>
      <c r="C173" s="49"/>
      <c r="D173" s="94"/>
      <c r="E173" s="3"/>
      <c r="F173" s="2"/>
      <c r="G173" s="4"/>
      <c r="H173" s="2"/>
      <c r="I173" s="2"/>
      <c r="J173" s="2"/>
    </row>
    <row r="174" spans="1:10" s="6" customFormat="1" x14ac:dyDescent="0.2">
      <c r="A174" s="5"/>
      <c r="B174" s="7"/>
      <c r="C174" s="49"/>
      <c r="D174" s="94"/>
      <c r="E174" s="3"/>
      <c r="F174" s="2"/>
      <c r="G174" s="4"/>
      <c r="H174" s="2"/>
      <c r="I174" s="2"/>
      <c r="J174" s="2"/>
    </row>
    <row r="175" spans="1:10" s="6" customFormat="1" x14ac:dyDescent="0.2">
      <c r="A175" s="5"/>
      <c r="B175" s="7"/>
      <c r="C175" s="49"/>
      <c r="D175" s="94"/>
      <c r="E175" s="3"/>
      <c r="F175" s="2"/>
      <c r="G175" s="4"/>
      <c r="H175" s="2"/>
      <c r="I175" s="2"/>
      <c r="J175" s="2"/>
    </row>
    <row r="176" spans="1:10" s="42" customFormat="1" x14ac:dyDescent="0.2">
      <c r="A176" s="5"/>
      <c r="B176" s="7"/>
      <c r="C176" s="49"/>
      <c r="D176" s="94"/>
      <c r="E176" s="3"/>
      <c r="F176" s="2"/>
      <c r="G176" s="4"/>
      <c r="H176" s="2"/>
      <c r="I176" s="2"/>
      <c r="J176" s="2"/>
    </row>
    <row r="177" spans="1:10" s="42" customFormat="1" x14ac:dyDescent="0.2">
      <c r="A177" s="5"/>
      <c r="B177" s="5"/>
      <c r="C177" s="2"/>
      <c r="D177" s="6"/>
      <c r="E177" s="3"/>
      <c r="F177" s="2"/>
      <c r="G177" s="4"/>
      <c r="H177" s="2"/>
      <c r="I177" s="2"/>
      <c r="J177" s="2"/>
    </row>
    <row r="178" spans="1:10" s="42" customFormat="1" x14ac:dyDescent="0.2">
      <c r="A178" s="5"/>
      <c r="B178" s="5"/>
      <c r="C178" s="2"/>
      <c r="D178" s="6"/>
      <c r="E178" s="3"/>
      <c r="F178" s="2"/>
      <c r="G178" s="4"/>
      <c r="H178" s="2"/>
      <c r="I178" s="2"/>
      <c r="J178" s="2"/>
    </row>
    <row r="179" spans="1:10" s="42" customFormat="1" x14ac:dyDescent="0.2">
      <c r="A179" s="5"/>
      <c r="B179" s="7"/>
      <c r="C179" s="49"/>
      <c r="D179" s="94"/>
      <c r="E179" s="3"/>
      <c r="F179" s="2"/>
      <c r="G179" s="4"/>
      <c r="H179" s="2"/>
      <c r="I179" s="2"/>
      <c r="J179" s="2"/>
    </row>
    <row r="181" spans="1:10" x14ac:dyDescent="0.2">
      <c r="B181" s="7"/>
      <c r="C181" s="49"/>
      <c r="D181" s="94"/>
    </row>
    <row r="182" spans="1:10" x14ac:dyDescent="0.2">
      <c r="B182" s="7"/>
      <c r="C182" s="49"/>
      <c r="D182" s="94"/>
    </row>
    <row r="183" spans="1:10" x14ac:dyDescent="0.2">
      <c r="B183" s="7"/>
      <c r="C183" s="49"/>
      <c r="D183" s="94"/>
    </row>
    <row r="184" spans="1:10" x14ac:dyDescent="0.2">
      <c r="B184" s="7"/>
      <c r="C184" s="49"/>
      <c r="D184" s="94"/>
    </row>
    <row r="185" spans="1:10" x14ac:dyDescent="0.2">
      <c r="B185" s="7"/>
      <c r="C185" s="49"/>
      <c r="D185" s="94"/>
    </row>
    <row r="186" spans="1:10" x14ac:dyDescent="0.2">
      <c r="B186" s="7"/>
      <c r="C186" s="49"/>
      <c r="D186" s="94"/>
    </row>
    <row r="187" spans="1:10" x14ac:dyDescent="0.2">
      <c r="B187" s="7"/>
      <c r="C187" s="49"/>
      <c r="D187" s="94"/>
    </row>
    <row r="190" spans="1:10" x14ac:dyDescent="0.2">
      <c r="B190" s="7"/>
      <c r="C190" s="49"/>
      <c r="D190" s="94"/>
    </row>
    <row r="191" spans="1:10" x14ac:dyDescent="0.2">
      <c r="B191" s="7"/>
      <c r="C191" s="49"/>
      <c r="D191" s="94"/>
    </row>
    <row r="192" spans="1:10" x14ac:dyDescent="0.2">
      <c r="B192" s="7"/>
      <c r="C192" s="49"/>
      <c r="D192" s="94"/>
    </row>
    <row r="193" spans="2:4" x14ac:dyDescent="0.2">
      <c r="B193" s="7"/>
      <c r="C193" s="49"/>
      <c r="D193" s="94"/>
    </row>
    <row r="194" spans="2:4" x14ac:dyDescent="0.2">
      <c r="B194" s="7"/>
      <c r="C194" s="49"/>
      <c r="D194" s="94"/>
    </row>
    <row r="195" spans="2:4" x14ac:dyDescent="0.2">
      <c r="B195" s="7"/>
      <c r="C195" s="49"/>
      <c r="D195" s="94"/>
    </row>
    <row r="197" spans="2:4" x14ac:dyDescent="0.2">
      <c r="B197" s="7"/>
      <c r="C197" s="49"/>
      <c r="D197" s="94"/>
    </row>
    <row r="198" spans="2:4" x14ac:dyDescent="0.2">
      <c r="B198" s="7"/>
      <c r="C198" s="49"/>
      <c r="D198" s="94"/>
    </row>
    <row r="199" spans="2:4" x14ac:dyDescent="0.2">
      <c r="B199" s="7"/>
      <c r="C199" s="49"/>
      <c r="D199" s="94"/>
    </row>
    <row r="200" spans="2:4" x14ac:dyDescent="0.2">
      <c r="B200" s="7"/>
      <c r="C200" s="49"/>
      <c r="D200" s="94"/>
    </row>
    <row r="201" spans="2:4" x14ac:dyDescent="0.2">
      <c r="B201" s="7"/>
      <c r="C201" s="49"/>
      <c r="D201" s="94"/>
    </row>
    <row r="202" spans="2:4" ht="14.25" customHeight="1" x14ac:dyDescent="0.2"/>
    <row r="203" spans="2:4" ht="14.25" customHeight="1" x14ac:dyDescent="0.2">
      <c r="B203" s="7"/>
      <c r="C203" s="49"/>
      <c r="D203" s="94"/>
    </row>
    <row r="204" spans="2:4" ht="14.25" customHeight="1" x14ac:dyDescent="0.2">
      <c r="B204" s="7"/>
      <c r="C204" s="49"/>
      <c r="D204" s="94"/>
    </row>
    <row r="205" spans="2:4" ht="14.25" customHeight="1" x14ac:dyDescent="0.2">
      <c r="B205" s="7"/>
      <c r="C205" s="49"/>
      <c r="D205" s="94"/>
    </row>
    <row r="206" spans="2:4" ht="14.25" customHeight="1" x14ac:dyDescent="0.2">
      <c r="B206" s="7"/>
      <c r="C206" s="49"/>
      <c r="D206" s="94"/>
    </row>
    <row r="207" spans="2:4" x14ac:dyDescent="0.2">
      <c r="B207" s="7"/>
      <c r="C207" s="49"/>
      <c r="D207" s="94"/>
    </row>
    <row r="211" spans="2:4" x14ac:dyDescent="0.2">
      <c r="B211" s="7"/>
      <c r="C211" s="49"/>
      <c r="D211" s="94"/>
    </row>
    <row r="212" spans="2:4" x14ac:dyDescent="0.2">
      <c r="B212" s="7"/>
      <c r="C212" s="49"/>
      <c r="D212" s="94"/>
    </row>
    <row r="213" spans="2:4" x14ac:dyDescent="0.2">
      <c r="B213" s="7"/>
      <c r="C213" s="49"/>
      <c r="D213" s="94"/>
    </row>
    <row r="215" spans="2:4" x14ac:dyDescent="0.2">
      <c r="B215" s="7"/>
      <c r="C215" s="49"/>
      <c r="D215" s="94"/>
    </row>
    <row r="216" spans="2:4" x14ac:dyDescent="0.2">
      <c r="B216" s="7"/>
      <c r="C216" s="49"/>
      <c r="D216" s="94"/>
    </row>
    <row r="218" spans="2:4" x14ac:dyDescent="0.2">
      <c r="B218" s="7"/>
      <c r="C218" s="49"/>
      <c r="D218" s="94"/>
    </row>
    <row r="219" spans="2:4" x14ac:dyDescent="0.2">
      <c r="B219" s="7"/>
      <c r="C219" s="49"/>
      <c r="D219" s="94"/>
    </row>
    <row r="220" spans="2:4" x14ac:dyDescent="0.2">
      <c r="B220" s="7"/>
      <c r="C220" s="49"/>
      <c r="D220" s="94"/>
    </row>
    <row r="221" spans="2:4" x14ac:dyDescent="0.2">
      <c r="B221" s="7"/>
      <c r="C221" s="49"/>
      <c r="D221" s="94"/>
    </row>
    <row r="222" spans="2:4" x14ac:dyDescent="0.2">
      <c r="B222" s="7"/>
      <c r="C222" s="49"/>
      <c r="D222" s="94"/>
    </row>
    <row r="223" spans="2:4" x14ac:dyDescent="0.2">
      <c r="B223" s="7"/>
      <c r="C223" s="49"/>
      <c r="D223" s="94"/>
    </row>
    <row r="224" spans="2:4" x14ac:dyDescent="0.2">
      <c r="B224" s="7"/>
      <c r="C224" s="49"/>
      <c r="D224" s="94"/>
    </row>
    <row r="225" spans="2:4" x14ac:dyDescent="0.2">
      <c r="B225" s="7"/>
      <c r="C225" s="49"/>
      <c r="D225" s="94"/>
    </row>
    <row r="226" spans="2:4" x14ac:dyDescent="0.2">
      <c r="B226" s="7"/>
      <c r="C226" s="49"/>
      <c r="D226" s="94"/>
    </row>
    <row r="227" spans="2:4" x14ac:dyDescent="0.2">
      <c r="B227" s="7"/>
      <c r="C227" s="49"/>
      <c r="D227" s="94"/>
    </row>
    <row r="228" spans="2:4" x14ac:dyDescent="0.2">
      <c r="B228" s="7"/>
      <c r="C228" s="49"/>
      <c r="D228" s="94"/>
    </row>
    <row r="229" spans="2:4" x14ac:dyDescent="0.2">
      <c r="B229" s="7"/>
      <c r="C229" s="49"/>
      <c r="D229" s="94"/>
    </row>
    <row r="230" spans="2:4" x14ac:dyDescent="0.2">
      <c r="B230" s="7"/>
      <c r="C230" s="49"/>
      <c r="D230" s="94"/>
    </row>
    <row r="233" spans="2:4" x14ac:dyDescent="0.2">
      <c r="B233" s="7"/>
      <c r="C233" s="49"/>
      <c r="D233" s="94"/>
    </row>
    <row r="234" spans="2:4" x14ac:dyDescent="0.2">
      <c r="B234" s="7"/>
      <c r="C234" s="49"/>
      <c r="D234" s="94"/>
    </row>
    <row r="235" spans="2:4" x14ac:dyDescent="0.2">
      <c r="B235" s="7"/>
      <c r="C235" s="49"/>
      <c r="D235" s="94"/>
    </row>
    <row r="236" spans="2:4" x14ac:dyDescent="0.2">
      <c r="B236" s="7"/>
      <c r="C236" s="49"/>
      <c r="D236" s="94"/>
    </row>
    <row r="237" spans="2:4" x14ac:dyDescent="0.2">
      <c r="B237" s="7"/>
      <c r="C237" s="49"/>
      <c r="D237" s="94"/>
    </row>
    <row r="238" spans="2:4" x14ac:dyDescent="0.2">
      <c r="B238" s="7"/>
      <c r="C238" s="49"/>
      <c r="D238" s="94"/>
    </row>
    <row r="239" spans="2:4" x14ac:dyDescent="0.2">
      <c r="B239" s="7"/>
      <c r="C239" s="49"/>
      <c r="D239" s="94"/>
    </row>
    <row r="243" spans="2:4" x14ac:dyDescent="0.2">
      <c r="B243" s="7"/>
      <c r="C243" s="49"/>
      <c r="D243" s="94"/>
    </row>
    <row r="244" spans="2:4" x14ac:dyDescent="0.2">
      <c r="B244" s="7"/>
      <c r="C244" s="49"/>
      <c r="D244" s="94"/>
    </row>
    <row r="246" spans="2:4" x14ac:dyDescent="0.2">
      <c r="B246" s="7"/>
      <c r="C246" s="49"/>
      <c r="D246" s="94"/>
    </row>
    <row r="247" spans="2:4" x14ac:dyDescent="0.2">
      <c r="B247" s="7"/>
      <c r="C247" s="49"/>
      <c r="D247" s="94"/>
    </row>
    <row r="248" spans="2:4" x14ac:dyDescent="0.2">
      <c r="B248" s="7"/>
      <c r="C248" s="49"/>
      <c r="D248" s="94"/>
    </row>
    <row r="251" spans="2:4" x14ac:dyDescent="0.2">
      <c r="B251" s="7"/>
      <c r="C251" s="49"/>
      <c r="D251" s="94"/>
    </row>
    <row r="252" spans="2:4" x14ac:dyDescent="0.2">
      <c r="B252" s="7"/>
      <c r="C252" s="49"/>
      <c r="D252" s="94"/>
    </row>
    <row r="256" spans="2:4" x14ac:dyDescent="0.2">
      <c r="B256" s="7"/>
      <c r="C256" s="49"/>
      <c r="D256" s="94"/>
    </row>
    <row r="258" spans="2:4" x14ac:dyDescent="0.2">
      <c r="B258" s="7"/>
      <c r="C258" s="49"/>
      <c r="D258" s="94"/>
    </row>
    <row r="259" spans="2:4" x14ac:dyDescent="0.2">
      <c r="B259" s="7"/>
      <c r="C259" s="49"/>
      <c r="D259" s="94"/>
    </row>
    <row r="266" spans="2:4" x14ac:dyDescent="0.2">
      <c r="B266" s="7"/>
      <c r="C266" s="49"/>
      <c r="D266" s="94"/>
    </row>
    <row r="267" spans="2:4" x14ac:dyDescent="0.2">
      <c r="B267" s="7"/>
      <c r="C267" s="49"/>
      <c r="D267" s="94"/>
    </row>
    <row r="268" spans="2:4" x14ac:dyDescent="0.2">
      <c r="B268" s="7"/>
      <c r="C268" s="49"/>
      <c r="D268" s="94"/>
    </row>
    <row r="269" spans="2:4" x14ac:dyDescent="0.2">
      <c r="B269" s="7"/>
      <c r="C269" s="49"/>
      <c r="D269" s="94"/>
    </row>
    <row r="270" spans="2:4" x14ac:dyDescent="0.2">
      <c r="B270" s="7"/>
      <c r="C270" s="49"/>
      <c r="D270" s="94"/>
    </row>
    <row r="271" spans="2:4" x14ac:dyDescent="0.2">
      <c r="B271" s="7"/>
      <c r="C271" s="49"/>
      <c r="D271" s="94"/>
    </row>
    <row r="272" spans="2:4" x14ac:dyDescent="0.2">
      <c r="B272" s="7"/>
      <c r="C272" s="49"/>
      <c r="D272" s="94"/>
    </row>
    <row r="273" spans="2:4" x14ac:dyDescent="0.2">
      <c r="B273" s="7"/>
      <c r="C273" s="49"/>
      <c r="D273" s="94"/>
    </row>
    <row r="275" spans="2:4" x14ac:dyDescent="0.2">
      <c r="B275" s="7"/>
    </row>
    <row r="276" spans="2:4" x14ac:dyDescent="0.2">
      <c r="B276" s="7"/>
      <c r="C276" s="49"/>
      <c r="D276" s="94"/>
    </row>
    <row r="277" spans="2:4" x14ac:dyDescent="0.2">
      <c r="B277" s="7"/>
      <c r="C277" s="49"/>
      <c r="D277" s="94"/>
    </row>
    <row r="278" spans="2:4" x14ac:dyDescent="0.2">
      <c r="B278" s="7"/>
      <c r="C278" s="49"/>
      <c r="D278" s="94"/>
    </row>
    <row r="279" spans="2:4" x14ac:dyDescent="0.2">
      <c r="B279" s="7"/>
      <c r="C279" s="49"/>
      <c r="D279" s="94"/>
    </row>
    <row r="280" spans="2:4" x14ac:dyDescent="0.2">
      <c r="B280" s="7"/>
      <c r="C280" s="49"/>
      <c r="D280" s="94"/>
    </row>
    <row r="281" spans="2:4" x14ac:dyDescent="0.2">
      <c r="B281" s="7"/>
      <c r="C281" s="49"/>
      <c r="D281" s="94"/>
    </row>
    <row r="288" spans="2:4" x14ac:dyDescent="0.2">
      <c r="B288" s="7"/>
    </row>
    <row r="290" spans="2:2" x14ac:dyDescent="0.2">
      <c r="B290" s="7"/>
    </row>
    <row r="292" spans="2:2" x14ac:dyDescent="0.2">
      <c r="B292" s="7"/>
    </row>
    <row r="296" spans="2:2" x14ac:dyDescent="0.2">
      <c r="B296" s="7"/>
    </row>
    <row r="297" spans="2:2" x14ac:dyDescent="0.2">
      <c r="B297" s="7"/>
    </row>
    <row r="298" spans="2:2" x14ac:dyDescent="0.2">
      <c r="B298" s="7"/>
    </row>
    <row r="299" spans="2:2" x14ac:dyDescent="0.2">
      <c r="B299" s="7"/>
    </row>
    <row r="300" spans="2:2" x14ac:dyDescent="0.2">
      <c r="B300" s="7"/>
    </row>
    <row r="301" spans="2:2" x14ac:dyDescent="0.2">
      <c r="B301" s="7"/>
    </row>
    <row r="302" spans="2:2" x14ac:dyDescent="0.2">
      <c r="B302" s="7"/>
    </row>
    <row r="303" spans="2:2" x14ac:dyDescent="0.2">
      <c r="B303" s="7"/>
    </row>
    <row r="304" spans="2:2" x14ac:dyDescent="0.2">
      <c r="B304" s="7"/>
    </row>
    <row r="305" spans="2:2" x14ac:dyDescent="0.2">
      <c r="B305" s="7"/>
    </row>
    <row r="306" spans="2:2" x14ac:dyDescent="0.2">
      <c r="B306" s="7"/>
    </row>
    <row r="307" spans="2:2" x14ac:dyDescent="0.2">
      <c r="B307" s="7"/>
    </row>
    <row r="308" spans="2:2" x14ac:dyDescent="0.2">
      <c r="B308" s="7"/>
    </row>
    <row r="309" spans="2:2" x14ac:dyDescent="0.2">
      <c r="B309" s="7"/>
    </row>
    <row r="310" spans="2:2" x14ac:dyDescent="0.2">
      <c r="B310" s="7"/>
    </row>
    <row r="311" spans="2:2" x14ac:dyDescent="0.2">
      <c r="B311" s="7"/>
    </row>
    <row r="312" spans="2:2" x14ac:dyDescent="0.2">
      <c r="B312" s="7"/>
    </row>
    <row r="313" spans="2:2" x14ac:dyDescent="0.2">
      <c r="B313" s="7"/>
    </row>
    <row r="314" spans="2:2" x14ac:dyDescent="0.2">
      <c r="B314" s="7"/>
    </row>
    <row r="315" spans="2:2" x14ac:dyDescent="0.2">
      <c r="B315" s="7"/>
    </row>
    <row r="316" spans="2:2" x14ac:dyDescent="0.2">
      <c r="B316" s="7"/>
    </row>
    <row r="317" spans="2:2" x14ac:dyDescent="0.2">
      <c r="B317" s="7"/>
    </row>
    <row r="318" spans="2:2" x14ac:dyDescent="0.2">
      <c r="B318" s="7"/>
    </row>
    <row r="319" spans="2:2" x14ac:dyDescent="0.2">
      <c r="B319" s="7"/>
    </row>
    <row r="320" spans="2:2" x14ac:dyDescent="0.2">
      <c r="B320" s="7"/>
    </row>
    <row r="321" spans="2:2" x14ac:dyDescent="0.2">
      <c r="B321" s="7"/>
    </row>
    <row r="322" spans="2:2" x14ac:dyDescent="0.2">
      <c r="B322" s="7"/>
    </row>
    <row r="323" spans="2:2" x14ac:dyDescent="0.2">
      <c r="B323" s="7"/>
    </row>
    <row r="324" spans="2:2" x14ac:dyDescent="0.2">
      <c r="B324" s="7"/>
    </row>
    <row r="325" spans="2:2" x14ac:dyDescent="0.2">
      <c r="B325" s="7"/>
    </row>
    <row r="326" spans="2:2" x14ac:dyDescent="0.2">
      <c r="B326" s="7"/>
    </row>
    <row r="327" spans="2:2" x14ac:dyDescent="0.2">
      <c r="B327" s="7"/>
    </row>
    <row r="328" spans="2:2" x14ac:dyDescent="0.2">
      <c r="B328" s="7"/>
    </row>
    <row r="329" spans="2:2" x14ac:dyDescent="0.2">
      <c r="B329" s="7"/>
    </row>
    <row r="330" spans="2:2" x14ac:dyDescent="0.2">
      <c r="B330" s="7"/>
    </row>
    <row r="331" spans="2:2" x14ac:dyDescent="0.2">
      <c r="B331" s="7"/>
    </row>
    <row r="332" spans="2:2" x14ac:dyDescent="0.2">
      <c r="B332" s="7"/>
    </row>
    <row r="333" spans="2:2" x14ac:dyDescent="0.2">
      <c r="B333" s="7"/>
    </row>
    <row r="334" spans="2:2" x14ac:dyDescent="0.2">
      <c r="B334" s="7"/>
    </row>
    <row r="335" spans="2:2" x14ac:dyDescent="0.2">
      <c r="B335" s="7"/>
    </row>
    <row r="336" spans="2:2" x14ac:dyDescent="0.2">
      <c r="B336" s="7"/>
    </row>
    <row r="337" spans="2:2" x14ac:dyDescent="0.2">
      <c r="B337" s="7"/>
    </row>
    <row r="338" spans="2:2" x14ac:dyDescent="0.2">
      <c r="B338" s="7"/>
    </row>
    <row r="339" spans="2:2" x14ac:dyDescent="0.2">
      <c r="B339" s="7"/>
    </row>
    <row r="340" spans="2:2" x14ac:dyDescent="0.2">
      <c r="B340" s="7"/>
    </row>
    <row r="341" spans="2:2" x14ac:dyDescent="0.2">
      <c r="B341" s="7"/>
    </row>
    <row r="342" spans="2:2" x14ac:dyDescent="0.2">
      <c r="B342" s="7"/>
    </row>
    <row r="343" spans="2:2" x14ac:dyDescent="0.2">
      <c r="B343" s="7"/>
    </row>
    <row r="344" spans="2:2" x14ac:dyDescent="0.2">
      <c r="B344" s="7"/>
    </row>
    <row r="345" spans="2:2" x14ac:dyDescent="0.2">
      <c r="B345" s="7"/>
    </row>
    <row r="346" spans="2:2" x14ac:dyDescent="0.2">
      <c r="B346" s="7"/>
    </row>
    <row r="347" spans="2:2" x14ac:dyDescent="0.2">
      <c r="B347" s="7"/>
    </row>
    <row r="348" spans="2:2" x14ac:dyDescent="0.2">
      <c r="B348" s="7"/>
    </row>
    <row r="349" spans="2:2" x14ac:dyDescent="0.2">
      <c r="B349" s="7"/>
    </row>
    <row r="350" spans="2:2" x14ac:dyDescent="0.2">
      <c r="B350" s="7"/>
    </row>
    <row r="351" spans="2:2" x14ac:dyDescent="0.2">
      <c r="B351" s="7"/>
    </row>
    <row r="352" spans="2:2" x14ac:dyDescent="0.2">
      <c r="B352" s="7"/>
    </row>
    <row r="353" spans="2:2" x14ac:dyDescent="0.2">
      <c r="B353" s="7"/>
    </row>
    <row r="354" spans="2:2" x14ac:dyDescent="0.2">
      <c r="B354" s="7"/>
    </row>
    <row r="355" spans="2:2" x14ac:dyDescent="0.2">
      <c r="B355" s="7"/>
    </row>
    <row r="356" spans="2:2" x14ac:dyDescent="0.2">
      <c r="B356" s="7"/>
    </row>
    <row r="357" spans="2:2" x14ac:dyDescent="0.2">
      <c r="B357" s="7"/>
    </row>
    <row r="358" spans="2:2" x14ac:dyDescent="0.2">
      <c r="B358" s="7"/>
    </row>
    <row r="359" spans="2:2" x14ac:dyDescent="0.2">
      <c r="B359" s="7"/>
    </row>
    <row r="360" spans="2:2" x14ac:dyDescent="0.2">
      <c r="B360" s="7"/>
    </row>
    <row r="361" spans="2:2" x14ac:dyDescent="0.2">
      <c r="B361" s="7"/>
    </row>
    <row r="362" spans="2:2" x14ac:dyDescent="0.2">
      <c r="B362" s="7"/>
    </row>
    <row r="363" spans="2:2" x14ac:dyDescent="0.2">
      <c r="B363" s="7"/>
    </row>
    <row r="364" spans="2:2" x14ac:dyDescent="0.2">
      <c r="B364" s="7"/>
    </row>
    <row r="365" spans="2:2" x14ac:dyDescent="0.2">
      <c r="B365" s="7"/>
    </row>
    <row r="366" spans="2:2" x14ac:dyDescent="0.2">
      <c r="B366" s="7"/>
    </row>
    <row r="367" spans="2:2" x14ac:dyDescent="0.2">
      <c r="B367" s="7"/>
    </row>
    <row r="368" spans="2:2" x14ac:dyDescent="0.2">
      <c r="B368" s="7"/>
    </row>
    <row r="369" spans="2:2" x14ac:dyDescent="0.2">
      <c r="B369" s="7"/>
    </row>
    <row r="370" spans="2:2" x14ac:dyDescent="0.2">
      <c r="B370" s="7"/>
    </row>
    <row r="371" spans="2:2" x14ac:dyDescent="0.2">
      <c r="B371" s="7"/>
    </row>
    <row r="372" spans="2:2" x14ac:dyDescent="0.2">
      <c r="B372" s="7"/>
    </row>
    <row r="373" spans="2:2" x14ac:dyDescent="0.2">
      <c r="B373" s="7"/>
    </row>
    <row r="374" spans="2:2" x14ac:dyDescent="0.2">
      <c r="B374" s="7"/>
    </row>
    <row r="375" spans="2:2" x14ac:dyDescent="0.2">
      <c r="B375" s="7"/>
    </row>
    <row r="376" spans="2:2" x14ac:dyDescent="0.2">
      <c r="B376" s="7"/>
    </row>
    <row r="377" spans="2:2" x14ac:dyDescent="0.2">
      <c r="B377" s="7"/>
    </row>
    <row r="378" spans="2:2" x14ac:dyDescent="0.2">
      <c r="B378" s="7"/>
    </row>
    <row r="379" spans="2:2" x14ac:dyDescent="0.2">
      <c r="B379" s="7"/>
    </row>
    <row r="380" spans="2:2" x14ac:dyDescent="0.2">
      <c r="B380" s="7"/>
    </row>
    <row r="381" spans="2:2" x14ac:dyDescent="0.2">
      <c r="B381" s="7"/>
    </row>
    <row r="382" spans="2:2" x14ac:dyDescent="0.2">
      <c r="B382" s="7"/>
    </row>
    <row r="383" spans="2:2" x14ac:dyDescent="0.2">
      <c r="B383" s="7"/>
    </row>
    <row r="384" spans="2:2" x14ac:dyDescent="0.2">
      <c r="B384" s="7"/>
    </row>
    <row r="385" spans="2:2" x14ac:dyDescent="0.2">
      <c r="B385" s="7"/>
    </row>
    <row r="386" spans="2:2" x14ac:dyDescent="0.2">
      <c r="B386" s="7"/>
    </row>
    <row r="387" spans="2:2" x14ac:dyDescent="0.2">
      <c r="B387" s="7"/>
    </row>
    <row r="388" spans="2:2" x14ac:dyDescent="0.2">
      <c r="B388" s="7"/>
    </row>
    <row r="389" spans="2:2" x14ac:dyDescent="0.2">
      <c r="B389" s="7"/>
    </row>
    <row r="390" spans="2:2" x14ac:dyDescent="0.2">
      <c r="B390" s="7"/>
    </row>
    <row r="391" spans="2:2" x14ac:dyDescent="0.2">
      <c r="B391" s="7"/>
    </row>
    <row r="392" spans="2:2" x14ac:dyDescent="0.2">
      <c r="B392" s="7"/>
    </row>
    <row r="393" spans="2:2" x14ac:dyDescent="0.2">
      <c r="B393" s="7"/>
    </row>
    <row r="394" spans="2:2" x14ac:dyDescent="0.2">
      <c r="B394" s="7"/>
    </row>
    <row r="395" spans="2:2" x14ac:dyDescent="0.2">
      <c r="B395" s="7"/>
    </row>
    <row r="396" spans="2:2" x14ac:dyDescent="0.2">
      <c r="B396" s="7"/>
    </row>
    <row r="397" spans="2:2" x14ac:dyDescent="0.2">
      <c r="B397" s="7"/>
    </row>
    <row r="398" spans="2:2" x14ac:dyDescent="0.2">
      <c r="B398" s="7"/>
    </row>
    <row r="399" spans="2:2" x14ac:dyDescent="0.2">
      <c r="B399" s="7"/>
    </row>
    <row r="400" spans="2:2" x14ac:dyDescent="0.2">
      <c r="B400" s="7"/>
    </row>
    <row r="401" spans="2:2" x14ac:dyDescent="0.2">
      <c r="B401" s="7"/>
    </row>
    <row r="402" spans="2:2" x14ac:dyDescent="0.2">
      <c r="B402" s="7"/>
    </row>
    <row r="403" spans="2:2" x14ac:dyDescent="0.2">
      <c r="B403" s="7"/>
    </row>
    <row r="404" spans="2:2" x14ac:dyDescent="0.2">
      <c r="B404" s="7"/>
    </row>
    <row r="405" spans="2:2" x14ac:dyDescent="0.2">
      <c r="B405" s="7"/>
    </row>
    <row r="406" spans="2:2" x14ac:dyDescent="0.2">
      <c r="B406" s="7"/>
    </row>
    <row r="407" spans="2:2" x14ac:dyDescent="0.2">
      <c r="B407" s="7"/>
    </row>
    <row r="408" spans="2:2" ht="12" customHeight="1" x14ac:dyDescent="0.2">
      <c r="B408" s="7"/>
    </row>
    <row r="409" spans="2:2" ht="12" customHeight="1" x14ac:dyDescent="0.2">
      <c r="B409" s="7"/>
    </row>
    <row r="410" spans="2:2" ht="12" customHeight="1" x14ac:dyDescent="0.2">
      <c r="B410" s="7"/>
    </row>
    <row r="411" spans="2:2" x14ac:dyDescent="0.2">
      <c r="B411" s="7"/>
    </row>
    <row r="412" spans="2:2" x14ac:dyDescent="0.2">
      <c r="B412" s="7"/>
    </row>
    <row r="413" spans="2:2" x14ac:dyDescent="0.2">
      <c r="B413" s="7"/>
    </row>
    <row r="414" spans="2:2" x14ac:dyDescent="0.2">
      <c r="B414" s="7"/>
    </row>
    <row r="415" spans="2:2" x14ac:dyDescent="0.2">
      <c r="B415" s="7"/>
    </row>
    <row r="416" spans="2:2" x14ac:dyDescent="0.2">
      <c r="B416" s="7"/>
    </row>
    <row r="417" spans="2:2" x14ac:dyDescent="0.2">
      <c r="B417" s="7"/>
    </row>
    <row r="418" spans="2:2" x14ac:dyDescent="0.2">
      <c r="B418" s="7"/>
    </row>
    <row r="419" spans="2:2" x14ac:dyDescent="0.2">
      <c r="B419" s="7"/>
    </row>
    <row r="420" spans="2:2" x14ac:dyDescent="0.2">
      <c r="B420" s="7"/>
    </row>
    <row r="421" spans="2:2" x14ac:dyDescent="0.2">
      <c r="B421" s="7"/>
    </row>
    <row r="422" spans="2:2" x14ac:dyDescent="0.2">
      <c r="B422" s="7"/>
    </row>
    <row r="423" spans="2:2" x14ac:dyDescent="0.2">
      <c r="B423" s="7"/>
    </row>
    <row r="424" spans="2:2" x14ac:dyDescent="0.2">
      <c r="B424" s="7"/>
    </row>
    <row r="425" spans="2:2" x14ac:dyDescent="0.2">
      <c r="B425" s="7"/>
    </row>
    <row r="426" spans="2:2" x14ac:dyDescent="0.2">
      <c r="B426" s="7"/>
    </row>
    <row r="427" spans="2:2" x14ac:dyDescent="0.2">
      <c r="B427" s="7"/>
    </row>
    <row r="428" spans="2:2" x14ac:dyDescent="0.2">
      <c r="B428" s="7"/>
    </row>
    <row r="429" spans="2:2" x14ac:dyDescent="0.2">
      <c r="B429" s="7"/>
    </row>
    <row r="430" spans="2:2" x14ac:dyDescent="0.2">
      <c r="B430" s="7"/>
    </row>
    <row r="431" spans="2:2" x14ac:dyDescent="0.2">
      <c r="B431" s="7"/>
    </row>
    <row r="432" spans="2:2" x14ac:dyDescent="0.2">
      <c r="B432" s="7"/>
    </row>
    <row r="433" spans="2:2" x14ac:dyDescent="0.2">
      <c r="B433" s="7"/>
    </row>
    <row r="434" spans="2:2" x14ac:dyDescent="0.2">
      <c r="B434" s="7"/>
    </row>
    <row r="435" spans="2:2" x14ac:dyDescent="0.2">
      <c r="B435" s="7"/>
    </row>
    <row r="436" spans="2:2" x14ac:dyDescent="0.2">
      <c r="B436" s="7"/>
    </row>
    <row r="437" spans="2:2" x14ac:dyDescent="0.2">
      <c r="B437" s="7"/>
    </row>
    <row r="438" spans="2:2" x14ac:dyDescent="0.2">
      <c r="B438" s="7"/>
    </row>
    <row r="439" spans="2:2" x14ac:dyDescent="0.2">
      <c r="B439" s="7"/>
    </row>
    <row r="440" spans="2:2" x14ac:dyDescent="0.2">
      <c r="B440" s="7"/>
    </row>
    <row r="441" spans="2:2" x14ac:dyDescent="0.2">
      <c r="B441" s="7"/>
    </row>
    <row r="442" spans="2:2" x14ac:dyDescent="0.2">
      <c r="B442" s="7"/>
    </row>
    <row r="443" spans="2:2" x14ac:dyDescent="0.2">
      <c r="B443" s="7"/>
    </row>
    <row r="444" spans="2:2" x14ac:dyDescent="0.2">
      <c r="B444" s="7"/>
    </row>
    <row r="445" spans="2:2" x14ac:dyDescent="0.2">
      <c r="B445" s="7"/>
    </row>
    <row r="446" spans="2:2" x14ac:dyDescent="0.2">
      <c r="B446" s="7"/>
    </row>
    <row r="447" spans="2:2" x14ac:dyDescent="0.2">
      <c r="B447" s="7"/>
    </row>
    <row r="448" spans="2:2" x14ac:dyDescent="0.2">
      <c r="B448" s="7"/>
    </row>
    <row r="449" spans="2:2" x14ac:dyDescent="0.2">
      <c r="B449" s="7"/>
    </row>
    <row r="450" spans="2:2" x14ac:dyDescent="0.2">
      <c r="B450" s="7"/>
    </row>
    <row r="451" spans="2:2" x14ac:dyDescent="0.2">
      <c r="B451" s="7"/>
    </row>
    <row r="452" spans="2:2" x14ac:dyDescent="0.2">
      <c r="B452" s="7"/>
    </row>
    <row r="453" spans="2:2" x14ac:dyDescent="0.2">
      <c r="B453" s="7"/>
    </row>
    <row r="454" spans="2:2" x14ac:dyDescent="0.2">
      <c r="B454" s="7"/>
    </row>
    <row r="455" spans="2:2" x14ac:dyDescent="0.2">
      <c r="B455" s="7"/>
    </row>
    <row r="456" spans="2:2" x14ac:dyDescent="0.2">
      <c r="B456" s="7"/>
    </row>
    <row r="457" spans="2:2" x14ac:dyDescent="0.2">
      <c r="B457" s="7"/>
    </row>
    <row r="458" spans="2:2" x14ac:dyDescent="0.2">
      <c r="B458" s="7"/>
    </row>
    <row r="459" spans="2:2" x14ac:dyDescent="0.2">
      <c r="B459" s="7"/>
    </row>
    <row r="460" spans="2:2" x14ac:dyDescent="0.2">
      <c r="B460" s="7"/>
    </row>
    <row r="461" spans="2:2" x14ac:dyDescent="0.2">
      <c r="B461" s="7"/>
    </row>
    <row r="462" spans="2:2" x14ac:dyDescent="0.2">
      <c r="B462" s="7"/>
    </row>
    <row r="463" spans="2:2" x14ac:dyDescent="0.2">
      <c r="B463" s="7"/>
    </row>
    <row r="464" spans="2:2" x14ac:dyDescent="0.2">
      <c r="B464" s="7"/>
    </row>
    <row r="465" spans="2:2" x14ac:dyDescent="0.2">
      <c r="B465" s="7"/>
    </row>
    <row r="466" spans="2:2" x14ac:dyDescent="0.2">
      <c r="B466" s="7"/>
    </row>
    <row r="467" spans="2:2" x14ac:dyDescent="0.2">
      <c r="B467" s="7"/>
    </row>
    <row r="468" spans="2:2" x14ac:dyDescent="0.2">
      <c r="B468" s="7"/>
    </row>
    <row r="469" spans="2:2" x14ac:dyDescent="0.2">
      <c r="B469" s="7"/>
    </row>
    <row r="470" spans="2:2" x14ac:dyDescent="0.2">
      <c r="B470" s="7"/>
    </row>
    <row r="471" spans="2:2" x14ac:dyDescent="0.2">
      <c r="B471" s="7"/>
    </row>
    <row r="472" spans="2:2" x14ac:dyDescent="0.2">
      <c r="B472" s="7"/>
    </row>
    <row r="473" spans="2:2" x14ac:dyDescent="0.2">
      <c r="B473" s="7"/>
    </row>
    <row r="474" spans="2:2" x14ac:dyDescent="0.2">
      <c r="B474" s="7"/>
    </row>
    <row r="475" spans="2:2" x14ac:dyDescent="0.2">
      <c r="B475" s="7"/>
    </row>
    <row r="476" spans="2:2" x14ac:dyDescent="0.2">
      <c r="B476" s="7"/>
    </row>
    <row r="477" spans="2:2" x14ac:dyDescent="0.2">
      <c r="B477" s="7"/>
    </row>
    <row r="478" spans="2:2" x14ac:dyDescent="0.2">
      <c r="B478" s="7"/>
    </row>
    <row r="479" spans="2:2" x14ac:dyDescent="0.2">
      <c r="B479" s="7"/>
    </row>
    <row r="480" spans="2:2" x14ac:dyDescent="0.2">
      <c r="B480" s="7"/>
    </row>
    <row r="481" spans="2:2" x14ac:dyDescent="0.2">
      <c r="B481" s="7"/>
    </row>
    <row r="482" spans="2:2" x14ac:dyDescent="0.2">
      <c r="B482" s="7"/>
    </row>
    <row r="483" spans="2:2" x14ac:dyDescent="0.2">
      <c r="B483" s="7"/>
    </row>
    <row r="484" spans="2:2" x14ac:dyDescent="0.2">
      <c r="B484" s="7"/>
    </row>
    <row r="485" spans="2:2" x14ac:dyDescent="0.2">
      <c r="B485" s="7"/>
    </row>
    <row r="486" spans="2:2" x14ac:dyDescent="0.2">
      <c r="B486" s="7"/>
    </row>
    <row r="487" spans="2:2" x14ac:dyDescent="0.2">
      <c r="B487" s="7"/>
    </row>
    <row r="488" spans="2:2" x14ac:dyDescent="0.2">
      <c r="B488" s="7"/>
    </row>
    <row r="489" spans="2:2" x14ac:dyDescent="0.2">
      <c r="B489" s="7"/>
    </row>
    <row r="490" spans="2:2" x14ac:dyDescent="0.2">
      <c r="B490" s="7"/>
    </row>
    <row r="491" spans="2:2" x14ac:dyDescent="0.2">
      <c r="B491" s="7"/>
    </row>
    <row r="492" spans="2:2" x14ac:dyDescent="0.2">
      <c r="B492" s="7"/>
    </row>
    <row r="493" spans="2:2" x14ac:dyDescent="0.2">
      <c r="B493" s="7"/>
    </row>
    <row r="494" spans="2:2" x14ac:dyDescent="0.2">
      <c r="B494" s="7"/>
    </row>
    <row r="495" spans="2:2" x14ac:dyDescent="0.2">
      <c r="B495" s="7"/>
    </row>
    <row r="496" spans="2:2" x14ac:dyDescent="0.2">
      <c r="B496" s="7"/>
    </row>
    <row r="497" spans="2:2" x14ac:dyDescent="0.2">
      <c r="B497" s="7"/>
    </row>
    <row r="498" spans="2:2" x14ac:dyDescent="0.2">
      <c r="B498" s="7"/>
    </row>
    <row r="499" spans="2:2" x14ac:dyDescent="0.2">
      <c r="B499" s="7"/>
    </row>
    <row r="500" spans="2:2" x14ac:dyDescent="0.2">
      <c r="B500" s="7"/>
    </row>
    <row r="501" spans="2:2" x14ac:dyDescent="0.2">
      <c r="B501" s="7"/>
    </row>
    <row r="502" spans="2:2" x14ac:dyDescent="0.2">
      <c r="B502" s="7"/>
    </row>
    <row r="503" spans="2:2" x14ac:dyDescent="0.2">
      <c r="B503" s="7"/>
    </row>
    <row r="504" spans="2:2" x14ac:dyDescent="0.2">
      <c r="B504" s="7"/>
    </row>
    <row r="505" spans="2:2" x14ac:dyDescent="0.2">
      <c r="B505" s="7"/>
    </row>
    <row r="506" spans="2:2" x14ac:dyDescent="0.2">
      <c r="B506" s="7"/>
    </row>
    <row r="507" spans="2:2" x14ac:dyDescent="0.2">
      <c r="B507" s="7"/>
    </row>
    <row r="508" spans="2:2" x14ac:dyDescent="0.2">
      <c r="B508" s="7"/>
    </row>
    <row r="509" spans="2:2" x14ac:dyDescent="0.2">
      <c r="B509" s="7"/>
    </row>
    <row r="510" spans="2:2" x14ac:dyDescent="0.2">
      <c r="B510" s="7"/>
    </row>
    <row r="511" spans="2:2" x14ac:dyDescent="0.2">
      <c r="B511" s="7"/>
    </row>
    <row r="512" spans="2:2" x14ac:dyDescent="0.2">
      <c r="B512" s="7"/>
    </row>
    <row r="513" spans="1:10" x14ac:dyDescent="0.2">
      <c r="B513" s="7"/>
    </row>
    <row r="514" spans="1:10" x14ac:dyDescent="0.2">
      <c r="B514" s="7"/>
    </row>
    <row r="515" spans="1:10" x14ac:dyDescent="0.2">
      <c r="A515" s="7"/>
      <c r="B515" s="7"/>
      <c r="C515" s="49"/>
      <c r="D515" s="94"/>
    </row>
    <row r="516" spans="1:10" x14ac:dyDescent="0.2">
      <c r="A516" s="7"/>
      <c r="B516" s="7"/>
      <c r="C516" s="49"/>
      <c r="D516" s="94"/>
    </row>
    <row r="517" spans="1:10" x14ac:dyDescent="0.2">
      <c r="A517" s="7"/>
      <c r="B517" s="7"/>
      <c r="C517" s="49"/>
      <c r="D517" s="94"/>
    </row>
    <row r="518" spans="1:10" x14ac:dyDescent="0.2">
      <c r="A518" s="7"/>
      <c r="B518" s="7"/>
      <c r="C518" s="49"/>
      <c r="D518" s="94"/>
    </row>
    <row r="519" spans="1:10" x14ac:dyDescent="0.2">
      <c r="A519" s="7"/>
      <c r="B519" s="7"/>
      <c r="C519" s="49"/>
      <c r="D519" s="94"/>
    </row>
    <row r="520" spans="1:10" x14ac:dyDescent="0.2">
      <c r="A520" s="7"/>
      <c r="B520" s="7"/>
      <c r="C520" s="49"/>
      <c r="D520" s="94"/>
    </row>
    <row r="521" spans="1:10" x14ac:dyDescent="0.2">
      <c r="A521" s="7"/>
      <c r="B521" s="7"/>
      <c r="C521" s="49"/>
      <c r="D521" s="94"/>
      <c r="E521" s="52"/>
      <c r="F521" s="49"/>
      <c r="G521" s="53"/>
      <c r="H521" s="49"/>
      <c r="I521" s="49"/>
      <c r="J521" s="49"/>
    </row>
    <row r="522" spans="1:10" x14ac:dyDescent="0.2">
      <c r="A522" s="7"/>
      <c r="B522" s="7"/>
      <c r="C522" s="49"/>
      <c r="D522" s="94"/>
      <c r="E522" s="52"/>
      <c r="F522" s="49"/>
      <c r="G522" s="53"/>
      <c r="H522" s="49"/>
      <c r="I522" s="49"/>
      <c r="J522" s="49"/>
    </row>
    <row r="523" spans="1:10" x14ac:dyDescent="0.2">
      <c r="A523" s="7"/>
      <c r="B523" s="7"/>
      <c r="C523" s="49"/>
      <c r="D523" s="94"/>
      <c r="E523" s="52"/>
      <c r="F523" s="49"/>
      <c r="G523" s="53"/>
      <c r="H523" s="49"/>
      <c r="I523" s="49"/>
      <c r="J523" s="49"/>
    </row>
    <row r="524" spans="1:10" x14ac:dyDescent="0.2">
      <c r="A524" s="7"/>
      <c r="B524" s="7"/>
      <c r="C524" s="49"/>
      <c r="D524" s="94"/>
      <c r="E524" s="52"/>
      <c r="F524" s="49"/>
      <c r="G524" s="53"/>
      <c r="H524" s="49"/>
      <c r="I524" s="49"/>
      <c r="J524" s="49"/>
    </row>
    <row r="525" spans="1:10" x14ac:dyDescent="0.2">
      <c r="A525" s="7"/>
      <c r="B525" s="7"/>
      <c r="C525" s="49"/>
      <c r="D525" s="94"/>
      <c r="E525" s="52"/>
      <c r="F525" s="49"/>
      <c r="G525" s="53"/>
      <c r="H525" s="49"/>
      <c r="I525" s="49"/>
      <c r="J525" s="49"/>
    </row>
    <row r="526" spans="1:10" x14ac:dyDescent="0.2">
      <c r="A526" s="7"/>
      <c r="B526" s="7"/>
      <c r="C526" s="49"/>
      <c r="D526" s="94"/>
      <c r="E526" s="52"/>
      <c r="F526" s="49"/>
      <c r="G526" s="53"/>
      <c r="H526" s="49"/>
      <c r="I526" s="49"/>
      <c r="J526" s="49"/>
    </row>
    <row r="527" spans="1:10" x14ac:dyDescent="0.2">
      <c r="A527" s="7"/>
      <c r="B527" s="7"/>
      <c r="C527" s="49"/>
      <c r="D527" s="94"/>
      <c r="E527" s="52"/>
      <c r="F527" s="49"/>
      <c r="G527" s="53"/>
      <c r="H527" s="49"/>
      <c r="I527" s="49"/>
      <c r="J527" s="49"/>
    </row>
    <row r="528" spans="1:10" x14ac:dyDescent="0.2">
      <c r="A528" s="7"/>
      <c r="B528" s="7"/>
      <c r="C528" s="49"/>
      <c r="D528" s="94"/>
      <c r="E528" s="52"/>
      <c r="F528" s="49"/>
      <c r="G528" s="53"/>
      <c r="H528" s="49"/>
      <c r="I528" s="49"/>
      <c r="J528" s="49"/>
    </row>
    <row r="529" spans="1:10" x14ac:dyDescent="0.2">
      <c r="A529" s="7"/>
      <c r="B529" s="7"/>
      <c r="C529" s="49"/>
      <c r="D529" s="94"/>
      <c r="E529" s="52"/>
      <c r="F529" s="49"/>
      <c r="G529" s="53"/>
      <c r="H529" s="49"/>
      <c r="I529" s="49"/>
      <c r="J529" s="49"/>
    </row>
    <row r="530" spans="1:10" x14ac:dyDescent="0.2">
      <c r="A530" s="7"/>
      <c r="B530" s="7"/>
      <c r="C530" s="49"/>
      <c r="D530" s="94"/>
      <c r="E530" s="52"/>
      <c r="F530" s="49"/>
      <c r="G530" s="53"/>
      <c r="H530" s="49"/>
      <c r="I530" s="49"/>
      <c r="J530" s="49"/>
    </row>
    <row r="531" spans="1:10" x14ac:dyDescent="0.2">
      <c r="A531" s="7"/>
      <c r="B531" s="7"/>
      <c r="C531" s="49"/>
      <c r="D531" s="94"/>
      <c r="E531" s="52"/>
      <c r="F531" s="49"/>
      <c r="G531" s="53"/>
      <c r="H531" s="49"/>
      <c r="I531" s="49"/>
      <c r="J531" s="49"/>
    </row>
    <row r="532" spans="1:10" x14ac:dyDescent="0.2">
      <c r="A532" s="7"/>
      <c r="B532" s="7"/>
      <c r="C532" s="49"/>
      <c r="D532" s="94"/>
      <c r="E532" s="52"/>
      <c r="F532" s="49"/>
      <c r="G532" s="53"/>
      <c r="H532" s="49"/>
      <c r="I532" s="49"/>
      <c r="J532" s="49"/>
    </row>
    <row r="533" spans="1:10" x14ac:dyDescent="0.2">
      <c r="A533" s="7"/>
      <c r="B533" s="7"/>
      <c r="C533" s="49"/>
      <c r="D533" s="94"/>
      <c r="E533" s="52"/>
      <c r="F533" s="49"/>
      <c r="G533" s="53"/>
      <c r="H533" s="49"/>
      <c r="I533" s="49"/>
      <c r="J533" s="49"/>
    </row>
    <row r="534" spans="1:10" x14ac:dyDescent="0.2">
      <c r="A534" s="7"/>
      <c r="B534" s="7"/>
      <c r="C534" s="49"/>
      <c r="D534" s="94"/>
      <c r="E534" s="52"/>
      <c r="F534" s="49"/>
      <c r="G534" s="53"/>
      <c r="H534" s="49"/>
      <c r="I534" s="49"/>
      <c r="J534" s="49"/>
    </row>
    <row r="535" spans="1:10" x14ac:dyDescent="0.2">
      <c r="A535" s="7"/>
      <c r="B535" s="7"/>
      <c r="C535" s="49"/>
      <c r="D535" s="94"/>
      <c r="E535" s="52"/>
      <c r="F535" s="49"/>
      <c r="G535" s="53"/>
      <c r="H535" s="49"/>
      <c r="I535" s="49"/>
      <c r="J535" s="49"/>
    </row>
    <row r="536" spans="1:10" x14ac:dyDescent="0.2">
      <c r="A536" s="7"/>
      <c r="B536" s="7"/>
      <c r="C536" s="49"/>
      <c r="D536" s="94"/>
      <c r="E536" s="52"/>
      <c r="F536" s="49"/>
      <c r="G536" s="53"/>
      <c r="H536" s="49"/>
      <c r="I536" s="49"/>
      <c r="J536" s="49"/>
    </row>
    <row r="537" spans="1:10" x14ac:dyDescent="0.2">
      <c r="A537" s="7"/>
      <c r="B537" s="7"/>
      <c r="C537" s="49"/>
      <c r="D537" s="94"/>
      <c r="E537" s="52"/>
      <c r="F537" s="49"/>
      <c r="G537" s="53"/>
      <c r="H537" s="49"/>
      <c r="I537" s="49"/>
      <c r="J537" s="49"/>
    </row>
    <row r="538" spans="1:10" x14ac:dyDescent="0.2">
      <c r="A538" s="7"/>
      <c r="B538" s="7"/>
      <c r="C538" s="49"/>
      <c r="D538" s="94"/>
      <c r="E538" s="52"/>
      <c r="F538" s="49"/>
      <c r="G538" s="53"/>
      <c r="H538" s="49"/>
      <c r="I538" s="49"/>
      <c r="J538" s="49"/>
    </row>
    <row r="539" spans="1:10" x14ac:dyDescent="0.2">
      <c r="A539" s="7"/>
      <c r="B539" s="7"/>
      <c r="C539" s="49"/>
      <c r="D539" s="94"/>
      <c r="E539" s="52"/>
      <c r="F539" s="49"/>
      <c r="G539" s="53"/>
      <c r="H539" s="49"/>
      <c r="I539" s="49"/>
      <c r="J539" s="49"/>
    </row>
    <row r="540" spans="1:10" x14ac:dyDescent="0.2">
      <c r="A540" s="7"/>
      <c r="B540" s="7"/>
      <c r="C540" s="49"/>
      <c r="D540" s="94"/>
      <c r="E540" s="52"/>
      <c r="F540" s="49"/>
      <c r="G540" s="53"/>
      <c r="H540" s="49"/>
      <c r="I540" s="49"/>
      <c r="J540" s="49"/>
    </row>
    <row r="541" spans="1:10" x14ac:dyDescent="0.2">
      <c r="A541" s="7"/>
      <c r="B541" s="7"/>
      <c r="C541" s="49"/>
      <c r="D541" s="94"/>
      <c r="E541" s="52"/>
      <c r="F541" s="49"/>
      <c r="G541" s="53"/>
      <c r="H541" s="49"/>
      <c r="I541" s="49"/>
      <c r="J541" s="49"/>
    </row>
    <row r="542" spans="1:10" x14ac:dyDescent="0.2">
      <c r="A542" s="7"/>
      <c r="B542" s="7"/>
      <c r="C542" s="49"/>
      <c r="D542" s="94"/>
      <c r="E542" s="52"/>
      <c r="F542" s="49"/>
      <c r="G542" s="53"/>
      <c r="H542" s="49"/>
      <c r="I542" s="49"/>
      <c r="J542" s="49"/>
    </row>
    <row r="543" spans="1:10" x14ac:dyDescent="0.2">
      <c r="A543" s="7"/>
      <c r="B543" s="7"/>
      <c r="C543" s="49"/>
      <c r="D543" s="94"/>
      <c r="E543" s="52"/>
      <c r="F543" s="49"/>
      <c r="G543" s="53"/>
      <c r="H543" s="49"/>
      <c r="I543" s="49"/>
      <c r="J543" s="49"/>
    </row>
    <row r="544" spans="1:10" x14ac:dyDescent="0.2">
      <c r="A544" s="7"/>
      <c r="B544" s="7"/>
      <c r="C544" s="49"/>
      <c r="D544" s="94"/>
      <c r="E544" s="52"/>
      <c r="F544" s="49"/>
      <c r="G544" s="53"/>
      <c r="H544" s="49"/>
      <c r="I544" s="49"/>
      <c r="J544" s="49"/>
    </row>
    <row r="545" spans="1:10" x14ac:dyDescent="0.2">
      <c r="A545" s="7"/>
      <c r="B545" s="7"/>
      <c r="C545" s="49"/>
      <c r="D545" s="94"/>
      <c r="E545" s="52"/>
      <c r="F545" s="49"/>
      <c r="G545" s="53"/>
      <c r="H545" s="49"/>
      <c r="I545" s="49"/>
      <c r="J545" s="49"/>
    </row>
    <row r="546" spans="1:10" x14ac:dyDescent="0.2">
      <c r="A546" s="7"/>
      <c r="B546" s="7"/>
      <c r="C546" s="49"/>
      <c r="D546" s="94"/>
      <c r="E546" s="52"/>
      <c r="F546" s="49"/>
      <c r="G546" s="53"/>
      <c r="H546" s="49"/>
      <c r="I546" s="49"/>
      <c r="J546" s="49"/>
    </row>
    <row r="547" spans="1:10" x14ac:dyDescent="0.2">
      <c r="A547" s="7"/>
      <c r="B547" s="7"/>
      <c r="C547" s="49"/>
      <c r="D547" s="94"/>
      <c r="E547" s="52"/>
      <c r="F547" s="49"/>
      <c r="G547" s="53"/>
      <c r="H547" s="49"/>
      <c r="I547" s="49"/>
      <c r="J547" s="49"/>
    </row>
    <row r="548" spans="1:10" x14ac:dyDescent="0.2">
      <c r="A548" s="7"/>
      <c r="B548" s="7"/>
      <c r="C548" s="49"/>
      <c r="D548" s="94"/>
      <c r="E548" s="52"/>
      <c r="F548" s="49"/>
      <c r="G548" s="53"/>
      <c r="H548" s="49"/>
      <c r="I548" s="49"/>
      <c r="J548" s="49"/>
    </row>
    <row r="549" spans="1:10" x14ac:dyDescent="0.2">
      <c r="A549" s="7"/>
      <c r="B549" s="7"/>
      <c r="C549" s="49"/>
      <c r="D549" s="94"/>
      <c r="E549" s="52"/>
      <c r="F549" s="49"/>
      <c r="G549" s="53"/>
      <c r="H549" s="49"/>
      <c r="I549" s="49"/>
      <c r="J549" s="49"/>
    </row>
    <row r="550" spans="1:10" x14ac:dyDescent="0.2">
      <c r="A550" s="7"/>
      <c r="B550" s="7"/>
      <c r="C550" s="49"/>
      <c r="D550" s="94"/>
      <c r="E550" s="52"/>
      <c r="F550" s="49"/>
      <c r="G550" s="53"/>
      <c r="H550" s="49"/>
      <c r="I550" s="49"/>
      <c r="J550" s="49"/>
    </row>
    <row r="551" spans="1:10" x14ac:dyDescent="0.2">
      <c r="A551" s="7"/>
      <c r="B551" s="7"/>
      <c r="C551" s="49"/>
      <c r="D551" s="94"/>
      <c r="E551" s="52"/>
      <c r="F551" s="49"/>
      <c r="G551" s="53"/>
      <c r="H551" s="49"/>
      <c r="I551" s="49"/>
      <c r="J551" s="49"/>
    </row>
    <row r="552" spans="1:10" x14ac:dyDescent="0.2">
      <c r="A552" s="7"/>
      <c r="B552" s="7"/>
      <c r="C552" s="49"/>
      <c r="D552" s="94"/>
      <c r="E552" s="52"/>
      <c r="F552" s="49"/>
      <c r="G552" s="53"/>
      <c r="H552" s="49"/>
      <c r="I552" s="49"/>
      <c r="J552" s="49"/>
    </row>
    <row r="553" spans="1:10" x14ac:dyDescent="0.2">
      <c r="A553" s="7"/>
      <c r="B553" s="7"/>
      <c r="C553" s="49"/>
      <c r="D553" s="94"/>
      <c r="E553" s="52"/>
      <c r="F553" s="49"/>
      <c r="G553" s="53"/>
      <c r="H553" s="49"/>
      <c r="I553" s="49"/>
      <c r="J553" s="49"/>
    </row>
    <row r="554" spans="1:10" x14ac:dyDescent="0.2">
      <c r="A554" s="7"/>
      <c r="B554" s="7"/>
      <c r="C554" s="49"/>
      <c r="D554" s="94"/>
      <c r="E554" s="52"/>
      <c r="F554" s="49"/>
      <c r="G554" s="53"/>
      <c r="H554" s="49"/>
      <c r="I554" s="49"/>
      <c r="J554" s="49"/>
    </row>
    <row r="555" spans="1:10" x14ac:dyDescent="0.2">
      <c r="A555" s="7"/>
      <c r="B555" s="7"/>
      <c r="C555" s="49"/>
      <c r="D555" s="94"/>
      <c r="E555" s="52"/>
      <c r="F555" s="49"/>
      <c r="G555" s="53"/>
      <c r="H555" s="49"/>
      <c r="I555" s="49"/>
      <c r="J555" s="49"/>
    </row>
    <row r="556" spans="1:10" s="49" customFormat="1" x14ac:dyDescent="0.2">
      <c r="A556" s="7"/>
      <c r="B556" s="7"/>
      <c r="D556" s="94"/>
      <c r="E556" s="52"/>
      <c r="G556" s="53"/>
    </row>
    <row r="557" spans="1:10" s="49" customFormat="1" x14ac:dyDescent="0.2">
      <c r="A557" s="7"/>
      <c r="B557" s="7"/>
      <c r="D557" s="94"/>
      <c r="E557" s="52"/>
      <c r="G557" s="53"/>
    </row>
    <row r="558" spans="1:10" s="49" customFormat="1" x14ac:dyDescent="0.2">
      <c r="A558" s="7"/>
      <c r="B558" s="7"/>
      <c r="D558" s="94"/>
      <c r="E558" s="52"/>
      <c r="G558" s="53"/>
    </row>
    <row r="559" spans="1:10" s="49" customFormat="1" x14ac:dyDescent="0.2">
      <c r="A559" s="7"/>
      <c r="B559" s="7"/>
      <c r="D559" s="94"/>
      <c r="E559" s="52"/>
      <c r="G559" s="53"/>
    </row>
    <row r="560" spans="1:10" s="49" customFormat="1" x14ac:dyDescent="0.2">
      <c r="A560" s="7"/>
      <c r="B560" s="7"/>
      <c r="D560" s="94"/>
      <c r="E560" s="52"/>
      <c r="G560" s="53"/>
    </row>
    <row r="561" spans="1:10" s="49" customFormat="1" x14ac:dyDescent="0.2">
      <c r="A561" s="7"/>
      <c r="B561" s="7"/>
      <c r="D561" s="94"/>
      <c r="E561" s="52"/>
      <c r="G561" s="53"/>
    </row>
    <row r="562" spans="1:10" s="49" customFormat="1" x14ac:dyDescent="0.2">
      <c r="A562" s="7"/>
      <c r="B562" s="7"/>
      <c r="D562" s="94"/>
      <c r="E562" s="52"/>
      <c r="G562" s="53"/>
    </row>
    <row r="563" spans="1:10" s="49" customFormat="1" x14ac:dyDescent="0.2">
      <c r="A563" s="7"/>
      <c r="B563" s="7"/>
      <c r="D563" s="94"/>
      <c r="E563" s="52"/>
      <c r="G563" s="53"/>
    </row>
    <row r="564" spans="1:10" s="49" customFormat="1" x14ac:dyDescent="0.2">
      <c r="A564" s="7"/>
      <c r="B564" s="7"/>
      <c r="D564" s="94"/>
      <c r="E564" s="52"/>
      <c r="G564" s="53"/>
    </row>
    <row r="565" spans="1:10" s="49" customFormat="1" x14ac:dyDescent="0.2">
      <c r="A565" s="7"/>
      <c r="B565" s="7"/>
      <c r="D565" s="94"/>
      <c r="E565" s="52"/>
      <c r="G565" s="53"/>
    </row>
    <row r="566" spans="1:10" s="49" customFormat="1" x14ac:dyDescent="0.2">
      <c r="A566" s="7"/>
      <c r="B566" s="7"/>
      <c r="D566" s="94"/>
      <c r="E566" s="52"/>
      <c r="G566" s="53"/>
    </row>
    <row r="567" spans="1:10" s="49" customFormat="1" x14ac:dyDescent="0.2">
      <c r="A567" s="7"/>
      <c r="B567" s="7"/>
      <c r="D567" s="94"/>
      <c r="E567" s="52"/>
      <c r="G567" s="53"/>
    </row>
    <row r="568" spans="1:10" s="49" customFormat="1" x14ac:dyDescent="0.2">
      <c r="A568" s="5"/>
      <c r="B568" s="5"/>
      <c r="C568" s="2"/>
      <c r="D568" s="6"/>
      <c r="E568" s="52"/>
      <c r="G568" s="53"/>
    </row>
    <row r="569" spans="1:10" s="49" customFormat="1" x14ac:dyDescent="0.2">
      <c r="A569" s="5"/>
      <c r="B569" s="5"/>
      <c r="C569" s="3"/>
      <c r="D569" s="5"/>
      <c r="E569" s="52"/>
      <c r="G569" s="53"/>
    </row>
    <row r="570" spans="1:10" s="49" customFormat="1" x14ac:dyDescent="0.2">
      <c r="A570" s="5"/>
      <c r="B570" s="5"/>
      <c r="C570" s="2"/>
      <c r="D570" s="6"/>
      <c r="E570" s="52"/>
      <c r="G570" s="53"/>
    </row>
    <row r="571" spans="1:10" s="49" customFormat="1" x14ac:dyDescent="0.2">
      <c r="A571" s="5"/>
      <c r="B571" s="5"/>
      <c r="C571" s="2"/>
      <c r="D571" s="6"/>
      <c r="E571" s="52"/>
      <c r="G571" s="53"/>
    </row>
    <row r="572" spans="1:10" s="49" customFormat="1" x14ac:dyDescent="0.2">
      <c r="A572" s="5"/>
      <c r="B572" s="5"/>
      <c r="C572" s="48"/>
      <c r="D572" s="50"/>
      <c r="E572" s="52"/>
      <c r="G572" s="53"/>
    </row>
    <row r="573" spans="1:10" s="49" customFormat="1" x14ac:dyDescent="0.2">
      <c r="A573" s="5"/>
      <c r="B573" s="5"/>
      <c r="C573" s="48"/>
      <c r="D573" s="50"/>
      <c r="E573" s="52"/>
      <c r="G573" s="53"/>
    </row>
    <row r="574" spans="1:10" s="49" customFormat="1" x14ac:dyDescent="0.2">
      <c r="A574" s="5"/>
      <c r="B574" s="5"/>
      <c r="C574" s="2"/>
      <c r="D574" s="6"/>
      <c r="E574" s="3"/>
      <c r="F574" s="2"/>
      <c r="G574" s="4"/>
      <c r="H574" s="2"/>
      <c r="I574" s="2"/>
      <c r="J574" s="2"/>
    </row>
    <row r="575" spans="1:10" s="49" customFormat="1" x14ac:dyDescent="0.2">
      <c r="A575" s="5"/>
      <c r="B575" s="5"/>
      <c r="C575" s="48"/>
      <c r="D575" s="50"/>
      <c r="E575" s="3"/>
      <c r="F575" s="2"/>
      <c r="G575" s="4"/>
      <c r="H575" s="2"/>
      <c r="I575" s="2"/>
      <c r="J575" s="2"/>
    </row>
    <row r="576" spans="1:10" s="49" customFormat="1" x14ac:dyDescent="0.2">
      <c r="A576" s="5"/>
      <c r="B576" s="5"/>
      <c r="C576" s="2"/>
      <c r="D576" s="6"/>
      <c r="E576" s="3"/>
      <c r="F576" s="2"/>
      <c r="G576" s="4"/>
      <c r="H576" s="2"/>
      <c r="I576" s="2"/>
      <c r="J576" s="2"/>
    </row>
    <row r="577" spans="1:10" s="49" customFormat="1" x14ac:dyDescent="0.2">
      <c r="A577" s="5"/>
      <c r="B577" s="5"/>
      <c r="C577" s="2"/>
      <c r="D577" s="6"/>
      <c r="E577" s="3"/>
      <c r="F577" s="2"/>
      <c r="G577" s="4"/>
      <c r="H577" s="2"/>
      <c r="I577" s="2"/>
      <c r="J577" s="2"/>
    </row>
    <row r="578" spans="1:10" s="49" customFormat="1" x14ac:dyDescent="0.2">
      <c r="A578" s="5"/>
      <c r="B578" s="5"/>
      <c r="C578" s="48"/>
      <c r="D578" s="50"/>
      <c r="E578" s="3"/>
      <c r="F578" s="2"/>
      <c r="G578" s="4"/>
      <c r="H578" s="2"/>
      <c r="I578" s="2"/>
      <c r="J578" s="2"/>
    </row>
    <row r="579" spans="1:10" s="49" customFormat="1" x14ac:dyDescent="0.2">
      <c r="A579" s="5"/>
      <c r="B579" s="5"/>
      <c r="C579" s="48"/>
      <c r="D579" s="50"/>
      <c r="E579" s="3"/>
      <c r="F579" s="2"/>
      <c r="G579" s="4"/>
      <c r="H579" s="2"/>
      <c r="I579" s="2"/>
      <c r="J579" s="2"/>
    </row>
    <row r="580" spans="1:10" s="49" customFormat="1" x14ac:dyDescent="0.2">
      <c r="A580" s="5"/>
      <c r="B580" s="5"/>
      <c r="C580" s="48"/>
      <c r="D580" s="50"/>
      <c r="E580" s="3"/>
      <c r="F580" s="2"/>
      <c r="G580" s="4"/>
      <c r="H580" s="2"/>
      <c r="I580" s="2"/>
      <c r="J580" s="2"/>
    </row>
    <row r="581" spans="1:10" s="49" customFormat="1" x14ac:dyDescent="0.2">
      <c r="A581" s="5"/>
      <c r="B581" s="5"/>
      <c r="C581" s="2"/>
      <c r="D581" s="6"/>
      <c r="E581" s="3"/>
      <c r="F581" s="2"/>
      <c r="G581" s="4"/>
      <c r="H581" s="2"/>
      <c r="I581" s="2"/>
      <c r="J581" s="2"/>
    </row>
    <row r="582" spans="1:10" s="49" customFormat="1" x14ac:dyDescent="0.2">
      <c r="A582" s="5"/>
      <c r="B582" s="5"/>
      <c r="C582" s="48"/>
      <c r="D582" s="50"/>
      <c r="E582" s="3"/>
      <c r="F582" s="2"/>
      <c r="G582" s="4"/>
      <c r="H582" s="2"/>
      <c r="I582" s="2"/>
      <c r="J582" s="2"/>
    </row>
    <row r="583" spans="1:10" s="49" customFormat="1" x14ac:dyDescent="0.2">
      <c r="A583" s="5"/>
      <c r="B583" s="5"/>
      <c r="C583" s="48"/>
      <c r="D583" s="50"/>
      <c r="E583" s="3"/>
      <c r="F583" s="2"/>
      <c r="G583" s="4"/>
      <c r="H583" s="2"/>
      <c r="I583" s="2"/>
      <c r="J583" s="2"/>
    </row>
    <row r="584" spans="1:10" s="49" customFormat="1" x14ac:dyDescent="0.2">
      <c r="A584" s="5"/>
      <c r="B584" s="5"/>
      <c r="C584" s="48"/>
      <c r="D584" s="50"/>
      <c r="E584" s="3"/>
      <c r="F584" s="2"/>
      <c r="G584" s="4"/>
      <c r="H584" s="2"/>
      <c r="I584" s="2"/>
      <c r="J584" s="2"/>
    </row>
    <row r="585" spans="1:10" s="49" customFormat="1" x14ac:dyDescent="0.2">
      <c r="A585" s="5"/>
      <c r="B585" s="5"/>
      <c r="C585" s="48"/>
      <c r="D585" s="50"/>
      <c r="E585" s="3"/>
      <c r="F585" s="2"/>
      <c r="G585" s="4"/>
      <c r="H585" s="2"/>
      <c r="I585" s="2"/>
      <c r="J585" s="2"/>
    </row>
    <row r="586" spans="1:10" s="49" customFormat="1" x14ac:dyDescent="0.2">
      <c r="A586" s="5"/>
      <c r="B586" s="5"/>
      <c r="C586" s="48"/>
      <c r="D586" s="50"/>
      <c r="E586" s="3"/>
      <c r="F586" s="2"/>
      <c r="G586" s="4"/>
      <c r="H586" s="2"/>
      <c r="I586" s="2"/>
      <c r="J586" s="2"/>
    </row>
    <row r="587" spans="1:10" s="49" customFormat="1" x14ac:dyDescent="0.2">
      <c r="A587" s="5"/>
      <c r="B587" s="5"/>
      <c r="C587" s="2"/>
      <c r="D587" s="6"/>
      <c r="E587" s="3"/>
      <c r="F587" s="2"/>
      <c r="G587" s="4"/>
      <c r="H587" s="2"/>
      <c r="I587" s="2"/>
      <c r="J587" s="2"/>
    </row>
    <row r="588" spans="1:10" s="49" customFormat="1" x14ac:dyDescent="0.2">
      <c r="A588" s="5"/>
      <c r="B588" s="5"/>
      <c r="C588" s="2"/>
      <c r="D588" s="6"/>
      <c r="E588" s="3"/>
      <c r="F588" s="2"/>
      <c r="G588" s="4"/>
      <c r="H588" s="2"/>
      <c r="I588" s="2"/>
      <c r="J588" s="2"/>
    </row>
    <row r="589" spans="1:10" s="49" customFormat="1" x14ac:dyDescent="0.2">
      <c r="A589" s="5"/>
      <c r="B589" s="5"/>
      <c r="C589" s="2"/>
      <c r="D589" s="6"/>
      <c r="E589" s="3"/>
      <c r="F589" s="2"/>
      <c r="G589" s="4"/>
      <c r="H589" s="2"/>
      <c r="I589" s="2"/>
      <c r="J589" s="2"/>
    </row>
    <row r="590" spans="1:10" s="49" customFormat="1" x14ac:dyDescent="0.2">
      <c r="A590" s="5"/>
      <c r="B590" s="5"/>
      <c r="C590" s="2"/>
      <c r="D590" s="6"/>
      <c r="E590" s="3"/>
      <c r="F590" s="2"/>
      <c r="G590" s="4"/>
      <c r="H590" s="2"/>
      <c r="I590" s="2"/>
      <c r="J590" s="2"/>
    </row>
    <row r="591" spans="1:10" s="49" customFormat="1" x14ac:dyDescent="0.2">
      <c r="A591" s="5"/>
      <c r="B591" s="5"/>
      <c r="C591" s="2"/>
      <c r="D591" s="6"/>
      <c r="E591" s="3"/>
      <c r="F591" s="2"/>
      <c r="G591" s="4"/>
      <c r="H591" s="2"/>
      <c r="I591" s="2"/>
      <c r="J591" s="2"/>
    </row>
    <row r="592" spans="1:10" s="49" customFormat="1" x14ac:dyDescent="0.2">
      <c r="A592" s="5"/>
      <c r="B592" s="5"/>
      <c r="C592" s="2"/>
      <c r="D592" s="6"/>
      <c r="E592" s="3"/>
      <c r="F592" s="2"/>
      <c r="G592" s="4"/>
      <c r="H592" s="2"/>
      <c r="I592" s="2"/>
      <c r="J592" s="2"/>
    </row>
    <row r="593" spans="1:10" s="49" customFormat="1" x14ac:dyDescent="0.2">
      <c r="A593" s="5"/>
      <c r="B593" s="5"/>
      <c r="C593" s="2"/>
      <c r="D593" s="6"/>
      <c r="E593" s="3"/>
      <c r="F593" s="2"/>
      <c r="G593" s="4"/>
      <c r="H593" s="2"/>
      <c r="I593" s="2"/>
      <c r="J593" s="2"/>
    </row>
    <row r="594" spans="1:10" s="49" customFormat="1" x14ac:dyDescent="0.2">
      <c r="A594" s="5"/>
      <c r="B594" s="5"/>
      <c r="C594" s="2"/>
      <c r="D594" s="6"/>
      <c r="E594" s="3"/>
      <c r="F594" s="2"/>
      <c r="G594" s="4"/>
      <c r="H594" s="2"/>
      <c r="I594" s="2"/>
      <c r="J594" s="2"/>
    </row>
    <row r="595" spans="1:10" s="49" customFormat="1" x14ac:dyDescent="0.2">
      <c r="A595" s="5"/>
      <c r="B595" s="5"/>
      <c r="C595" s="2"/>
      <c r="D595" s="6"/>
      <c r="E595" s="3"/>
      <c r="F595" s="2"/>
      <c r="G595" s="4"/>
      <c r="H595" s="2"/>
      <c r="I595" s="2"/>
      <c r="J595" s="2"/>
    </row>
    <row r="596" spans="1:10" s="49" customFormat="1" x14ac:dyDescent="0.2">
      <c r="A596" s="5"/>
      <c r="B596" s="5"/>
      <c r="C596" s="2"/>
      <c r="D596" s="6"/>
      <c r="E596" s="3"/>
      <c r="F596" s="2"/>
      <c r="G596" s="4"/>
      <c r="H596" s="2"/>
      <c r="I596" s="2"/>
      <c r="J596" s="2"/>
    </row>
    <row r="597" spans="1:10" s="49" customFormat="1" x14ac:dyDescent="0.2">
      <c r="A597" s="5"/>
      <c r="B597" s="5"/>
      <c r="C597" s="2"/>
      <c r="D597" s="6"/>
      <c r="E597" s="3"/>
      <c r="F597" s="2"/>
      <c r="G597" s="4"/>
      <c r="H597" s="2"/>
      <c r="I597" s="2"/>
      <c r="J597" s="2"/>
    </row>
    <row r="598" spans="1:10" s="49" customFormat="1" x14ac:dyDescent="0.2">
      <c r="A598" s="5"/>
      <c r="B598" s="5"/>
      <c r="C598" s="2"/>
      <c r="D598" s="6"/>
      <c r="E598" s="3"/>
      <c r="F598" s="2"/>
      <c r="G598" s="4"/>
      <c r="H598" s="2"/>
      <c r="I598" s="2"/>
      <c r="J598" s="2"/>
    </row>
    <row r="599" spans="1:10" s="49" customFormat="1" x14ac:dyDescent="0.2">
      <c r="A599" s="5"/>
      <c r="B599" s="5"/>
      <c r="C599" s="2"/>
      <c r="D599" s="6"/>
      <c r="E599" s="3"/>
      <c r="F599" s="2"/>
      <c r="G599" s="4"/>
      <c r="H599" s="2"/>
      <c r="I599" s="2"/>
      <c r="J599" s="2"/>
    </row>
    <row r="600" spans="1:10" s="49" customFormat="1" x14ac:dyDescent="0.2">
      <c r="A600" s="5"/>
      <c r="B600" s="5"/>
      <c r="C600" s="2"/>
      <c r="D600" s="6"/>
      <c r="E600" s="3"/>
      <c r="F600" s="2"/>
      <c r="G600" s="4"/>
      <c r="H600" s="2"/>
      <c r="I600" s="2"/>
      <c r="J600" s="2"/>
    </row>
    <row r="601" spans="1:10" s="49" customFormat="1" x14ac:dyDescent="0.2">
      <c r="A601" s="5"/>
      <c r="B601" s="5"/>
      <c r="C601" s="2"/>
      <c r="D601" s="6"/>
      <c r="E601" s="3"/>
      <c r="F601" s="2"/>
      <c r="G601" s="4"/>
      <c r="H601" s="2"/>
      <c r="I601" s="2"/>
      <c r="J601" s="2"/>
    </row>
    <row r="602" spans="1:10" s="49" customFormat="1" x14ac:dyDescent="0.2">
      <c r="A602" s="5"/>
      <c r="B602" s="5"/>
      <c r="C602" s="2"/>
      <c r="D602" s="6"/>
      <c r="E602" s="3"/>
      <c r="F602" s="2"/>
      <c r="G602" s="4"/>
      <c r="H602" s="2"/>
      <c r="I602" s="2"/>
      <c r="J602" s="2"/>
    </row>
    <row r="603" spans="1:10" s="49" customFormat="1" x14ac:dyDescent="0.2">
      <c r="A603" s="5"/>
      <c r="B603" s="5"/>
      <c r="C603" s="2"/>
      <c r="D603" s="6"/>
      <c r="E603" s="3"/>
      <c r="F603" s="2"/>
      <c r="G603" s="4"/>
      <c r="H603" s="2"/>
      <c r="I603" s="2"/>
      <c r="J603" s="2"/>
    </row>
    <row r="604" spans="1:10" s="49" customFormat="1" x14ac:dyDescent="0.2">
      <c r="A604" s="5"/>
      <c r="B604" s="5"/>
      <c r="C604" s="2"/>
      <c r="D604" s="6"/>
      <c r="E604" s="3"/>
      <c r="F604" s="2"/>
      <c r="G604" s="4"/>
      <c r="H604" s="2"/>
      <c r="I604" s="2"/>
      <c r="J604" s="2"/>
    </row>
    <row r="605" spans="1:10" s="49" customFormat="1" x14ac:dyDescent="0.2">
      <c r="A605" s="5"/>
      <c r="B605" s="5"/>
      <c r="C605" s="2"/>
      <c r="D605" s="6"/>
      <c r="E605" s="3"/>
      <c r="F605" s="2"/>
      <c r="G605" s="4"/>
      <c r="H605" s="2"/>
      <c r="I605" s="2"/>
      <c r="J605" s="2"/>
    </row>
    <row r="606" spans="1:10" s="49" customFormat="1" x14ac:dyDescent="0.2">
      <c r="A606" s="5"/>
      <c r="B606" s="5"/>
      <c r="C606" s="2"/>
      <c r="D606" s="6"/>
      <c r="E606" s="3"/>
      <c r="F606" s="2"/>
      <c r="G606" s="4"/>
      <c r="H606" s="2"/>
      <c r="I606" s="2"/>
      <c r="J606" s="2"/>
    </row>
    <row r="607" spans="1:10" s="49" customFormat="1" x14ac:dyDescent="0.2">
      <c r="A607" s="5"/>
      <c r="B607" s="5"/>
      <c r="C607" s="2"/>
      <c r="D607" s="6"/>
      <c r="E607" s="3"/>
      <c r="F607" s="2"/>
      <c r="G607" s="4"/>
      <c r="H607" s="2"/>
      <c r="I607" s="2"/>
      <c r="J607" s="2"/>
    </row>
    <row r="608" spans="1:10" s="49" customFormat="1" x14ac:dyDescent="0.2">
      <c r="A608" s="5"/>
      <c r="B608" s="5"/>
      <c r="C608" s="2"/>
      <c r="D608" s="6"/>
      <c r="E608" s="3"/>
      <c r="F608" s="2"/>
      <c r="G608" s="4"/>
      <c r="H608" s="2"/>
      <c r="I608" s="2"/>
      <c r="J608" s="2"/>
    </row>
  </sheetData>
  <mergeCells count="1">
    <mergeCell ref="E3:J3"/>
  </mergeCells>
  <printOptions horizontalCentered="1" gridLines="1" gridLinesSet="0"/>
  <pageMargins left="0.75" right="0.75" top="1" bottom="1.25" header="0.5" footer="0.5"/>
  <pageSetup scale="78" fitToHeight="4" pageOrder="overThenDown" orientation="landscape" r:id="rId1"/>
  <headerFooter alignWithMargins="0">
    <oddHeader>&amp;L&amp;"MS Sans Serif,Bold"US ECOLOGY WASHINGTON, INC.
2017 Site Availability Charge True-up</oddHeader>
    <oddFooter>&amp;L&amp;"MS Sans Serif,Bold"US ECOLOGY WASHINGTON, INC.
2018 FINAL RATES
EXHIBIT 2
PAGE &amp;P OF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5EFAD4EC5E92F48A399B98CB9EF7781" ma:contentTypeVersion="76" ma:contentTypeDescription="" ma:contentTypeScope="" ma:versionID="899efc0f1f5e61f21b48f34c75e8c73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TL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219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2018-03-30T07:00:00+00:00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US Ecology Washington, Inc.</CaseCompanyNames>
    <Nickname xmlns="http://schemas.microsoft.com/sharepoint/v3" xsi:nil="true"/>
    <DocketNumber xmlns="dc463f71-b30c-4ab2-9473-d307f9d35888">180279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85DA049-FE20-4BF0-AA25-DDBAF0198DA4}"/>
</file>

<file path=customXml/itemProps2.xml><?xml version="1.0" encoding="utf-8"?>
<ds:datastoreItem xmlns:ds="http://schemas.openxmlformats.org/officeDocument/2006/customXml" ds:itemID="{C433D935-8382-493A-924B-80AB48A79466}"/>
</file>

<file path=customXml/itemProps3.xml><?xml version="1.0" encoding="utf-8"?>
<ds:datastoreItem xmlns:ds="http://schemas.openxmlformats.org/officeDocument/2006/customXml" ds:itemID="{4BEA5113-C97E-4A7C-90F6-B1E7FF04B7F3}"/>
</file>

<file path=customXml/itemProps4.xml><?xml version="1.0" encoding="utf-8"?>
<ds:datastoreItem xmlns:ds="http://schemas.openxmlformats.org/officeDocument/2006/customXml" ds:itemID="{362F5C75-80AF-4A16-AB4F-5C7BBA757B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2017 SAC True-Up</vt:lpstr>
      <vt:lpstr>'2017 SAC True-Up'!Print_Titles</vt:lpstr>
    </vt:vector>
  </TitlesOfParts>
  <Company>American Ecology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Tray Caldwell</dc:creator>
  <cp:lastModifiedBy>Candace Shofstall</cp:lastModifiedBy>
  <cp:lastPrinted>2018-01-23T17:04:32Z</cp:lastPrinted>
  <dcterms:created xsi:type="dcterms:W3CDTF">2010-01-15T16:20:20Z</dcterms:created>
  <dcterms:modified xsi:type="dcterms:W3CDTF">2018-03-19T17:05:16Z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0x0101006E56B4D1795A2E4DB2F0B01679ED314A0085EFAD4EC5E92F48A399B98CB9EF7781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