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200" windowHeight="11790"/>
  </bookViews>
  <sheets>
    <sheet name="PTC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62913" iterate="1" iterateCount="50"/>
</workbook>
</file>

<file path=xl/calcChain.xml><?xml version="1.0" encoding="utf-8"?>
<calcChain xmlns="http://schemas.openxmlformats.org/spreadsheetml/2006/main">
  <c r="D10" i="2"/>
  <c r="D18" l="1"/>
  <c r="D20" s="1"/>
  <c r="D30" s="1"/>
  <c r="D34" s="1"/>
  <c r="D35" l="1"/>
  <c r="D24"/>
  <c r="E35"/>
  <c r="E34"/>
  <c r="F34" s="1"/>
  <c r="F35" l="1"/>
  <c r="D23"/>
  <c r="D25" s="1"/>
  <c r="E18"/>
  <c r="F10"/>
  <c r="E20" l="1"/>
  <c r="C18"/>
  <c r="C20" s="1"/>
  <c r="F20"/>
  <c r="E23" l="1"/>
  <c r="E24"/>
  <c r="F23"/>
  <c r="F24"/>
  <c r="F30"/>
  <c r="E25" l="1"/>
  <c r="C23"/>
  <c r="F25"/>
  <c r="C24"/>
  <c r="F36"/>
  <c r="F40" s="1"/>
  <c r="D36"/>
  <c r="D40" s="1"/>
  <c r="C25" l="1"/>
</calcChain>
</file>

<file path=xl/sharedStrings.xml><?xml version="1.0" encoding="utf-8"?>
<sst xmlns="http://schemas.openxmlformats.org/spreadsheetml/2006/main" count="33" uniqueCount="29">
  <si>
    <t>Regulated</t>
  </si>
  <si>
    <t>Non-op</t>
  </si>
  <si>
    <t>Non-reg</t>
  </si>
  <si>
    <t>12/31/2017 Tax Basis</t>
  </si>
  <si>
    <t>12/31/2017 Adjusted Tax Basis</t>
  </si>
  <si>
    <t>12/31/2017 Book Basis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</si>
  <si>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</si>
  <si>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</si>
  <si>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</si>
  <si>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</si>
  <si>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</si>
  <si>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</si>
  <si>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 xml:space="preserve">     Note:  Washington Intrastate is calculated using the intrastate allocation from the 2016 Cost Study.</t>
  </si>
  <si>
    <t>Accumulated Deferred Federal Income Taxes:</t>
  </si>
  <si>
    <t>Federal Def. Taxes at 21% with federal tax reform rate change at 12/31/17</t>
  </si>
  <si>
    <t>Q.4</t>
  </si>
  <si>
    <t>DEFERRED TAX RESPONSE</t>
  </si>
  <si>
    <t>Less - Plant Accumulated Depreciation</t>
  </si>
  <si>
    <t xml:space="preserve">Plant/Investment GL Balance </t>
  </si>
  <si>
    <t>Plant/Investment Tax Basis</t>
  </si>
  <si>
    <t>Proposed 10 year amortization:</t>
  </si>
  <si>
    <t>2017 Net Difference Book minus Tax</t>
  </si>
  <si>
    <t xml:space="preserve">2017 Net Difference Book minus Tax </t>
  </si>
  <si>
    <t>Total Federal Deferred Taxes Liability</t>
  </si>
  <si>
    <t>Less:  Plant Accumulated Tax Basis</t>
  </si>
  <si>
    <t>Increase (Decrease) Liabiliity</t>
  </si>
  <si>
    <t>EXHIBIT 2</t>
  </si>
  <si>
    <t>Federal Def. Taxes at 34% without federal tax reform rate change</t>
  </si>
  <si>
    <t>PEND OREILLE TELEPHONE COMPANY</t>
  </si>
</sst>
</file>

<file path=xl/styles.xml><?xml version="1.0" encoding="utf-8"?>
<styleSheet xmlns="http://schemas.openxmlformats.org/spreadsheetml/2006/main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u/>
      <sz val="1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10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27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14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27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18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27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27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7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11" borderId="0" applyNumberFormat="0" applyBorder="0" applyAlignment="0" applyProtection="0"/>
    <xf numFmtId="0" fontId="27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27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19" borderId="0" applyNumberFormat="0" applyBorder="0" applyAlignment="0" applyProtection="0"/>
    <xf numFmtId="0" fontId="27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27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23" borderId="0" applyNumberFormat="0" applyBorder="0" applyAlignment="0" applyProtection="0"/>
    <xf numFmtId="0" fontId="27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27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27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7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7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0" borderId="0"/>
    <xf numFmtId="0" fontId="30" fillId="12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30" fillId="12" borderId="0" applyNumberFormat="0" applyBorder="0" applyAlignment="0" applyProtection="0"/>
    <xf numFmtId="0" fontId="18" fillId="0" borderId="0"/>
    <xf numFmtId="0" fontId="30" fillId="12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8" fillId="0" borderId="0"/>
    <xf numFmtId="0" fontId="29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12" borderId="0" applyNumberFormat="0" applyBorder="0" applyAlignment="0" applyProtection="0"/>
    <xf numFmtId="0" fontId="31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0" borderId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30" fillId="16" borderId="0" applyNumberFormat="0" applyBorder="0" applyAlignment="0" applyProtection="0"/>
    <xf numFmtId="0" fontId="18" fillId="0" borderId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7" fillId="16" borderId="0" applyNumberFormat="0" applyBorder="0" applyAlignment="0" applyProtection="0"/>
    <xf numFmtId="0" fontId="29" fillId="40" borderId="0" applyNumberFormat="0" applyBorder="0" applyAlignment="0" applyProtection="0"/>
    <xf numFmtId="0" fontId="18" fillId="0" borderId="0"/>
    <xf numFmtId="0" fontId="29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16" borderId="0" applyNumberFormat="0" applyBorder="0" applyAlignment="0" applyProtection="0"/>
    <xf numFmtId="0" fontId="31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/>
    <xf numFmtId="0" fontId="30" fillId="20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30" fillId="20" borderId="0" applyNumberFormat="0" applyBorder="0" applyAlignment="0" applyProtection="0"/>
    <xf numFmtId="0" fontId="18" fillId="0" borderId="0"/>
    <xf numFmtId="0" fontId="30" fillId="20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/>
    <xf numFmtId="0" fontId="29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20" borderId="0" applyNumberFormat="0" applyBorder="0" applyAlignment="0" applyProtection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30" fillId="24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30" fillId="24" borderId="0" applyNumberFormat="0" applyBorder="0" applyAlignment="0" applyProtection="0"/>
    <xf numFmtId="0" fontId="18" fillId="0" borderId="0"/>
    <xf numFmtId="0" fontId="30" fillId="24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2" fillId="24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30" fillId="28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30" fillId="28" borderId="0" applyNumberFormat="0" applyBorder="0" applyAlignment="0" applyProtection="0"/>
    <xf numFmtId="0" fontId="18" fillId="0" borderId="0"/>
    <xf numFmtId="0" fontId="30" fillId="28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28" borderId="0" applyNumberFormat="0" applyBorder="0" applyAlignment="0" applyProtection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18" fillId="0" borderId="0"/>
    <xf numFmtId="0" fontId="30" fillId="32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30" fillId="32" borderId="0" applyNumberFormat="0" applyBorder="0" applyAlignment="0" applyProtection="0"/>
    <xf numFmtId="0" fontId="18" fillId="0" borderId="0"/>
    <xf numFmtId="0" fontId="30" fillId="32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29" fillId="53" borderId="0" applyNumberFormat="0" applyBorder="0" applyAlignment="0" applyProtection="0"/>
    <xf numFmtId="0" fontId="18" fillId="0" borderId="0"/>
    <xf numFmtId="0" fontId="29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2" fillId="32" borderId="0" applyNumberFormat="0" applyBorder="0" applyAlignment="0" applyProtection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18" fillId="0" borderId="0"/>
    <xf numFmtId="0" fontId="30" fillId="9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30" fillId="9" borderId="0" applyNumberFormat="0" applyBorder="0" applyAlignment="0" applyProtection="0"/>
    <xf numFmtId="0" fontId="18" fillId="0" borderId="0"/>
    <xf numFmtId="0" fontId="30" fillId="9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29" fillId="54" borderId="0" applyNumberFormat="0" applyBorder="0" applyAlignment="0" applyProtection="0"/>
    <xf numFmtId="0" fontId="18" fillId="0" borderId="0"/>
    <xf numFmtId="0" fontId="29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2" fillId="9" borderId="0" applyNumberFormat="0" applyBorder="0" applyAlignment="0" applyProtection="0"/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18" fillId="0" borderId="0"/>
    <xf numFmtId="0" fontId="30" fillId="13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30" fillId="13" borderId="0" applyNumberFormat="0" applyBorder="0" applyAlignment="0" applyProtection="0"/>
    <xf numFmtId="0" fontId="18" fillId="0" borderId="0"/>
    <xf numFmtId="0" fontId="30" fillId="13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7" fillId="13" borderId="0" applyNumberFormat="0" applyBorder="0" applyAlignment="0" applyProtection="0"/>
    <xf numFmtId="0" fontId="29" fillId="56" borderId="0" applyNumberFormat="0" applyBorder="0" applyAlignment="0" applyProtection="0"/>
    <xf numFmtId="0" fontId="18" fillId="0" borderId="0"/>
    <xf numFmtId="0" fontId="29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13" borderId="0" applyNumberFormat="0" applyBorder="0" applyAlignment="0" applyProtection="0"/>
    <xf numFmtId="0" fontId="31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18" fillId="0" borderId="0"/>
    <xf numFmtId="0" fontId="30" fillId="1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30" fillId="17" borderId="0" applyNumberFormat="0" applyBorder="0" applyAlignment="0" applyProtection="0"/>
    <xf numFmtId="0" fontId="18" fillId="0" borderId="0"/>
    <xf numFmtId="0" fontId="30" fillId="1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7" fillId="17" borderId="0" applyNumberFormat="0" applyBorder="0" applyAlignment="0" applyProtection="0"/>
    <xf numFmtId="0" fontId="29" fillId="57" borderId="0" applyNumberFormat="0" applyBorder="0" applyAlignment="0" applyProtection="0"/>
    <xf numFmtId="0" fontId="18" fillId="0" borderId="0"/>
    <xf numFmtId="0" fontId="29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17" borderId="0" applyNumberFormat="0" applyBorder="0" applyAlignment="0" applyProtection="0"/>
    <xf numFmtId="0" fontId="31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30" fillId="2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30" fillId="21" borderId="0" applyNumberFormat="0" applyBorder="0" applyAlignment="0" applyProtection="0"/>
    <xf numFmtId="0" fontId="18" fillId="0" borderId="0"/>
    <xf numFmtId="0" fontId="30" fillId="2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2" fillId="21" borderId="0" applyNumberFormat="0" applyBorder="0" applyAlignment="0" applyProtection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30" fillId="25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0" fillId="25" borderId="0" applyNumberFormat="0" applyBorder="0" applyAlignment="0" applyProtection="0"/>
    <xf numFmtId="0" fontId="18" fillId="0" borderId="0"/>
    <xf numFmtId="0" fontId="30" fillId="25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30" fillId="29" borderId="0" applyNumberFormat="0" applyBorder="0" applyAlignment="0" applyProtection="0"/>
    <xf numFmtId="0" fontId="18" fillId="0" borderId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7" fillId="29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/>
    <xf numFmtId="0" fontId="29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2" fillId="29" borderId="0" applyNumberFormat="0" applyBorder="0" applyAlignment="0" applyProtection="0"/>
    <xf numFmtId="0" fontId="31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8" fillId="0" borderId="0"/>
    <xf numFmtId="0" fontId="34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4" fillId="3" borderId="0" applyNumberFormat="0" applyBorder="0" applyAlignment="0" applyProtection="0"/>
    <xf numFmtId="0" fontId="18" fillId="0" borderId="0"/>
    <xf numFmtId="0" fontId="34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7" fillId="3" borderId="0" applyNumberFormat="0" applyBorder="0" applyAlignment="0" applyProtection="0"/>
    <xf numFmtId="0" fontId="33" fillId="38" borderId="0" applyNumberFormat="0" applyBorder="0" applyAlignment="0" applyProtection="0"/>
    <xf numFmtId="0" fontId="18" fillId="0" borderId="0"/>
    <xf numFmtId="0" fontId="33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6" fillId="3" borderId="0" applyNumberFormat="0" applyBorder="0" applyAlignment="0" applyProtection="0"/>
    <xf numFmtId="0" fontId="35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7" fillId="45" borderId="20" applyNumberFormat="0" applyAlignment="0" applyProtection="0"/>
    <xf numFmtId="0" fontId="37" fillId="45" borderId="20" applyNumberFormat="0" applyAlignment="0" applyProtection="0"/>
    <xf numFmtId="0" fontId="18" fillId="0" borderId="0"/>
    <xf numFmtId="0" fontId="38" fillId="6" borderId="4" applyNumberFormat="0" applyAlignment="0" applyProtection="0"/>
    <xf numFmtId="0" fontId="39" fillId="45" borderId="20" applyNumberFormat="0" applyAlignment="0" applyProtection="0"/>
    <xf numFmtId="0" fontId="18" fillId="0" borderId="0"/>
    <xf numFmtId="0" fontId="18" fillId="0" borderId="0"/>
    <xf numFmtId="0" fontId="39" fillId="45" borderId="20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8" fillId="6" borderId="4" applyNumberFormat="0" applyAlignment="0" applyProtection="0"/>
    <xf numFmtId="0" fontId="18" fillId="0" borderId="0"/>
    <xf numFmtId="0" fontId="38" fillId="6" borderId="4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1" fillId="6" borderId="4" applyNumberFormat="0" applyAlignment="0" applyProtection="0"/>
    <xf numFmtId="0" fontId="37" fillId="45" borderId="20" applyNumberFormat="0" applyAlignment="0" applyProtection="0"/>
    <xf numFmtId="0" fontId="18" fillId="0" borderId="0"/>
    <xf numFmtId="0" fontId="37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0" fillId="36" borderId="4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41" fillId="6" borderId="4" applyNumberFormat="0" applyAlignment="0" applyProtection="0"/>
    <xf numFmtId="0" fontId="39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42" fillId="59" borderId="21" applyNumberFormat="0" applyAlignment="0" applyProtection="0"/>
    <xf numFmtId="0" fontId="42" fillId="59" borderId="21" applyNumberFormat="0" applyAlignment="0" applyProtection="0"/>
    <xf numFmtId="0" fontId="18" fillId="0" borderId="0"/>
    <xf numFmtId="0" fontId="43" fillId="7" borderId="7" applyNumberFormat="0" applyAlignment="0" applyProtection="0"/>
    <xf numFmtId="0" fontId="44" fillId="59" borderId="21" applyNumberFormat="0" applyAlignment="0" applyProtection="0"/>
    <xf numFmtId="0" fontId="18" fillId="0" borderId="0"/>
    <xf numFmtId="0" fontId="18" fillId="0" borderId="0"/>
    <xf numFmtId="0" fontId="44" fillId="59" borderId="21" applyNumberFormat="0" applyAlignment="0" applyProtection="0"/>
    <xf numFmtId="0" fontId="18" fillId="0" borderId="0"/>
    <xf numFmtId="0" fontId="18" fillId="0" borderId="0"/>
    <xf numFmtId="0" fontId="43" fillId="7" borderId="7" applyNumberFormat="0" applyAlignment="0" applyProtection="0"/>
    <xf numFmtId="0" fontId="18" fillId="0" borderId="0"/>
    <xf numFmtId="0" fontId="43" fillId="7" borderId="7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2" fillId="59" borderId="21" applyNumberFormat="0" applyAlignment="0" applyProtection="0"/>
    <xf numFmtId="0" fontId="18" fillId="0" borderId="0"/>
    <xf numFmtId="0" fontId="42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4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8" fillId="0" borderId="0"/>
    <xf numFmtId="0" fontId="57" fillId="2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7" fillId="2" borderId="0" applyNumberFormat="0" applyBorder="0" applyAlignment="0" applyProtection="0"/>
    <xf numFmtId="0" fontId="18" fillId="0" borderId="0"/>
    <xf numFmtId="0" fontId="57" fillId="2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6" fillId="2" borderId="0" applyNumberFormat="0" applyBorder="0" applyAlignment="0" applyProtection="0"/>
    <xf numFmtId="0" fontId="56" fillId="41" borderId="0" applyNumberFormat="0" applyBorder="0" applyAlignment="0" applyProtection="0"/>
    <xf numFmtId="0" fontId="18" fillId="0" borderId="0"/>
    <xf numFmtId="0" fontId="56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9" fillId="2" borderId="0" applyNumberFormat="0" applyBorder="0" applyAlignment="0" applyProtection="0"/>
    <xf numFmtId="0" fontId="58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18" fillId="0" borderId="0"/>
    <xf numFmtId="0" fontId="61" fillId="0" borderId="1" applyNumberFormat="0" applyFill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1" fillId="0" borderId="1" applyNumberFormat="0" applyFill="0" applyAlignment="0" applyProtection="0"/>
    <xf numFmtId="0" fontId="18" fillId="0" borderId="0"/>
    <xf numFmtId="0" fontId="61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0" fillId="0" borderId="22" applyNumberFormat="0" applyFill="0" applyAlignment="0" applyProtection="0"/>
    <xf numFmtId="0" fontId="18" fillId="0" borderId="0"/>
    <xf numFmtId="0" fontId="60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6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6" fillId="0" borderId="22" applyNumberFormat="0" applyFill="0" applyAlignment="0" applyProtection="0"/>
    <xf numFmtId="0" fontId="18" fillId="0" borderId="0"/>
    <xf numFmtId="0" fontId="66" fillId="0" borderId="22" applyNumberFormat="0" applyFill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8" fillId="0" borderId="0"/>
    <xf numFmtId="0" fontId="68" fillId="0" borderId="2" applyNumberFormat="0" applyFill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8" fillId="0" borderId="2" applyNumberFormat="0" applyFill="0" applyAlignment="0" applyProtection="0"/>
    <xf numFmtId="0" fontId="18" fillId="0" borderId="0"/>
    <xf numFmtId="0" fontId="68" fillId="0" borderId="2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7" fillId="0" borderId="24" applyNumberFormat="0" applyFill="0" applyAlignment="0" applyProtection="0"/>
    <xf numFmtId="0" fontId="18" fillId="0" borderId="0"/>
    <xf numFmtId="0" fontId="67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72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73" fillId="0" borderId="24" applyNumberFormat="0" applyFill="0" applyAlignment="0" applyProtection="0"/>
    <xf numFmtId="0" fontId="18" fillId="0" borderId="0"/>
    <xf numFmtId="0" fontId="73" fillId="0" borderId="24" applyNumberFormat="0" applyFill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18" fillId="0" borderId="0"/>
    <xf numFmtId="0" fontId="75" fillId="0" borderId="3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5" fillId="0" borderId="3" applyNumberFormat="0" applyFill="0" applyAlignment="0" applyProtection="0"/>
    <xf numFmtId="0" fontId="18" fillId="0" borderId="0"/>
    <xf numFmtId="0" fontId="75" fillId="0" borderId="3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5" fillId="0" borderId="3" applyNumberFormat="0" applyFill="0" applyAlignment="0" applyProtection="0"/>
    <xf numFmtId="0" fontId="74" fillId="0" borderId="26" applyNumberFormat="0" applyFill="0" applyAlignment="0" applyProtection="0"/>
    <xf numFmtId="0" fontId="18" fillId="0" borderId="0"/>
    <xf numFmtId="0" fontId="74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79" fillId="0" borderId="3" applyNumberFormat="0" applyFill="0" applyAlignment="0" applyProtection="0"/>
    <xf numFmtId="0" fontId="76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3" fillId="39" borderId="20" applyNumberFormat="0" applyAlignment="0" applyProtection="0"/>
    <xf numFmtId="0" fontId="83" fillId="39" borderId="20" applyNumberFormat="0" applyAlignment="0" applyProtection="0"/>
    <xf numFmtId="0" fontId="18" fillId="0" borderId="0"/>
    <xf numFmtId="0" fontId="84" fillId="5" borderId="4" applyNumberFormat="0" applyAlignment="0" applyProtection="0"/>
    <xf numFmtId="0" fontId="85" fillId="39" borderId="20" applyNumberFormat="0" applyAlignment="0" applyProtection="0"/>
    <xf numFmtId="0" fontId="18" fillId="0" borderId="0"/>
    <xf numFmtId="0" fontId="18" fillId="0" borderId="0"/>
    <xf numFmtId="0" fontId="85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4" fillId="5" borderId="4" applyNumberFormat="0" applyAlignment="0" applyProtection="0"/>
    <xf numFmtId="0" fontId="18" fillId="0" borderId="0"/>
    <xf numFmtId="0" fontId="84" fillId="5" borderId="4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9" fillId="5" borderId="4" applyNumberFormat="0" applyAlignment="0" applyProtection="0"/>
    <xf numFmtId="0" fontId="83" fillId="39" borderId="20" applyNumberFormat="0" applyAlignment="0" applyProtection="0"/>
    <xf numFmtId="0" fontId="18" fillId="0" borderId="0"/>
    <xf numFmtId="0" fontId="83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6" fillId="5" borderId="4" applyNumberFormat="0" applyAlignment="0" applyProtection="0"/>
    <xf numFmtId="0" fontId="85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18" fillId="0" borderId="0"/>
    <xf numFmtId="0" fontId="88" fillId="0" borderId="6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8" fillId="0" borderId="6" applyNumberFormat="0" applyFill="0" applyAlignment="0" applyProtection="0"/>
    <xf numFmtId="0" fontId="18" fillId="0" borderId="0"/>
    <xf numFmtId="0" fontId="88" fillId="0" borderId="6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2" fillId="0" borderId="6" applyNumberFormat="0" applyFill="0" applyAlignment="0" applyProtection="0"/>
    <xf numFmtId="0" fontId="87" fillId="0" borderId="28" applyNumberFormat="0" applyFill="0" applyAlignment="0" applyProtection="0"/>
    <xf numFmtId="0" fontId="18" fillId="0" borderId="0"/>
    <xf numFmtId="0" fontId="87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92" fillId="0" borderId="6" applyNumberFormat="0" applyFill="0" applyAlignment="0" applyProtection="0"/>
    <xf numFmtId="0" fontId="89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93" fillId="0" borderId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8" fillId="0" borderId="0"/>
    <xf numFmtId="0" fontId="95" fillId="4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5" fillId="4" borderId="0" applyNumberFormat="0" applyBorder="0" applyAlignment="0" applyProtection="0"/>
    <xf numFmtId="0" fontId="18" fillId="0" borderId="0"/>
    <xf numFmtId="0" fontId="95" fillId="4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8" fillId="4" borderId="0" applyNumberFormat="0" applyBorder="0" applyAlignment="0" applyProtection="0"/>
    <xf numFmtId="0" fontId="94" fillId="47" borderId="0" applyNumberFormat="0" applyBorder="0" applyAlignment="0" applyProtection="0"/>
    <xf numFmtId="0" fontId="18" fillId="0" borderId="0"/>
    <xf numFmtId="0" fontId="94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98" fillId="4" borderId="0" applyNumberFormat="0" applyBorder="0" applyAlignment="0" applyProtection="0"/>
    <xf numFmtId="0" fontId="96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39" fontId="102" fillId="0" borderId="0"/>
    <xf numFmtId="39" fontId="102" fillId="0" borderId="0"/>
    <xf numFmtId="0" fontId="18" fillId="0" borderId="0"/>
    <xf numFmtId="0" fontId="103" fillId="45" borderId="31" applyNumberFormat="0" applyAlignment="0" applyProtection="0"/>
    <xf numFmtId="0" fontId="103" fillId="45" borderId="31" applyNumberFormat="0" applyAlignment="0" applyProtection="0"/>
    <xf numFmtId="0" fontId="18" fillId="0" borderId="0"/>
    <xf numFmtId="0" fontId="104" fillId="6" borderId="5" applyNumberFormat="0" applyAlignment="0" applyProtection="0"/>
    <xf numFmtId="0" fontId="105" fillId="45" borderId="31" applyNumberFormat="0" applyAlignment="0" applyProtection="0"/>
    <xf numFmtId="0" fontId="18" fillId="0" borderId="0"/>
    <xf numFmtId="0" fontId="18" fillId="0" borderId="0"/>
    <xf numFmtId="0" fontId="105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4" fillId="6" borderId="5" applyNumberFormat="0" applyAlignment="0" applyProtection="0"/>
    <xf numFmtId="0" fontId="18" fillId="0" borderId="0"/>
    <xf numFmtId="0" fontId="104" fillId="6" borderId="5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" fillId="6" borderId="5" applyNumberFormat="0" applyAlignment="0" applyProtection="0"/>
    <xf numFmtId="0" fontId="103" fillId="45" borderId="31" applyNumberFormat="0" applyAlignment="0" applyProtection="0"/>
    <xf numFmtId="0" fontId="18" fillId="0" borderId="0"/>
    <xf numFmtId="0" fontId="103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6" fillId="6" borderId="5" applyNumberFormat="0" applyAlignment="0" applyProtection="0"/>
    <xf numFmtId="0" fontId="105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37" fontId="107" fillId="0" borderId="0" applyNumberFormat="0" applyFill="0" applyBorder="0" applyAlignment="0" applyProtection="0"/>
    <xf numFmtId="37" fontId="107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8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vertical="center"/>
    </xf>
    <xf numFmtId="0" fontId="18" fillId="0" borderId="0"/>
    <xf numFmtId="4" fontId="109" fillId="62" borderId="31" applyNumberFormat="0" applyProtection="0">
      <alignment vertical="center"/>
    </xf>
    <xf numFmtId="4" fontId="109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110" fillId="73" borderId="31" applyNumberFormat="0" applyProtection="0">
      <alignment horizontal="left" vertical="center" indent="1"/>
    </xf>
    <xf numFmtId="4" fontId="110" fillId="73" borderId="31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4" fontId="111" fillId="75" borderId="0" applyNumberFormat="0" applyProtection="0">
      <alignment horizontal="left" vertical="center" indent="1"/>
    </xf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109" fillId="78" borderId="31" applyNumberFormat="0" applyProtection="0">
      <alignment vertical="center"/>
    </xf>
    <xf numFmtId="4" fontId="109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109" fillId="74" borderId="31" applyNumberFormat="0" applyProtection="0">
      <alignment horizontal="right" vertical="center"/>
    </xf>
    <xf numFmtId="4" fontId="109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2" fillId="0" borderId="0"/>
    <xf numFmtId="0" fontId="112" fillId="0" borderId="0"/>
    <xf numFmtId="0" fontId="112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12" fillId="0" borderId="0"/>
    <xf numFmtId="0" fontId="18" fillId="0" borderId="0"/>
    <xf numFmtId="4" fontId="25" fillId="74" borderId="31" applyNumberFormat="0" applyProtection="0">
      <alignment horizontal="right" vertical="center"/>
    </xf>
    <xf numFmtId="4" fontId="25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10"/>
    <xf numFmtId="0" fontId="101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8" fillId="0" borderId="0"/>
    <xf numFmtId="0" fontId="116" fillId="0" borderId="9" applyNumberForma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6" fillId="0" borderId="9" applyNumberFormat="0" applyFill="0" applyAlignment="0" applyProtection="0"/>
    <xf numFmtId="0" fontId="18" fillId="0" borderId="0"/>
    <xf numFmtId="0" fontId="116" fillId="0" borderId="9" applyNumberFormat="0" applyFill="0" applyAlignment="0" applyProtection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10" fillId="0" borderId="33" applyNumberFormat="0" applyFill="0" applyAlignment="0" applyProtection="0"/>
    <xf numFmtId="0" fontId="18" fillId="0" borderId="0"/>
    <xf numFmtId="0" fontId="110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7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18" fillId="0" borderId="33" applyNumberFormat="0" applyFill="0" applyAlignment="0" applyProtection="0"/>
    <xf numFmtId="0" fontId="18" fillId="0" borderId="0"/>
    <xf numFmtId="0" fontId="118" fillId="0" borderId="33" applyNumberForma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01" fillId="0" borderId="36"/>
    <xf numFmtId="0" fontId="101" fillId="0" borderId="36"/>
    <xf numFmtId="0" fontId="1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19" fillId="0" borderId="0" applyNumberFormat="0" applyFill="0" applyBorder="0" applyAlignment="0" applyProtection="0"/>
    <xf numFmtId="0" fontId="18" fillId="0" borderId="0"/>
    <xf numFmtId="0" fontId="1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49" fontId="121" fillId="0" borderId="0" applyFill="0" applyBorder="0" applyAlignment="0" applyProtection="0"/>
    <xf numFmtId="9" fontId="18" fillId="0" borderId="0" applyFont="0" applyFill="0" applyBorder="0" applyAlignment="0" applyProtection="0"/>
  </cellStyleXfs>
  <cellXfs count="60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164" fontId="23" fillId="0" borderId="11" xfId="1" quotePrefix="1" applyNumberFormat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4" fillId="33" borderId="11" xfId="2" applyNumberFormat="1" applyFont="1" applyFill="1" applyBorder="1"/>
    <xf numFmtId="165" fontId="20" fillId="33" borderId="11" xfId="2" applyNumberFormat="1" applyFont="1" applyFill="1" applyBorder="1"/>
    <xf numFmtId="0" fontId="20" fillId="0" borderId="0" xfId="1" applyFont="1" applyFill="1" applyBorder="1"/>
    <xf numFmtId="165" fontId="25" fillId="0" borderId="13" xfId="2" applyNumberFormat="1" applyFont="1" applyFill="1" applyBorder="1" applyAlignment="1">
      <alignment horizontal="right"/>
    </xf>
    <xf numFmtId="0" fontId="20" fillId="33" borderId="11" xfId="1" applyFont="1" applyFill="1" applyBorder="1"/>
    <xf numFmtId="0" fontId="20" fillId="0" borderId="11" xfId="1" applyFont="1" applyFill="1" applyBorder="1"/>
    <xf numFmtId="165" fontId="20" fillId="0" borderId="11" xfId="2" applyNumberFormat="1" applyFont="1" applyFill="1" applyBorder="1"/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37" fontId="20" fillId="33" borderId="11" xfId="2" applyNumberFormat="1" applyFont="1" applyFill="1" applyBorder="1"/>
    <xf numFmtId="37" fontId="0" fillId="0" borderId="0" xfId="0" applyNumberFormat="1"/>
    <xf numFmtId="166" fontId="0" fillId="0" borderId="0" xfId="4" applyNumberFormat="1" applyFont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5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  <xf numFmtId="166" fontId="122" fillId="0" borderId="0" xfId="4" applyNumberFormat="1" applyFont="1"/>
    <xf numFmtId="37" fontId="0" fillId="0" borderId="13" xfId="0" applyNumberFormat="1" applyBorder="1"/>
    <xf numFmtId="37" fontId="0" fillId="79" borderId="13" xfId="0" applyNumberFormat="1" applyFill="1" applyBorder="1"/>
    <xf numFmtId="165" fontId="24" fillId="0" borderId="11" xfId="2" applyNumberFormat="1" applyFont="1" applyFill="1" applyBorder="1"/>
    <xf numFmtId="0" fontId="0" fillId="0" borderId="0" xfId="0" applyFill="1"/>
    <xf numFmtId="166" fontId="0" fillId="0" borderId="0" xfId="4" applyNumberFormat="1" applyFont="1" applyAlignment="1">
      <alignment horizontal="right"/>
    </xf>
    <xf numFmtId="0" fontId="22" fillId="0" borderId="0" xfId="0" applyFont="1" applyAlignment="1">
      <alignment horizontal="right"/>
    </xf>
  </cellXfs>
  <cellStyles count="39276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Consolidated%20T78%20FA%20Tie%20out/Telecom/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8/Pro/TMW%20Support/FA%20MW%20Support/Q3%20Rec/US%20Cellular/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4/Ret/USCC/Workpapers/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txm/Local%20Settings/Temporary%20Internet%20Files/OLK7D7/US%20Cellular/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23WORK/WCK_FILE/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kkr/Local%20Settings/Temporary%20Internet%20Files/OLK3F/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USCC/SOA/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USCC/Eliminations/CEL%20Consol%20Entries%202007%20(11-8-07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6" tint="0.39997558519241921"/>
    <pageSetUpPr fitToPage="1"/>
  </sheetPr>
  <dimension ref="A1:G40"/>
  <sheetViews>
    <sheetView tabSelected="1" zoomScale="75" zoomScaleNormal="75" workbookViewId="0">
      <selection activeCell="D30" sqref="D30"/>
    </sheetView>
  </sheetViews>
  <sheetFormatPr defaultRowHeight="12.75"/>
  <cols>
    <col min="2" max="2" width="107.140625" customWidth="1"/>
    <col min="3" max="3" width="20.42578125" customWidth="1"/>
    <col min="4" max="4" width="21.5703125" customWidth="1"/>
    <col min="5" max="5" width="15.7109375" customWidth="1"/>
    <col min="6" max="6" width="24.28515625" customWidth="1"/>
    <col min="7" max="7" width="10.28515625" customWidth="1"/>
    <col min="9" max="9" width="10.28515625" bestFit="1" customWidth="1"/>
    <col min="11" max="11" width="13.7109375" customWidth="1"/>
    <col min="12" max="12" width="12.7109375" customWidth="1"/>
  </cols>
  <sheetData>
    <row r="1" spans="1:7" ht="15.75">
      <c r="A1">
        <v>1</v>
      </c>
      <c r="B1" s="1" t="s">
        <v>28</v>
      </c>
      <c r="C1" s="2"/>
      <c r="D1" s="3"/>
      <c r="E1" s="34"/>
      <c r="F1" s="59" t="s">
        <v>26</v>
      </c>
    </row>
    <row r="2" spans="1:7" ht="15.75">
      <c r="A2">
        <v>2</v>
      </c>
      <c r="B2" s="1" t="s">
        <v>16</v>
      </c>
      <c r="C2" s="57"/>
      <c r="D2" s="57"/>
    </row>
    <row r="3" spans="1:7" ht="15.75">
      <c r="A3">
        <v>3</v>
      </c>
      <c r="B3" s="4">
        <v>43100</v>
      </c>
      <c r="C3" s="57"/>
      <c r="D3" s="57"/>
    </row>
    <row r="4" spans="1:7" ht="15.75">
      <c r="A4">
        <v>4</v>
      </c>
      <c r="B4" s="5"/>
      <c r="C4" s="6"/>
      <c r="D4" s="7"/>
      <c r="E4" s="7"/>
      <c r="F4" s="7"/>
    </row>
    <row r="5" spans="1:7" ht="15.75">
      <c r="A5">
        <v>5</v>
      </c>
      <c r="B5" s="8" t="s">
        <v>5</v>
      </c>
      <c r="C5" s="9"/>
      <c r="D5" s="35" t="s">
        <v>0</v>
      </c>
      <c r="E5" s="10" t="s">
        <v>1</v>
      </c>
      <c r="F5" s="10" t="s">
        <v>2</v>
      </c>
    </row>
    <row r="6" spans="1:7" ht="15">
      <c r="A6">
        <v>6</v>
      </c>
      <c r="B6" s="11" t="s">
        <v>18</v>
      </c>
      <c r="C6" s="12"/>
      <c r="D6" s="36">
        <v>17441011</v>
      </c>
      <c r="E6" s="12"/>
      <c r="F6" s="12"/>
    </row>
    <row r="7" spans="1:7" ht="15">
      <c r="A7">
        <v>7</v>
      </c>
      <c r="B7" s="14"/>
      <c r="C7" s="15"/>
      <c r="D7" s="37"/>
      <c r="E7" s="15"/>
      <c r="F7" s="15"/>
    </row>
    <row r="8" spans="1:7" ht="15">
      <c r="A8">
        <v>8</v>
      </c>
      <c r="B8" s="16" t="s">
        <v>17</v>
      </c>
      <c r="C8" s="12"/>
      <c r="D8" s="36">
        <v>-15287381</v>
      </c>
      <c r="E8" s="13"/>
      <c r="F8" s="13"/>
    </row>
    <row r="9" spans="1:7" s="57" customFormat="1" ht="15">
      <c r="A9">
        <v>9</v>
      </c>
      <c r="B9" s="17"/>
      <c r="C9" s="56"/>
      <c r="D9" s="36"/>
      <c r="E9" s="18"/>
      <c r="F9" s="18"/>
    </row>
    <row r="10" spans="1:7" ht="16.5" thickBot="1">
      <c r="A10">
        <v>10</v>
      </c>
      <c r="B10" s="19" t="s">
        <v>5</v>
      </c>
      <c r="C10" s="20"/>
      <c r="D10" s="38">
        <f>SUM(D6:D8)</f>
        <v>2153630</v>
      </c>
      <c r="E10" s="20"/>
      <c r="F10" s="20">
        <f>SUM(F6:F8)</f>
        <v>0</v>
      </c>
    </row>
    <row r="11" spans="1:7" ht="15.75" thickTop="1">
      <c r="A11">
        <v>11</v>
      </c>
      <c r="B11" s="6"/>
      <c r="C11" s="21"/>
      <c r="D11" s="39"/>
      <c r="E11" s="21"/>
      <c r="F11" s="21"/>
    </row>
    <row r="12" spans="1:7" ht="15">
      <c r="A12">
        <v>12</v>
      </c>
      <c r="B12" s="6"/>
      <c r="C12" s="21"/>
      <c r="D12" s="39"/>
      <c r="E12" s="21"/>
      <c r="F12" s="21"/>
    </row>
    <row r="13" spans="1:7" ht="15.75">
      <c r="A13">
        <v>13</v>
      </c>
      <c r="B13" s="22" t="s">
        <v>3</v>
      </c>
      <c r="C13" s="10"/>
      <c r="D13" s="35"/>
      <c r="E13" s="10"/>
      <c r="F13" s="10"/>
    </row>
    <row r="14" spans="1:7" ht="15">
      <c r="A14">
        <v>14</v>
      </c>
      <c r="B14" s="23" t="s">
        <v>19</v>
      </c>
      <c r="C14" s="24"/>
      <c r="D14" s="40">
        <v>1050965</v>
      </c>
      <c r="E14" s="24"/>
      <c r="F14" s="24"/>
    </row>
    <row r="15" spans="1:7" ht="15">
      <c r="A15">
        <v>15</v>
      </c>
      <c r="B15" s="25"/>
      <c r="C15" s="26"/>
      <c r="D15" s="40"/>
      <c r="E15" s="25"/>
      <c r="F15" s="25"/>
    </row>
    <row r="16" spans="1:7" ht="15">
      <c r="A16">
        <v>16</v>
      </c>
      <c r="B16" s="23" t="s">
        <v>24</v>
      </c>
      <c r="C16" s="24"/>
      <c r="D16" s="40"/>
      <c r="E16" s="24"/>
      <c r="F16" s="24"/>
      <c r="G16" s="57"/>
    </row>
    <row r="17" spans="1:7" ht="15">
      <c r="A17">
        <v>17</v>
      </c>
      <c r="B17" s="25"/>
      <c r="C17" s="26"/>
      <c r="D17" s="40"/>
      <c r="E17" s="26"/>
      <c r="F17" s="26"/>
    </row>
    <row r="18" spans="1:7" ht="16.5" thickBot="1">
      <c r="A18">
        <v>18</v>
      </c>
      <c r="B18" s="27" t="s">
        <v>4</v>
      </c>
      <c r="C18" s="28">
        <f>SUM(C14:C17)</f>
        <v>0</v>
      </c>
      <c r="D18" s="38">
        <f>SUM(D14:D17)</f>
        <v>1050965</v>
      </c>
      <c r="E18" s="20">
        <f>SUM(E14:E17)</f>
        <v>0</v>
      </c>
      <c r="F18" s="20"/>
    </row>
    <row r="19" spans="1:7" ht="15.75" thickTop="1">
      <c r="A19">
        <v>19</v>
      </c>
      <c r="B19" s="29"/>
      <c r="C19" s="21"/>
      <c r="D19" s="39"/>
      <c r="E19" s="21"/>
      <c r="F19" s="21"/>
    </row>
    <row r="20" spans="1:7" ht="15">
      <c r="A20">
        <v>20</v>
      </c>
      <c r="B20" s="45" t="s">
        <v>22</v>
      </c>
      <c r="C20" s="30">
        <f>C18-C10</f>
        <v>0</v>
      </c>
      <c r="D20" s="42">
        <f>D18-D10</f>
        <v>-1102665</v>
      </c>
      <c r="E20" s="30">
        <f>E18-E10</f>
        <v>0</v>
      </c>
      <c r="F20" s="30">
        <f>F18-F10</f>
        <v>0</v>
      </c>
    </row>
    <row r="21" spans="1:7">
      <c r="A21">
        <v>21</v>
      </c>
      <c r="C21" s="31"/>
      <c r="D21" s="41"/>
      <c r="E21" s="31"/>
      <c r="F21" s="31"/>
    </row>
    <row r="22" spans="1:7">
      <c r="A22">
        <v>22</v>
      </c>
      <c r="B22" s="53" t="s">
        <v>23</v>
      </c>
      <c r="C22" s="31"/>
      <c r="D22" s="41"/>
      <c r="E22" s="31"/>
      <c r="F22" s="31"/>
    </row>
    <row r="23" spans="1:7">
      <c r="A23">
        <v>23</v>
      </c>
      <c r="B23" s="32">
        <v>0.21</v>
      </c>
      <c r="C23" s="31">
        <f>SUM(D23:F23)</f>
        <v>-231559.65</v>
      </c>
      <c r="D23" s="41">
        <f>D20*$B$23</f>
        <v>-231559.65</v>
      </c>
      <c r="E23" s="31">
        <f>E20*$B$23</f>
        <v>0</v>
      </c>
      <c r="F23" s="31">
        <f>F20*$B$23</f>
        <v>0</v>
      </c>
      <c r="G23" s="31"/>
    </row>
    <row r="24" spans="1:7">
      <c r="A24">
        <v>24</v>
      </c>
      <c r="B24" s="32">
        <v>0.34</v>
      </c>
      <c r="C24" s="54">
        <f>SUM(D24:F24)</f>
        <v>-374906.10000000003</v>
      </c>
      <c r="D24" s="55">
        <f>D20*$B$24</f>
        <v>-374906.10000000003</v>
      </c>
      <c r="E24" s="54">
        <f>E20*$B$24</f>
        <v>0</v>
      </c>
      <c r="F24" s="54">
        <f>F20*$B$24</f>
        <v>0</v>
      </c>
    </row>
    <row r="25" spans="1:7">
      <c r="A25">
        <v>25</v>
      </c>
      <c r="B25" s="58" t="s">
        <v>25</v>
      </c>
      <c r="C25" s="31">
        <f>C24-C23</f>
        <v>-143346.45000000004</v>
      </c>
      <c r="D25" s="41">
        <f>D24-D23</f>
        <v>-143346.45000000004</v>
      </c>
      <c r="E25" s="33">
        <f>E24-E23</f>
        <v>0</v>
      </c>
      <c r="F25" s="31">
        <f>F24-F23</f>
        <v>0</v>
      </c>
    </row>
    <row r="26" spans="1:7">
      <c r="A26">
        <v>26</v>
      </c>
      <c r="B26" s="32"/>
      <c r="C26" s="31"/>
      <c r="D26" s="41"/>
      <c r="E26" s="33"/>
      <c r="F26" s="31"/>
    </row>
    <row r="27" spans="1:7">
      <c r="A27">
        <v>27</v>
      </c>
      <c r="B27" s="32"/>
      <c r="C27" s="31"/>
      <c r="D27" s="41"/>
      <c r="E27" s="33"/>
      <c r="F27" s="31"/>
    </row>
    <row r="28" spans="1:7">
      <c r="A28">
        <v>28</v>
      </c>
      <c r="B28" s="32"/>
      <c r="C28" s="31"/>
      <c r="D28" s="41"/>
      <c r="E28" s="33"/>
      <c r="F28" s="31"/>
    </row>
    <row r="29" spans="1:7" ht="15.75">
      <c r="A29">
        <v>29</v>
      </c>
      <c r="C29" s="31"/>
      <c r="D29" s="46" t="s">
        <v>11</v>
      </c>
      <c r="E29" s="46" t="s">
        <v>8</v>
      </c>
      <c r="F29" s="46" t="s">
        <v>7</v>
      </c>
    </row>
    <row r="30" spans="1:7" ht="15">
      <c r="A30">
        <v>30</v>
      </c>
      <c r="B30" s="51" t="s">
        <v>21</v>
      </c>
      <c r="C30" s="31"/>
      <c r="D30" s="43">
        <f>D20</f>
        <v>-1102665</v>
      </c>
      <c r="E30" s="50">
        <v>0.57779999999999998</v>
      </c>
      <c r="F30" s="43">
        <f>ROUND(D30*E30,0)</f>
        <v>-637120</v>
      </c>
    </row>
    <row r="31" spans="1:7">
      <c r="A31">
        <v>31</v>
      </c>
      <c r="C31" s="31"/>
      <c r="D31" s="41"/>
      <c r="E31" s="31"/>
      <c r="F31" s="31"/>
    </row>
    <row r="32" spans="1:7">
      <c r="A32">
        <v>32</v>
      </c>
      <c r="C32" s="31"/>
      <c r="D32" s="41"/>
      <c r="E32" s="31"/>
      <c r="F32" s="31"/>
    </row>
    <row r="33" spans="1:7" ht="15.75">
      <c r="A33">
        <v>33</v>
      </c>
      <c r="B33" s="34" t="s">
        <v>13</v>
      </c>
      <c r="C33" s="31"/>
      <c r="D33" s="46" t="s">
        <v>11</v>
      </c>
      <c r="E33" s="46" t="s">
        <v>8</v>
      </c>
      <c r="F33" s="46" t="s">
        <v>7</v>
      </c>
    </row>
    <row r="34" spans="1:7" ht="15">
      <c r="A34">
        <v>34</v>
      </c>
      <c r="B34" s="2" t="s">
        <v>27</v>
      </c>
      <c r="D34" s="43">
        <f>D30*0.34</f>
        <v>-374906.10000000003</v>
      </c>
      <c r="E34" s="50">
        <f>E30</f>
        <v>0.57779999999999998</v>
      </c>
      <c r="F34" s="43">
        <f>ROUND(D34*E34,0)</f>
        <v>-216621</v>
      </c>
    </row>
    <row r="35" spans="1:7" ht="16.5" thickBot="1">
      <c r="A35">
        <v>35</v>
      </c>
      <c r="B35" s="2" t="s">
        <v>14</v>
      </c>
      <c r="D35" s="43">
        <f>D30*0.21</f>
        <v>-231559.65</v>
      </c>
      <c r="E35" s="50">
        <f>E30</f>
        <v>0.57779999999999998</v>
      </c>
      <c r="F35" s="43">
        <f>ROUND(D35*E35,0)</f>
        <v>-133795</v>
      </c>
      <c r="G35" s="49" t="s">
        <v>10</v>
      </c>
    </row>
    <row r="36" spans="1:7" ht="16.5" thickBot="1">
      <c r="A36">
        <v>36</v>
      </c>
      <c r="B36" s="48" t="s">
        <v>6</v>
      </c>
      <c r="D36" s="44">
        <f>D35-D34</f>
        <v>143346.45000000004</v>
      </c>
      <c r="E36" s="47"/>
      <c r="F36" s="44">
        <f>F35-F34</f>
        <v>82826</v>
      </c>
      <c r="G36" s="49" t="s">
        <v>9</v>
      </c>
    </row>
    <row r="37" spans="1:7">
      <c r="A37">
        <v>37</v>
      </c>
    </row>
    <row r="38" spans="1:7" ht="15.75">
      <c r="A38">
        <v>38</v>
      </c>
      <c r="B38" s="48" t="s">
        <v>12</v>
      </c>
    </row>
    <row r="39" spans="1:7">
      <c r="A39">
        <v>39</v>
      </c>
    </row>
    <row r="40" spans="1:7" ht="15.75">
      <c r="A40">
        <v>40</v>
      </c>
      <c r="B40" s="34" t="s">
        <v>20</v>
      </c>
      <c r="D40" s="52">
        <f>ROUND(D36/10,0)</f>
        <v>14335</v>
      </c>
      <c r="F40" s="52">
        <f>ROUND(F36/10,0)</f>
        <v>8283</v>
      </c>
      <c r="G40" s="49" t="s">
        <v>15</v>
      </c>
    </row>
  </sheetData>
  <pageMargins left="0.25" right="0.25" top="1" bottom="0.5" header="0" footer="0.25"/>
  <pageSetup scale="6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2018-05-08T07:00:00+00:00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Pend Oreille Telephone Company</CaseCompanyNames>
    <Nickname xmlns="http://schemas.microsoft.com/sharepoint/v3" xsi:nil="true"/>
    <DocketNumber xmlns="dc463f71-b30c-4ab2-9473-d307f9d35888">180026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3D965EB61C0724A937A888491D00FC5" ma:contentTypeVersion="68" ma:contentTypeDescription="" ma:contentTypeScope="" ma:versionID="b4bd49631b6576d2f5f535de10f1a5c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1D31F0C-3B5B-43FA-8D45-D2159FD545B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56FFAF-C0E7-4BC5-AD3A-CA6F3402C42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A4E25B9-EF8F-47A7-8935-C3FB3D5D5AB5}"/>
</file>

<file path=customXml/itemProps4.xml><?xml version="1.0" encoding="utf-8"?>
<ds:datastoreItem xmlns:ds="http://schemas.openxmlformats.org/officeDocument/2006/customXml" ds:itemID="{89C3FEA0-73F3-46A8-B612-CC1C46B8177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2E25900-D602-4021-86A2-B426CD714B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PTC</vt:lpstr>
    </vt:vector>
  </TitlesOfParts>
  <Company>TDS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Beverly A. Arrington</cp:lastModifiedBy>
  <cp:lastPrinted>2018-04-25T17:55:25Z</cp:lastPrinted>
  <dcterms:created xsi:type="dcterms:W3CDTF">2018-02-08T17:38:07Z</dcterms:created>
  <dcterms:modified xsi:type="dcterms:W3CDTF">2018-05-08T14:43:43Z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0x0101006E56B4D1795A2E4DB2F0B01679ED314A0083D965EB61C0724A937A888491D00FC5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