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1310"/>
  </bookViews>
  <sheets>
    <sheet name="American BS" sheetId="1" r:id="rId1"/>
  </sheets>
  <externalReferences>
    <externalReference r:id="rId2"/>
  </externalReferences>
  <definedNames>
    <definedName name="District">'American BS'!$K$1</definedName>
    <definedName name="DistrictName" localSheetId="0">'American BS'!#REF!</definedName>
    <definedName name="ExcludeIC">'American BS'!#REF!</definedName>
    <definedName name="_xlnm.Print_Area" localSheetId="0">'American BS'!$A$1:$AE$194</definedName>
    <definedName name="_xlnm.Print_Titles" localSheetId="0">'American BS'!$1:$6</definedName>
    <definedName name="ReportNames">[1]ControlPanel!$S$2:$S$16</definedName>
    <definedName name="System">'American BS'!#REF!</definedName>
    <definedName name="YearMonth">'American BS'!$A$3</definedName>
  </definedNames>
  <calcPr calcId="145621" concurrentManualCount="4"/>
</workbook>
</file>

<file path=xl/calcChain.xml><?xml version="1.0" encoding="utf-8"?>
<calcChain xmlns="http://schemas.openxmlformats.org/spreadsheetml/2006/main">
  <c r="AC193" i="1" l="1"/>
  <c r="AA193" i="1"/>
  <c r="Y193" i="1"/>
  <c r="W193" i="1"/>
  <c r="U193" i="1"/>
  <c r="S193" i="1"/>
  <c r="Q193" i="1"/>
  <c r="O193" i="1"/>
  <c r="M193" i="1"/>
  <c r="K193" i="1"/>
  <c r="I193" i="1"/>
  <c r="G193" i="1"/>
  <c r="AC183" i="1"/>
  <c r="AA183" i="1"/>
  <c r="Y183" i="1"/>
  <c r="W183" i="1"/>
  <c r="U183" i="1"/>
  <c r="S183" i="1"/>
  <c r="Q183" i="1"/>
  <c r="O183" i="1"/>
  <c r="M183" i="1"/>
  <c r="K183" i="1"/>
  <c r="I183" i="1"/>
  <c r="G183" i="1"/>
  <c r="AC180" i="1"/>
  <c r="AA180" i="1"/>
  <c r="Y180" i="1"/>
  <c r="W180" i="1"/>
  <c r="U180" i="1"/>
  <c r="S180" i="1"/>
  <c r="Q180" i="1"/>
  <c r="O180" i="1"/>
  <c r="M180" i="1"/>
  <c r="K180" i="1"/>
  <c r="I180" i="1"/>
  <c r="G180" i="1"/>
  <c r="AC177" i="1"/>
  <c r="AA177" i="1"/>
  <c r="Y177" i="1"/>
  <c r="W177" i="1"/>
  <c r="U177" i="1"/>
  <c r="S177" i="1"/>
  <c r="Q177" i="1"/>
  <c r="O177" i="1"/>
  <c r="M177" i="1"/>
  <c r="K177" i="1"/>
  <c r="I177" i="1"/>
  <c r="G177" i="1"/>
  <c r="AC174" i="1"/>
  <c r="AA174" i="1"/>
  <c r="Y174" i="1"/>
  <c r="W174" i="1"/>
  <c r="U174" i="1"/>
  <c r="S174" i="1"/>
  <c r="Q174" i="1"/>
  <c r="O174" i="1"/>
  <c r="M174" i="1"/>
  <c r="K174" i="1"/>
  <c r="I174" i="1"/>
  <c r="G174" i="1"/>
  <c r="AC171" i="1"/>
  <c r="AA171" i="1"/>
  <c r="Y171" i="1"/>
  <c r="W171" i="1"/>
  <c r="U171" i="1"/>
  <c r="S171" i="1"/>
  <c r="Q171" i="1"/>
  <c r="O171" i="1"/>
  <c r="M171" i="1"/>
  <c r="K171" i="1"/>
  <c r="I171" i="1"/>
  <c r="G171" i="1"/>
  <c r="AC168" i="1"/>
  <c r="AA168" i="1"/>
  <c r="Y168" i="1"/>
  <c r="W168" i="1"/>
  <c r="U168" i="1"/>
  <c r="S168" i="1"/>
  <c r="Q168" i="1"/>
  <c r="O168" i="1"/>
  <c r="M168" i="1"/>
  <c r="K168" i="1"/>
  <c r="I168" i="1"/>
  <c r="G168" i="1"/>
  <c r="AC165" i="1"/>
  <c r="AC185" i="1" s="1"/>
  <c r="AA165" i="1"/>
  <c r="AA185" i="1" s="1"/>
  <c r="Y165" i="1"/>
  <c r="Y185" i="1" s="1"/>
  <c r="W165" i="1"/>
  <c r="W185" i="1" s="1"/>
  <c r="U165" i="1"/>
  <c r="U185" i="1" s="1"/>
  <c r="S165" i="1"/>
  <c r="S185" i="1" s="1"/>
  <c r="Q165" i="1"/>
  <c r="Q185" i="1" s="1"/>
  <c r="O165" i="1"/>
  <c r="O185" i="1" s="1"/>
  <c r="M165" i="1"/>
  <c r="M185" i="1" s="1"/>
  <c r="K165" i="1"/>
  <c r="K185" i="1" s="1"/>
  <c r="I165" i="1"/>
  <c r="I185" i="1" s="1"/>
  <c r="G165" i="1"/>
  <c r="G185" i="1" s="1"/>
  <c r="AC159" i="1"/>
  <c r="AA159" i="1"/>
  <c r="Y159" i="1"/>
  <c r="W159" i="1"/>
  <c r="U159" i="1"/>
  <c r="S159" i="1"/>
  <c r="Q159" i="1"/>
  <c r="O159" i="1"/>
  <c r="M159" i="1"/>
  <c r="K159" i="1"/>
  <c r="I159" i="1"/>
  <c r="G159" i="1"/>
  <c r="AC156" i="1"/>
  <c r="AA156" i="1"/>
  <c r="Y156" i="1"/>
  <c r="W156" i="1"/>
  <c r="U156" i="1"/>
  <c r="S156" i="1"/>
  <c r="Q156" i="1"/>
  <c r="O156" i="1"/>
  <c r="M156" i="1"/>
  <c r="K156" i="1"/>
  <c r="I156" i="1"/>
  <c r="G156" i="1"/>
  <c r="AC153" i="1"/>
  <c r="AA153" i="1"/>
  <c r="Y153" i="1"/>
  <c r="W153" i="1"/>
  <c r="U153" i="1"/>
  <c r="S153" i="1"/>
  <c r="Q153" i="1"/>
  <c r="O153" i="1"/>
  <c r="M153" i="1"/>
  <c r="K153" i="1"/>
  <c r="I153" i="1"/>
  <c r="G153" i="1"/>
  <c r="AC150" i="1"/>
  <c r="AA150" i="1"/>
  <c r="Y150" i="1"/>
  <c r="W150" i="1"/>
  <c r="U150" i="1"/>
  <c r="S150" i="1"/>
  <c r="Q150" i="1"/>
  <c r="O150" i="1"/>
  <c r="M150" i="1"/>
  <c r="K150" i="1"/>
  <c r="I150" i="1"/>
  <c r="G150" i="1"/>
  <c r="AC147" i="1"/>
  <c r="AA147" i="1"/>
  <c r="Y147" i="1"/>
  <c r="W147" i="1"/>
  <c r="U147" i="1"/>
  <c r="S147" i="1"/>
  <c r="Q147" i="1"/>
  <c r="O147" i="1"/>
  <c r="M147" i="1"/>
  <c r="K147" i="1"/>
  <c r="I147" i="1"/>
  <c r="G147" i="1"/>
  <c r="AC140" i="1"/>
  <c r="AA140" i="1"/>
  <c r="Y140" i="1"/>
  <c r="W140" i="1"/>
  <c r="U140" i="1"/>
  <c r="S140" i="1"/>
  <c r="Q140" i="1"/>
  <c r="O140" i="1"/>
  <c r="M140" i="1"/>
  <c r="K140" i="1"/>
  <c r="I140" i="1"/>
  <c r="G140" i="1"/>
  <c r="AC132" i="1"/>
  <c r="AA132" i="1"/>
  <c r="Y132" i="1"/>
  <c r="W132" i="1"/>
  <c r="U132" i="1"/>
  <c r="S132" i="1"/>
  <c r="Q132" i="1"/>
  <c r="O132" i="1"/>
  <c r="M132" i="1"/>
  <c r="K132" i="1"/>
  <c r="I132" i="1"/>
  <c r="G132" i="1"/>
  <c r="AC129" i="1"/>
  <c r="AA129" i="1"/>
  <c r="Y129" i="1"/>
  <c r="W129" i="1"/>
  <c r="U129" i="1"/>
  <c r="S129" i="1"/>
  <c r="Q129" i="1"/>
  <c r="O129" i="1"/>
  <c r="M129" i="1"/>
  <c r="K129" i="1"/>
  <c r="I129" i="1"/>
  <c r="G129" i="1"/>
  <c r="AC121" i="1"/>
  <c r="AC142" i="1" s="1"/>
  <c r="AA121" i="1"/>
  <c r="AA142" i="1" s="1"/>
  <c r="Y121" i="1"/>
  <c r="Y142" i="1" s="1"/>
  <c r="W121" i="1"/>
  <c r="W142" i="1" s="1"/>
  <c r="U121" i="1"/>
  <c r="U142" i="1" s="1"/>
  <c r="S121" i="1"/>
  <c r="S142" i="1" s="1"/>
  <c r="Q121" i="1"/>
  <c r="Q142" i="1" s="1"/>
  <c r="O121" i="1"/>
  <c r="O142" i="1" s="1"/>
  <c r="M121" i="1"/>
  <c r="M142" i="1" s="1"/>
  <c r="K121" i="1"/>
  <c r="K142" i="1" s="1"/>
  <c r="I121" i="1"/>
  <c r="I142" i="1" s="1"/>
  <c r="G121" i="1"/>
  <c r="G142" i="1" s="1"/>
  <c r="AC114" i="1"/>
  <c r="AA114" i="1"/>
  <c r="Y114" i="1"/>
  <c r="W114" i="1"/>
  <c r="U114" i="1"/>
  <c r="S114" i="1"/>
  <c r="Q114" i="1"/>
  <c r="O114" i="1"/>
  <c r="M114" i="1"/>
  <c r="K114" i="1"/>
  <c r="I114" i="1"/>
  <c r="G114" i="1"/>
  <c r="AC110" i="1"/>
  <c r="AA110" i="1"/>
  <c r="Y110" i="1"/>
  <c r="W110" i="1"/>
  <c r="U110" i="1"/>
  <c r="S110" i="1"/>
  <c r="Q110" i="1"/>
  <c r="O110" i="1"/>
  <c r="M110" i="1"/>
  <c r="K110" i="1"/>
  <c r="I110" i="1"/>
  <c r="G110" i="1"/>
  <c r="AC107" i="1"/>
  <c r="AA107" i="1"/>
  <c r="Y107" i="1"/>
  <c r="W107" i="1"/>
  <c r="U107" i="1"/>
  <c r="S107" i="1"/>
  <c r="Q107" i="1"/>
  <c r="O107" i="1"/>
  <c r="M107" i="1"/>
  <c r="K107" i="1"/>
  <c r="I107" i="1"/>
  <c r="G107" i="1"/>
  <c r="AC104" i="1"/>
  <c r="AA104" i="1"/>
  <c r="Y104" i="1"/>
  <c r="W104" i="1"/>
  <c r="U104" i="1"/>
  <c r="S104" i="1"/>
  <c r="Q104" i="1"/>
  <c r="O104" i="1"/>
  <c r="M104" i="1"/>
  <c r="K104" i="1"/>
  <c r="I104" i="1"/>
  <c r="G104" i="1"/>
  <c r="AC101" i="1"/>
  <c r="AA101" i="1"/>
  <c r="Y101" i="1"/>
  <c r="W101" i="1"/>
  <c r="U101" i="1"/>
  <c r="S101" i="1"/>
  <c r="Q101" i="1"/>
  <c r="O101" i="1"/>
  <c r="M101" i="1"/>
  <c r="K101" i="1"/>
  <c r="I101" i="1"/>
  <c r="G101" i="1"/>
  <c r="AC98" i="1"/>
  <c r="AA98" i="1"/>
  <c r="Y98" i="1"/>
  <c r="W98" i="1"/>
  <c r="U98" i="1"/>
  <c r="S98" i="1"/>
  <c r="Q98" i="1"/>
  <c r="O98" i="1"/>
  <c r="M98" i="1"/>
  <c r="K98" i="1"/>
  <c r="I98" i="1"/>
  <c r="G98" i="1"/>
  <c r="AC84" i="1"/>
  <c r="AA84" i="1"/>
  <c r="Y84" i="1"/>
  <c r="W84" i="1"/>
  <c r="U84" i="1"/>
  <c r="S84" i="1"/>
  <c r="Q84" i="1"/>
  <c r="O84" i="1"/>
  <c r="M84" i="1"/>
  <c r="K84" i="1"/>
  <c r="I84" i="1"/>
  <c r="G84" i="1"/>
  <c r="AC81" i="1"/>
  <c r="AA81" i="1"/>
  <c r="Y81" i="1"/>
  <c r="W81" i="1"/>
  <c r="U81" i="1"/>
  <c r="S81" i="1"/>
  <c r="Q81" i="1"/>
  <c r="O81" i="1"/>
  <c r="M81" i="1"/>
  <c r="K81" i="1"/>
  <c r="I81" i="1"/>
  <c r="G81" i="1"/>
  <c r="AC78" i="1"/>
  <c r="AA78" i="1"/>
  <c r="Y78" i="1"/>
  <c r="W78" i="1"/>
  <c r="U78" i="1"/>
  <c r="S78" i="1"/>
  <c r="Q78" i="1"/>
  <c r="O78" i="1"/>
  <c r="M78" i="1"/>
  <c r="K78" i="1"/>
  <c r="I78" i="1"/>
  <c r="G78" i="1"/>
  <c r="AC38" i="1"/>
  <c r="AA38" i="1"/>
  <c r="Y38" i="1"/>
  <c r="W38" i="1"/>
  <c r="U38" i="1"/>
  <c r="S38" i="1"/>
  <c r="Q38" i="1"/>
  <c r="O38" i="1"/>
  <c r="M38" i="1"/>
  <c r="K38" i="1"/>
  <c r="I38" i="1"/>
  <c r="G38" i="1"/>
  <c r="AC35" i="1"/>
  <c r="AA35" i="1"/>
  <c r="Y35" i="1"/>
  <c r="W35" i="1"/>
  <c r="U35" i="1"/>
  <c r="S35" i="1"/>
  <c r="Q35" i="1"/>
  <c r="O35" i="1"/>
  <c r="M35" i="1"/>
  <c r="K35" i="1"/>
  <c r="I35" i="1"/>
  <c r="G35" i="1"/>
  <c r="AC29" i="1"/>
  <c r="AA29" i="1"/>
  <c r="Y29" i="1"/>
  <c r="W29" i="1"/>
  <c r="U29" i="1"/>
  <c r="S29" i="1"/>
  <c r="Q29" i="1"/>
  <c r="O29" i="1"/>
  <c r="M29" i="1"/>
  <c r="K29" i="1"/>
  <c r="I29" i="1"/>
  <c r="G29" i="1"/>
  <c r="AC26" i="1"/>
  <c r="AA26" i="1"/>
  <c r="Y26" i="1"/>
  <c r="W26" i="1"/>
  <c r="U26" i="1"/>
  <c r="S26" i="1"/>
  <c r="Q26" i="1"/>
  <c r="O26" i="1"/>
  <c r="M26" i="1"/>
  <c r="K26" i="1"/>
  <c r="I26" i="1"/>
  <c r="G26" i="1"/>
  <c r="AC16" i="1"/>
  <c r="AC40" i="1" s="1"/>
  <c r="AA16" i="1"/>
  <c r="AA40" i="1" s="1"/>
  <c r="Y16" i="1"/>
  <c r="Y40" i="1" s="1"/>
  <c r="W16" i="1"/>
  <c r="W40" i="1" s="1"/>
  <c r="U16" i="1"/>
  <c r="U40" i="1" s="1"/>
  <c r="S16" i="1"/>
  <c r="S40" i="1" s="1"/>
  <c r="Q16" i="1"/>
  <c r="Q40" i="1" s="1"/>
  <c r="O16" i="1"/>
  <c r="O40" i="1" s="1"/>
  <c r="M16" i="1"/>
  <c r="M40" i="1" s="1"/>
  <c r="K16" i="1"/>
  <c r="K40" i="1" s="1"/>
  <c r="I16" i="1"/>
  <c r="I40" i="1" s="1"/>
  <c r="G16" i="1"/>
  <c r="G40" i="1" s="1"/>
  <c r="S116" i="1" l="1"/>
  <c r="M116" i="1"/>
  <c r="U116" i="1"/>
  <c r="AC116" i="1"/>
  <c r="M161" i="1"/>
  <c r="M187" i="1" s="1"/>
  <c r="U161" i="1"/>
  <c r="U187" i="1" s="1"/>
  <c r="AC161" i="1"/>
  <c r="AC187" i="1" s="1"/>
  <c r="AA116" i="1"/>
  <c r="K161" i="1"/>
  <c r="K187" i="1" s="1"/>
  <c r="S161" i="1"/>
  <c r="S187" i="1" s="1"/>
  <c r="AA161" i="1"/>
  <c r="AA187" i="1" s="1"/>
  <c r="K116" i="1"/>
  <c r="I116" i="1"/>
  <c r="Q116" i="1"/>
  <c r="Y116" i="1"/>
  <c r="I161" i="1"/>
  <c r="I187" i="1" s="1"/>
  <c r="Q161" i="1"/>
  <c r="Q187" i="1" s="1"/>
  <c r="Y161" i="1"/>
  <c r="Y187" i="1" s="1"/>
  <c r="G116" i="1"/>
  <c r="O116" i="1"/>
  <c r="W116" i="1"/>
  <c r="G161" i="1"/>
  <c r="G187" i="1" s="1"/>
  <c r="O161" i="1"/>
  <c r="O187" i="1" s="1"/>
  <c r="W161" i="1"/>
  <c r="W187" i="1" s="1"/>
  <c r="W189" i="1" l="1"/>
  <c r="I189" i="1"/>
  <c r="S189" i="1"/>
  <c r="Q189" i="1"/>
  <c r="M189" i="1"/>
  <c r="G189" i="1"/>
  <c r="Y189" i="1"/>
  <c r="U189" i="1"/>
  <c r="O189" i="1"/>
  <c r="K189" i="1"/>
  <c r="AA189" i="1"/>
  <c r="AC189" i="1"/>
</calcChain>
</file>

<file path=xl/sharedStrings.xml><?xml version="1.0" encoding="utf-8"?>
<sst xmlns="http://schemas.openxmlformats.org/spreadsheetml/2006/main" count="122" uniqueCount="115">
  <si>
    <t>Local Depository Account</t>
  </si>
  <si>
    <t>Proceeds from Sale of Assets</t>
  </si>
  <si>
    <t>Contra Proceeds from Sale of Assets</t>
  </si>
  <si>
    <t>Pay</t>
  </si>
  <si>
    <t>Pay ICT Inter District Receipts</t>
  </si>
  <si>
    <t>Check &amp; Cash Pymt Clearing</t>
  </si>
  <si>
    <t>Cash</t>
  </si>
  <si>
    <t>Trade A/R Desert Micro</t>
  </si>
  <si>
    <t>Unbilled Trade A/R</t>
  </si>
  <si>
    <t>A/R Refund Clearing Acct</t>
  </si>
  <si>
    <t>Other A/R</t>
  </si>
  <si>
    <t>Allow For Doubtful Accounts</t>
  </si>
  <si>
    <t>Provision for Bad Debts</t>
  </si>
  <si>
    <t>Bad Debt Write Offs</t>
  </si>
  <si>
    <t>Bad Debt Collected</t>
  </si>
  <si>
    <t>A/R</t>
  </si>
  <si>
    <t>Inventory Diesel</t>
  </si>
  <si>
    <t>Inventory</t>
  </si>
  <si>
    <t>Prepaid Licenses and Permits</t>
  </si>
  <si>
    <t>Prepaid Vehicle Use Tax</t>
  </si>
  <si>
    <t>Prepaid Property Tax</t>
  </si>
  <si>
    <t>Prepaid Other</t>
  </si>
  <si>
    <t>Prepaids</t>
  </si>
  <si>
    <t>Curr Deferred</t>
  </si>
  <si>
    <t>Current Assets</t>
  </si>
  <si>
    <t>Land</t>
  </si>
  <si>
    <t>Transfer/Reclass Heavy Equipment</t>
  </si>
  <si>
    <t>Sale/Disposition Heavy Equipment</t>
  </si>
  <si>
    <t>Truck</t>
  </si>
  <si>
    <t>Cap Ex Trucks</t>
  </si>
  <si>
    <t>Transfer/Reclass Trucks</t>
  </si>
  <si>
    <t>Sale/Disposition Trucks</t>
  </si>
  <si>
    <t>A/D Truck</t>
  </si>
  <si>
    <t>Depre Exp Trucks</t>
  </si>
  <si>
    <t>Container</t>
  </si>
  <si>
    <t>Cap Ex Container</t>
  </si>
  <si>
    <t>Transfer/Reclass Container</t>
  </si>
  <si>
    <t>Sale/Disposition Container</t>
  </si>
  <si>
    <t>A/D Container</t>
  </si>
  <si>
    <t>Depre Exp Container</t>
  </si>
  <si>
    <t>Transfer/Reclass AD Container</t>
  </si>
  <si>
    <t>Sale/Disposition AD Container</t>
  </si>
  <si>
    <t>Shop Equipment</t>
  </si>
  <si>
    <t>Cap Ex Shop Equipment</t>
  </si>
  <si>
    <t>Transfer/Reclass Shop Equipment</t>
  </si>
  <si>
    <t>A/D Shop Equipment</t>
  </si>
  <si>
    <t>Depr Exp Shop Equipment</t>
  </si>
  <si>
    <t>Transfer/Reclass AD Shop Equipment</t>
  </si>
  <si>
    <t>Building</t>
  </si>
  <si>
    <t>A/D Building</t>
  </si>
  <si>
    <t>Office Equipment</t>
  </si>
  <si>
    <t>A/D Office Equipment</t>
  </si>
  <si>
    <t>Cap Ex Computer Equipment</t>
  </si>
  <si>
    <t>Depre Exp Computer Equipment</t>
  </si>
  <si>
    <t>Cap Ex Construction in Process</t>
  </si>
  <si>
    <t>Fixed Assets</t>
  </si>
  <si>
    <t>Notes Rec.</t>
  </si>
  <si>
    <t>Goodwill</t>
  </si>
  <si>
    <t>Other Intangible License and Permits</t>
  </si>
  <si>
    <t>Transfer/Reclass License and Permits</t>
  </si>
  <si>
    <t>Amort License and Permits</t>
  </si>
  <si>
    <t>Amort Exp License and Permits</t>
  </si>
  <si>
    <t>Other Intangibles</t>
  </si>
  <si>
    <t>Transfer/Reclass Other</t>
  </si>
  <si>
    <t>Amort Other Itangible</t>
  </si>
  <si>
    <t>Amort Exp Other</t>
  </si>
  <si>
    <t>Transfer/Reclasss Indefinite Lived Itangibles</t>
  </si>
  <si>
    <t>Amortization  Expense Indefinite Lived Intangibles</t>
  </si>
  <si>
    <t>Amortization Transfer/Reclass Indefinite Lived Intangibles</t>
  </si>
  <si>
    <t>Intangibles</t>
  </si>
  <si>
    <t>Deposits</t>
  </si>
  <si>
    <t>Restricted Funds</t>
  </si>
  <si>
    <t>Other Assets</t>
  </si>
  <si>
    <t>Loan Fees</t>
  </si>
  <si>
    <t>Intercompany Corporate</t>
  </si>
  <si>
    <t>Investment Corporate</t>
  </si>
  <si>
    <t>Intercompany</t>
  </si>
  <si>
    <t>Total Assets</t>
  </si>
  <si>
    <t>Curr Portion LTD</t>
  </si>
  <si>
    <t>AP - Accrued</t>
  </si>
  <si>
    <t>AP - Accrued Procurement Card</t>
  </si>
  <si>
    <t>AP - Sales Tax</t>
  </si>
  <si>
    <t>AP - Other</t>
  </si>
  <si>
    <t>WUTC Tax Payable</t>
  </si>
  <si>
    <t>AP - Other Taxes</t>
  </si>
  <si>
    <t>A/P</t>
  </si>
  <si>
    <t>Unearned Revenue</t>
  </si>
  <si>
    <t>Unearned Rev</t>
  </si>
  <si>
    <t>Accrued Liabilities Wages Commissions</t>
  </si>
  <si>
    <t>Vacation Accrual</t>
  </si>
  <si>
    <t>Accrued Liabilities Safety Bonus</t>
  </si>
  <si>
    <t>Accrued Liabilities Ins. - Workers Comp</t>
  </si>
  <si>
    <t>Accrued Liabilities - Property Tax</t>
  </si>
  <si>
    <t>Accrued Liabilities - UP Tracker</t>
  </si>
  <si>
    <t>Accrued Liab</t>
  </si>
  <si>
    <t>Current Liab</t>
  </si>
  <si>
    <t>LTD</t>
  </si>
  <si>
    <t>Overdraft</t>
  </si>
  <si>
    <t>Other LTD</t>
  </si>
  <si>
    <t>Deferred Taxes</t>
  </si>
  <si>
    <t>Minority Int</t>
  </si>
  <si>
    <t>Total Liabilities</t>
  </si>
  <si>
    <t>Common Stock</t>
  </si>
  <si>
    <t>Other Equity</t>
  </si>
  <si>
    <t>Deferred Comp</t>
  </si>
  <si>
    <t>Unrealized Swap Val</t>
  </si>
  <si>
    <t>APIC</t>
  </si>
  <si>
    <t>Treasury</t>
  </si>
  <si>
    <t>Retained Earnings</t>
  </si>
  <si>
    <t>Total Liab &amp; Equity</t>
  </si>
  <si>
    <t>BS Balance</t>
  </si>
  <si>
    <t>Data Not Included</t>
  </si>
  <si>
    <t>American Disposal Company, Inc.</t>
  </si>
  <si>
    <t>Balance Sheet</t>
  </si>
  <si>
    <t>As of December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</si>
</sst>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Helv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">
    <xf numFmtId="0" fontId="0" fillId="0" borderId="0"/>
    <xf numFmtId="37" fontId="2" fillId="2" borderId="0" applyFill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1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6">
    <xf numFmtId="0" fontId="0" fillId="0" borderId="0" xfId="0"/>
    <xf numFmtId="37" fontId="3" fillId="0" borderId="0" xfId="1" applyFont="1" applyFill="1"/>
    <xf numFmtId="0" fontId="4" fillId="0" borderId="0" xfId="2" applyFont="1"/>
    <xf numFmtId="0" fontId="4" fillId="0" borderId="0" xfId="2" applyFont="1" applyAlignment="1">
      <alignment horizontal="left"/>
    </xf>
    <xf numFmtId="0" fontId="4" fillId="0" borderId="0" xfId="2" quotePrefix="1" applyFont="1" applyAlignment="1">
      <alignment horizontal="left"/>
    </xf>
    <xf numFmtId="164" fontId="4" fillId="3" borderId="0" xfId="3" applyNumberFormat="1" applyFont="1" applyFill="1"/>
    <xf numFmtId="0" fontId="5" fillId="0" borderId="0" xfId="2" applyNumberFormat="1" applyFont="1"/>
    <xf numFmtId="0" fontId="6" fillId="0" borderId="0" xfId="2" applyNumberFormat="1" applyFont="1"/>
    <xf numFmtId="0" fontId="6" fillId="0" borderId="0" xfId="2" applyNumberFormat="1" applyFont="1" applyAlignment="1">
      <alignment horizontal="right"/>
    </xf>
    <xf numFmtId="49" fontId="7" fillId="0" borderId="0" xfId="2" applyNumberFormat="1" applyFont="1" applyAlignment="1">
      <alignment horizontal="left"/>
    </xf>
    <xf numFmtId="0" fontId="5" fillId="0" borderId="0" xfId="2" applyNumberFormat="1" applyFont="1" applyAlignment="1">
      <alignment horizontal="centerContinuous"/>
    </xf>
    <xf numFmtId="0" fontId="7" fillId="0" borderId="0" xfId="2" applyNumberFormat="1" applyFont="1" applyAlignment="1">
      <alignment horizontal="left"/>
    </xf>
    <xf numFmtId="0" fontId="4" fillId="0" borderId="0" xfId="2" applyNumberFormat="1" applyFont="1"/>
    <xf numFmtId="17" fontId="9" fillId="0" borderId="2" xfId="4" applyNumberFormat="1" applyFont="1" applyFill="1" applyBorder="1" applyAlignment="1">
      <alignment horizontal="centerContinuous"/>
    </xf>
    <xf numFmtId="0" fontId="10" fillId="0" borderId="0" xfId="2" applyNumberFormat="1" applyFont="1"/>
    <xf numFmtId="0" fontId="4" fillId="0" borderId="0" xfId="2" applyNumberFormat="1" applyFont="1" applyAlignment="1">
      <alignment horizontal="center"/>
    </xf>
    <xf numFmtId="0" fontId="3" fillId="0" borderId="0" xfId="5"/>
    <xf numFmtId="0" fontId="4" fillId="0" borderId="1" xfId="2" applyFont="1" applyBorder="1"/>
    <xf numFmtId="164" fontId="4" fillId="4" borderId="0" xfId="3" applyNumberFormat="1" applyFont="1" applyFill="1" applyBorder="1"/>
    <xf numFmtId="164" fontId="4" fillId="0" borderId="1" xfId="3" applyNumberFormat="1" applyFont="1" applyBorder="1"/>
    <xf numFmtId="164" fontId="4" fillId="0" borderId="0" xfId="3" applyNumberFormat="1" applyFont="1"/>
    <xf numFmtId="0" fontId="8" fillId="0" borderId="0" xfId="2" applyFont="1" applyAlignment="1">
      <alignment horizontal="left"/>
    </xf>
    <xf numFmtId="164" fontId="4" fillId="4" borderId="3" xfId="3" applyNumberFormat="1" applyFont="1" applyFill="1" applyBorder="1"/>
    <xf numFmtId="0" fontId="4" fillId="0" borderId="0" xfId="2" quotePrefix="1" applyFont="1"/>
    <xf numFmtId="0" fontId="8" fillId="0" borderId="0" xfId="2" applyFont="1"/>
    <xf numFmtId="164" fontId="4" fillId="4" borderId="4" xfId="3" applyNumberFormat="1" applyFont="1" applyFill="1" applyBorder="1"/>
    <xf numFmtId="0" fontId="11" fillId="0" borderId="0" xfId="2" applyFont="1"/>
    <xf numFmtId="164" fontId="11" fillId="0" borderId="0" xfId="3" applyNumberFormat="1" applyFont="1"/>
    <xf numFmtId="164" fontId="3" fillId="0" borderId="0" xfId="4" applyNumberFormat="1" applyFont="1" applyFill="1"/>
    <xf numFmtId="0" fontId="1" fillId="0" borderId="0" xfId="7"/>
    <xf numFmtId="164" fontId="3" fillId="0" borderId="0" xfId="3" applyNumberFormat="1" applyFont="1" applyFill="1"/>
    <xf numFmtId="164" fontId="4" fillId="5" borderId="0" xfId="3" applyNumberFormat="1" applyFont="1" applyFill="1" applyBorder="1"/>
    <xf numFmtId="0" fontId="4" fillId="5" borderId="0" xfId="2" applyFont="1" applyFill="1"/>
    <xf numFmtId="37" fontId="3" fillId="5" borderId="0" xfId="1" applyFont="1" applyFill="1" applyBorder="1"/>
    <xf numFmtId="37" fontId="3" fillId="5" borderId="0" xfId="1" applyFont="1" applyFill="1"/>
    <xf numFmtId="49" fontId="13" fillId="0" borderId="0" xfId="2" applyNumberFormat="1" applyFont="1"/>
  </cellXfs>
  <cellStyles count="23">
    <cellStyle name="Accounting" xfId="8"/>
    <cellStyle name="Comma 2" xfId="3"/>
    <cellStyle name="Comma 3" xfId="4"/>
    <cellStyle name="Comma 3 2" xfId="9"/>
    <cellStyle name="Comma 4" xfId="10"/>
    <cellStyle name="Normal" xfId="0" builtinId="0"/>
    <cellStyle name="Normal - Style1" xfId="11"/>
    <cellStyle name="Normal - Style2" xfId="12"/>
    <cellStyle name="Normal - Style3" xfId="13"/>
    <cellStyle name="Normal - Style4" xfId="14"/>
    <cellStyle name="Normal - Style5" xfId="15"/>
    <cellStyle name="Normal 2" xfId="5"/>
    <cellStyle name="Normal 2 2" xfId="6"/>
    <cellStyle name="Normal 2 2 2" xfId="16"/>
    <cellStyle name="Normal 2 2_IS210PL" xfId="17"/>
    <cellStyle name="Normal 2 3" xfId="18"/>
    <cellStyle name="Normal 2_AfterChange" xfId="19"/>
    <cellStyle name="Normal 3" xfId="20"/>
    <cellStyle name="Normal_IS210PL" xfId="7"/>
    <cellStyle name="Normal_Report" xfId="1"/>
    <cellStyle name="Normal_TheTool_Jeff_v5" xfId="2"/>
    <cellStyle name="Percent 2" xfId="21"/>
    <cellStyle name="Percent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20112206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E194"/>
  <sheetViews>
    <sheetView showGridLines="0" tabSelected="1" zoomScale="80" zoomScaleNormal="80" workbookViewId="0">
      <selection activeCell="AI34" sqref="AI33:AI34"/>
    </sheetView>
  </sheetViews>
  <sheetFormatPr defaultColWidth="13.85546875" defaultRowHeight="12.75" outlineLevelRow="1" x14ac:dyDescent="0.2"/>
  <cols>
    <col min="1" max="1" width="6.85546875" style="1" customWidth="1"/>
    <col min="2" max="3" width="2.28515625" style="1" customWidth="1"/>
    <col min="4" max="4" width="27" style="1" customWidth="1"/>
    <col min="5" max="5" width="3.85546875" style="1" customWidth="1"/>
    <col min="6" max="6" width="2" style="1" customWidth="1"/>
    <col min="7" max="7" width="12.28515625" style="1" bestFit="1" customWidth="1"/>
    <col min="8" max="8" width="1.85546875" style="1" customWidth="1"/>
    <col min="9" max="9" width="12.28515625" style="1" bestFit="1" customWidth="1"/>
    <col min="10" max="10" width="1.85546875" style="1" customWidth="1"/>
    <col min="11" max="11" width="12.28515625" style="1" bestFit="1" customWidth="1"/>
    <col min="12" max="12" width="1.85546875" style="1" customWidth="1"/>
    <col min="13" max="13" width="12.28515625" style="1" bestFit="1" customWidth="1"/>
    <col min="14" max="14" width="1.85546875" style="1" customWidth="1"/>
    <col min="15" max="15" width="12.28515625" style="1" bestFit="1" customWidth="1"/>
    <col min="16" max="16" width="1.85546875" style="1" customWidth="1"/>
    <col min="17" max="17" width="12.28515625" style="1" bestFit="1" customWidth="1"/>
    <col min="18" max="18" width="1.85546875" style="1" customWidth="1"/>
    <col min="19" max="19" width="12.28515625" style="1" bestFit="1" customWidth="1"/>
    <col min="20" max="20" width="1.85546875" style="1" customWidth="1"/>
    <col min="21" max="21" width="12.28515625" style="1" bestFit="1" customWidth="1"/>
    <col min="22" max="22" width="1.85546875" style="1" customWidth="1"/>
    <col min="23" max="23" width="12.28515625" style="1" bestFit="1" customWidth="1"/>
    <col min="24" max="24" width="1.85546875" style="1" customWidth="1"/>
    <col min="25" max="25" width="12.28515625" style="1" bestFit="1" customWidth="1"/>
    <col min="26" max="26" width="1.85546875" style="1" customWidth="1"/>
    <col min="27" max="27" width="12.28515625" style="1" bestFit="1" customWidth="1"/>
    <col min="28" max="28" width="1.85546875" style="1" customWidth="1"/>
    <col min="29" max="29" width="12.28515625" style="1" bestFit="1" customWidth="1"/>
    <col min="30" max="30" width="1.85546875" style="1" customWidth="1"/>
    <col min="31" max="31" width="3.140625" style="1" customWidth="1"/>
    <col min="32" max="32" width="2.85546875" style="1" customWidth="1"/>
    <col min="33" max="265" width="13.85546875" style="1"/>
    <col min="266" max="266" width="7" style="1" customWidth="1"/>
    <col min="267" max="267" width="16.5703125" style="1" customWidth="1"/>
    <col min="268" max="268" width="4.28515625" style="1" customWidth="1"/>
    <col min="269" max="269" width="6.85546875" style="1" customWidth="1"/>
    <col min="270" max="271" width="2.28515625" style="1" customWidth="1"/>
    <col min="272" max="272" width="10.85546875" style="1" customWidth="1"/>
    <col min="273" max="273" width="3.85546875" style="1" customWidth="1"/>
    <col min="274" max="274" width="2" style="1" customWidth="1"/>
    <col min="275" max="275" width="15.5703125" style="1" customWidth="1"/>
    <col min="276" max="276" width="1.85546875" style="1" customWidth="1"/>
    <col min="277" max="277" width="15.5703125" style="1" customWidth="1"/>
    <col min="278" max="278" width="1.85546875" style="1" customWidth="1"/>
    <col min="279" max="279" width="15.5703125" style="1" customWidth="1"/>
    <col min="280" max="280" width="1.85546875" style="1" customWidth="1"/>
    <col min="281" max="281" width="15.5703125" style="1" customWidth="1"/>
    <col min="282" max="282" width="3.140625" style="1" customWidth="1"/>
    <col min="283" max="283" width="15.5703125" style="1" customWidth="1"/>
    <col min="284" max="284" width="14.28515625" style="1" customWidth="1"/>
    <col min="285" max="285" width="15.5703125" style="1" customWidth="1"/>
    <col min="286" max="286" width="1.85546875" style="1" customWidth="1"/>
    <col min="287" max="287" width="15.5703125" style="1" customWidth="1"/>
    <col min="288" max="288" width="2.85546875" style="1" customWidth="1"/>
    <col min="289" max="521" width="13.85546875" style="1"/>
    <col min="522" max="522" width="7" style="1" customWidth="1"/>
    <col min="523" max="523" width="16.5703125" style="1" customWidth="1"/>
    <col min="524" max="524" width="4.28515625" style="1" customWidth="1"/>
    <col min="525" max="525" width="6.85546875" style="1" customWidth="1"/>
    <col min="526" max="527" width="2.28515625" style="1" customWidth="1"/>
    <col min="528" max="528" width="10.85546875" style="1" customWidth="1"/>
    <col min="529" max="529" width="3.85546875" style="1" customWidth="1"/>
    <col min="530" max="530" width="2" style="1" customWidth="1"/>
    <col min="531" max="531" width="15.5703125" style="1" customWidth="1"/>
    <col min="532" max="532" width="1.85546875" style="1" customWidth="1"/>
    <col min="533" max="533" width="15.5703125" style="1" customWidth="1"/>
    <col min="534" max="534" width="1.85546875" style="1" customWidth="1"/>
    <col min="535" max="535" width="15.5703125" style="1" customWidth="1"/>
    <col min="536" max="536" width="1.85546875" style="1" customWidth="1"/>
    <col min="537" max="537" width="15.5703125" style="1" customWidth="1"/>
    <col min="538" max="538" width="3.140625" style="1" customWidth="1"/>
    <col min="539" max="539" width="15.5703125" style="1" customWidth="1"/>
    <col min="540" max="540" width="14.28515625" style="1" customWidth="1"/>
    <col min="541" max="541" width="15.5703125" style="1" customWidth="1"/>
    <col min="542" max="542" width="1.85546875" style="1" customWidth="1"/>
    <col min="543" max="543" width="15.5703125" style="1" customWidth="1"/>
    <col min="544" max="544" width="2.85546875" style="1" customWidth="1"/>
    <col min="545" max="777" width="13.85546875" style="1"/>
    <col min="778" max="778" width="7" style="1" customWidth="1"/>
    <col min="779" max="779" width="16.5703125" style="1" customWidth="1"/>
    <col min="780" max="780" width="4.28515625" style="1" customWidth="1"/>
    <col min="781" max="781" width="6.85546875" style="1" customWidth="1"/>
    <col min="782" max="783" width="2.28515625" style="1" customWidth="1"/>
    <col min="784" max="784" width="10.85546875" style="1" customWidth="1"/>
    <col min="785" max="785" width="3.85546875" style="1" customWidth="1"/>
    <col min="786" max="786" width="2" style="1" customWidth="1"/>
    <col min="787" max="787" width="15.5703125" style="1" customWidth="1"/>
    <col min="788" max="788" width="1.85546875" style="1" customWidth="1"/>
    <col min="789" max="789" width="15.5703125" style="1" customWidth="1"/>
    <col min="790" max="790" width="1.85546875" style="1" customWidth="1"/>
    <col min="791" max="791" width="15.5703125" style="1" customWidth="1"/>
    <col min="792" max="792" width="1.85546875" style="1" customWidth="1"/>
    <col min="793" max="793" width="15.5703125" style="1" customWidth="1"/>
    <col min="794" max="794" width="3.140625" style="1" customWidth="1"/>
    <col min="795" max="795" width="15.5703125" style="1" customWidth="1"/>
    <col min="796" max="796" width="14.28515625" style="1" customWidth="1"/>
    <col min="797" max="797" width="15.5703125" style="1" customWidth="1"/>
    <col min="798" max="798" width="1.85546875" style="1" customWidth="1"/>
    <col min="799" max="799" width="15.5703125" style="1" customWidth="1"/>
    <col min="800" max="800" width="2.85546875" style="1" customWidth="1"/>
    <col min="801" max="1033" width="13.85546875" style="1"/>
    <col min="1034" max="1034" width="7" style="1" customWidth="1"/>
    <col min="1035" max="1035" width="16.5703125" style="1" customWidth="1"/>
    <col min="1036" max="1036" width="4.28515625" style="1" customWidth="1"/>
    <col min="1037" max="1037" width="6.85546875" style="1" customWidth="1"/>
    <col min="1038" max="1039" width="2.28515625" style="1" customWidth="1"/>
    <col min="1040" max="1040" width="10.85546875" style="1" customWidth="1"/>
    <col min="1041" max="1041" width="3.85546875" style="1" customWidth="1"/>
    <col min="1042" max="1042" width="2" style="1" customWidth="1"/>
    <col min="1043" max="1043" width="15.5703125" style="1" customWidth="1"/>
    <col min="1044" max="1044" width="1.85546875" style="1" customWidth="1"/>
    <col min="1045" max="1045" width="15.5703125" style="1" customWidth="1"/>
    <col min="1046" max="1046" width="1.85546875" style="1" customWidth="1"/>
    <col min="1047" max="1047" width="15.5703125" style="1" customWidth="1"/>
    <col min="1048" max="1048" width="1.85546875" style="1" customWidth="1"/>
    <col min="1049" max="1049" width="15.5703125" style="1" customWidth="1"/>
    <col min="1050" max="1050" width="3.140625" style="1" customWidth="1"/>
    <col min="1051" max="1051" width="15.5703125" style="1" customWidth="1"/>
    <col min="1052" max="1052" width="14.28515625" style="1" customWidth="1"/>
    <col min="1053" max="1053" width="15.5703125" style="1" customWidth="1"/>
    <col min="1054" max="1054" width="1.85546875" style="1" customWidth="1"/>
    <col min="1055" max="1055" width="15.5703125" style="1" customWidth="1"/>
    <col min="1056" max="1056" width="2.85546875" style="1" customWidth="1"/>
    <col min="1057" max="1289" width="13.85546875" style="1"/>
    <col min="1290" max="1290" width="7" style="1" customWidth="1"/>
    <col min="1291" max="1291" width="16.5703125" style="1" customWidth="1"/>
    <col min="1292" max="1292" width="4.28515625" style="1" customWidth="1"/>
    <col min="1293" max="1293" width="6.85546875" style="1" customWidth="1"/>
    <col min="1294" max="1295" width="2.28515625" style="1" customWidth="1"/>
    <col min="1296" max="1296" width="10.85546875" style="1" customWidth="1"/>
    <col min="1297" max="1297" width="3.85546875" style="1" customWidth="1"/>
    <col min="1298" max="1298" width="2" style="1" customWidth="1"/>
    <col min="1299" max="1299" width="15.5703125" style="1" customWidth="1"/>
    <col min="1300" max="1300" width="1.85546875" style="1" customWidth="1"/>
    <col min="1301" max="1301" width="15.5703125" style="1" customWidth="1"/>
    <col min="1302" max="1302" width="1.85546875" style="1" customWidth="1"/>
    <col min="1303" max="1303" width="15.5703125" style="1" customWidth="1"/>
    <col min="1304" max="1304" width="1.85546875" style="1" customWidth="1"/>
    <col min="1305" max="1305" width="15.5703125" style="1" customWidth="1"/>
    <col min="1306" max="1306" width="3.140625" style="1" customWidth="1"/>
    <col min="1307" max="1307" width="15.5703125" style="1" customWidth="1"/>
    <col min="1308" max="1308" width="14.28515625" style="1" customWidth="1"/>
    <col min="1309" max="1309" width="15.5703125" style="1" customWidth="1"/>
    <col min="1310" max="1310" width="1.85546875" style="1" customWidth="1"/>
    <col min="1311" max="1311" width="15.5703125" style="1" customWidth="1"/>
    <col min="1312" max="1312" width="2.85546875" style="1" customWidth="1"/>
    <col min="1313" max="1545" width="13.85546875" style="1"/>
    <col min="1546" max="1546" width="7" style="1" customWidth="1"/>
    <col min="1547" max="1547" width="16.5703125" style="1" customWidth="1"/>
    <col min="1548" max="1548" width="4.28515625" style="1" customWidth="1"/>
    <col min="1549" max="1549" width="6.85546875" style="1" customWidth="1"/>
    <col min="1550" max="1551" width="2.28515625" style="1" customWidth="1"/>
    <col min="1552" max="1552" width="10.85546875" style="1" customWidth="1"/>
    <col min="1553" max="1553" width="3.85546875" style="1" customWidth="1"/>
    <col min="1554" max="1554" width="2" style="1" customWidth="1"/>
    <col min="1555" max="1555" width="15.5703125" style="1" customWidth="1"/>
    <col min="1556" max="1556" width="1.85546875" style="1" customWidth="1"/>
    <col min="1557" max="1557" width="15.5703125" style="1" customWidth="1"/>
    <col min="1558" max="1558" width="1.85546875" style="1" customWidth="1"/>
    <col min="1559" max="1559" width="15.5703125" style="1" customWidth="1"/>
    <col min="1560" max="1560" width="1.85546875" style="1" customWidth="1"/>
    <col min="1561" max="1561" width="15.5703125" style="1" customWidth="1"/>
    <col min="1562" max="1562" width="3.140625" style="1" customWidth="1"/>
    <col min="1563" max="1563" width="15.5703125" style="1" customWidth="1"/>
    <col min="1564" max="1564" width="14.28515625" style="1" customWidth="1"/>
    <col min="1565" max="1565" width="15.5703125" style="1" customWidth="1"/>
    <col min="1566" max="1566" width="1.85546875" style="1" customWidth="1"/>
    <col min="1567" max="1567" width="15.5703125" style="1" customWidth="1"/>
    <col min="1568" max="1568" width="2.85546875" style="1" customWidth="1"/>
    <col min="1569" max="1801" width="13.85546875" style="1"/>
    <col min="1802" max="1802" width="7" style="1" customWidth="1"/>
    <col min="1803" max="1803" width="16.5703125" style="1" customWidth="1"/>
    <col min="1804" max="1804" width="4.28515625" style="1" customWidth="1"/>
    <col min="1805" max="1805" width="6.85546875" style="1" customWidth="1"/>
    <col min="1806" max="1807" width="2.28515625" style="1" customWidth="1"/>
    <col min="1808" max="1808" width="10.85546875" style="1" customWidth="1"/>
    <col min="1809" max="1809" width="3.85546875" style="1" customWidth="1"/>
    <col min="1810" max="1810" width="2" style="1" customWidth="1"/>
    <col min="1811" max="1811" width="15.5703125" style="1" customWidth="1"/>
    <col min="1812" max="1812" width="1.85546875" style="1" customWidth="1"/>
    <col min="1813" max="1813" width="15.5703125" style="1" customWidth="1"/>
    <col min="1814" max="1814" width="1.85546875" style="1" customWidth="1"/>
    <col min="1815" max="1815" width="15.5703125" style="1" customWidth="1"/>
    <col min="1816" max="1816" width="1.85546875" style="1" customWidth="1"/>
    <col min="1817" max="1817" width="15.5703125" style="1" customWidth="1"/>
    <col min="1818" max="1818" width="3.140625" style="1" customWidth="1"/>
    <col min="1819" max="1819" width="15.5703125" style="1" customWidth="1"/>
    <col min="1820" max="1820" width="14.28515625" style="1" customWidth="1"/>
    <col min="1821" max="1821" width="15.5703125" style="1" customWidth="1"/>
    <col min="1822" max="1822" width="1.85546875" style="1" customWidth="1"/>
    <col min="1823" max="1823" width="15.5703125" style="1" customWidth="1"/>
    <col min="1824" max="1824" width="2.85546875" style="1" customWidth="1"/>
    <col min="1825" max="2057" width="13.85546875" style="1"/>
    <col min="2058" max="2058" width="7" style="1" customWidth="1"/>
    <col min="2059" max="2059" width="16.5703125" style="1" customWidth="1"/>
    <col min="2060" max="2060" width="4.28515625" style="1" customWidth="1"/>
    <col min="2061" max="2061" width="6.85546875" style="1" customWidth="1"/>
    <col min="2062" max="2063" width="2.28515625" style="1" customWidth="1"/>
    <col min="2064" max="2064" width="10.85546875" style="1" customWidth="1"/>
    <col min="2065" max="2065" width="3.85546875" style="1" customWidth="1"/>
    <col min="2066" max="2066" width="2" style="1" customWidth="1"/>
    <col min="2067" max="2067" width="15.5703125" style="1" customWidth="1"/>
    <col min="2068" max="2068" width="1.85546875" style="1" customWidth="1"/>
    <col min="2069" max="2069" width="15.5703125" style="1" customWidth="1"/>
    <col min="2070" max="2070" width="1.85546875" style="1" customWidth="1"/>
    <col min="2071" max="2071" width="15.5703125" style="1" customWidth="1"/>
    <col min="2072" max="2072" width="1.85546875" style="1" customWidth="1"/>
    <col min="2073" max="2073" width="15.5703125" style="1" customWidth="1"/>
    <col min="2074" max="2074" width="3.140625" style="1" customWidth="1"/>
    <col min="2075" max="2075" width="15.5703125" style="1" customWidth="1"/>
    <col min="2076" max="2076" width="14.28515625" style="1" customWidth="1"/>
    <col min="2077" max="2077" width="15.5703125" style="1" customWidth="1"/>
    <col min="2078" max="2078" width="1.85546875" style="1" customWidth="1"/>
    <col min="2079" max="2079" width="15.5703125" style="1" customWidth="1"/>
    <col min="2080" max="2080" width="2.85546875" style="1" customWidth="1"/>
    <col min="2081" max="2313" width="13.85546875" style="1"/>
    <col min="2314" max="2314" width="7" style="1" customWidth="1"/>
    <col min="2315" max="2315" width="16.5703125" style="1" customWidth="1"/>
    <col min="2316" max="2316" width="4.28515625" style="1" customWidth="1"/>
    <col min="2317" max="2317" width="6.85546875" style="1" customWidth="1"/>
    <col min="2318" max="2319" width="2.28515625" style="1" customWidth="1"/>
    <col min="2320" max="2320" width="10.85546875" style="1" customWidth="1"/>
    <col min="2321" max="2321" width="3.85546875" style="1" customWidth="1"/>
    <col min="2322" max="2322" width="2" style="1" customWidth="1"/>
    <col min="2323" max="2323" width="15.5703125" style="1" customWidth="1"/>
    <col min="2324" max="2324" width="1.85546875" style="1" customWidth="1"/>
    <col min="2325" max="2325" width="15.5703125" style="1" customWidth="1"/>
    <col min="2326" max="2326" width="1.85546875" style="1" customWidth="1"/>
    <col min="2327" max="2327" width="15.5703125" style="1" customWidth="1"/>
    <col min="2328" max="2328" width="1.85546875" style="1" customWidth="1"/>
    <col min="2329" max="2329" width="15.5703125" style="1" customWidth="1"/>
    <col min="2330" max="2330" width="3.140625" style="1" customWidth="1"/>
    <col min="2331" max="2331" width="15.5703125" style="1" customWidth="1"/>
    <col min="2332" max="2332" width="14.28515625" style="1" customWidth="1"/>
    <col min="2333" max="2333" width="15.5703125" style="1" customWidth="1"/>
    <col min="2334" max="2334" width="1.85546875" style="1" customWidth="1"/>
    <col min="2335" max="2335" width="15.5703125" style="1" customWidth="1"/>
    <col min="2336" max="2336" width="2.85546875" style="1" customWidth="1"/>
    <col min="2337" max="2569" width="13.85546875" style="1"/>
    <col min="2570" max="2570" width="7" style="1" customWidth="1"/>
    <col min="2571" max="2571" width="16.5703125" style="1" customWidth="1"/>
    <col min="2572" max="2572" width="4.28515625" style="1" customWidth="1"/>
    <col min="2573" max="2573" width="6.85546875" style="1" customWidth="1"/>
    <col min="2574" max="2575" width="2.28515625" style="1" customWidth="1"/>
    <col min="2576" max="2576" width="10.85546875" style="1" customWidth="1"/>
    <col min="2577" max="2577" width="3.85546875" style="1" customWidth="1"/>
    <col min="2578" max="2578" width="2" style="1" customWidth="1"/>
    <col min="2579" max="2579" width="15.5703125" style="1" customWidth="1"/>
    <col min="2580" max="2580" width="1.85546875" style="1" customWidth="1"/>
    <col min="2581" max="2581" width="15.5703125" style="1" customWidth="1"/>
    <col min="2582" max="2582" width="1.85546875" style="1" customWidth="1"/>
    <col min="2583" max="2583" width="15.5703125" style="1" customWidth="1"/>
    <col min="2584" max="2584" width="1.85546875" style="1" customWidth="1"/>
    <col min="2585" max="2585" width="15.5703125" style="1" customWidth="1"/>
    <col min="2586" max="2586" width="3.140625" style="1" customWidth="1"/>
    <col min="2587" max="2587" width="15.5703125" style="1" customWidth="1"/>
    <col min="2588" max="2588" width="14.28515625" style="1" customWidth="1"/>
    <col min="2589" max="2589" width="15.5703125" style="1" customWidth="1"/>
    <col min="2590" max="2590" width="1.85546875" style="1" customWidth="1"/>
    <col min="2591" max="2591" width="15.5703125" style="1" customWidth="1"/>
    <col min="2592" max="2592" width="2.85546875" style="1" customWidth="1"/>
    <col min="2593" max="2825" width="13.85546875" style="1"/>
    <col min="2826" max="2826" width="7" style="1" customWidth="1"/>
    <col min="2827" max="2827" width="16.5703125" style="1" customWidth="1"/>
    <col min="2828" max="2828" width="4.28515625" style="1" customWidth="1"/>
    <col min="2829" max="2829" width="6.85546875" style="1" customWidth="1"/>
    <col min="2830" max="2831" width="2.28515625" style="1" customWidth="1"/>
    <col min="2832" max="2832" width="10.85546875" style="1" customWidth="1"/>
    <col min="2833" max="2833" width="3.85546875" style="1" customWidth="1"/>
    <col min="2834" max="2834" width="2" style="1" customWidth="1"/>
    <col min="2835" max="2835" width="15.5703125" style="1" customWidth="1"/>
    <col min="2836" max="2836" width="1.85546875" style="1" customWidth="1"/>
    <col min="2837" max="2837" width="15.5703125" style="1" customWidth="1"/>
    <col min="2838" max="2838" width="1.85546875" style="1" customWidth="1"/>
    <col min="2839" max="2839" width="15.5703125" style="1" customWidth="1"/>
    <col min="2840" max="2840" width="1.85546875" style="1" customWidth="1"/>
    <col min="2841" max="2841" width="15.5703125" style="1" customWidth="1"/>
    <col min="2842" max="2842" width="3.140625" style="1" customWidth="1"/>
    <col min="2843" max="2843" width="15.5703125" style="1" customWidth="1"/>
    <col min="2844" max="2844" width="14.28515625" style="1" customWidth="1"/>
    <col min="2845" max="2845" width="15.5703125" style="1" customWidth="1"/>
    <col min="2846" max="2846" width="1.85546875" style="1" customWidth="1"/>
    <col min="2847" max="2847" width="15.5703125" style="1" customWidth="1"/>
    <col min="2848" max="2848" width="2.85546875" style="1" customWidth="1"/>
    <col min="2849" max="3081" width="13.85546875" style="1"/>
    <col min="3082" max="3082" width="7" style="1" customWidth="1"/>
    <col min="3083" max="3083" width="16.5703125" style="1" customWidth="1"/>
    <col min="3084" max="3084" width="4.28515625" style="1" customWidth="1"/>
    <col min="3085" max="3085" width="6.85546875" style="1" customWidth="1"/>
    <col min="3086" max="3087" width="2.28515625" style="1" customWidth="1"/>
    <col min="3088" max="3088" width="10.85546875" style="1" customWidth="1"/>
    <col min="3089" max="3089" width="3.85546875" style="1" customWidth="1"/>
    <col min="3090" max="3090" width="2" style="1" customWidth="1"/>
    <col min="3091" max="3091" width="15.5703125" style="1" customWidth="1"/>
    <col min="3092" max="3092" width="1.85546875" style="1" customWidth="1"/>
    <col min="3093" max="3093" width="15.5703125" style="1" customWidth="1"/>
    <col min="3094" max="3094" width="1.85546875" style="1" customWidth="1"/>
    <col min="3095" max="3095" width="15.5703125" style="1" customWidth="1"/>
    <col min="3096" max="3096" width="1.85546875" style="1" customWidth="1"/>
    <col min="3097" max="3097" width="15.5703125" style="1" customWidth="1"/>
    <col min="3098" max="3098" width="3.140625" style="1" customWidth="1"/>
    <col min="3099" max="3099" width="15.5703125" style="1" customWidth="1"/>
    <col min="3100" max="3100" width="14.28515625" style="1" customWidth="1"/>
    <col min="3101" max="3101" width="15.5703125" style="1" customWidth="1"/>
    <col min="3102" max="3102" width="1.85546875" style="1" customWidth="1"/>
    <col min="3103" max="3103" width="15.5703125" style="1" customWidth="1"/>
    <col min="3104" max="3104" width="2.85546875" style="1" customWidth="1"/>
    <col min="3105" max="3337" width="13.85546875" style="1"/>
    <col min="3338" max="3338" width="7" style="1" customWidth="1"/>
    <col min="3339" max="3339" width="16.5703125" style="1" customWidth="1"/>
    <col min="3340" max="3340" width="4.28515625" style="1" customWidth="1"/>
    <col min="3341" max="3341" width="6.85546875" style="1" customWidth="1"/>
    <col min="3342" max="3343" width="2.28515625" style="1" customWidth="1"/>
    <col min="3344" max="3344" width="10.85546875" style="1" customWidth="1"/>
    <col min="3345" max="3345" width="3.85546875" style="1" customWidth="1"/>
    <col min="3346" max="3346" width="2" style="1" customWidth="1"/>
    <col min="3347" max="3347" width="15.5703125" style="1" customWidth="1"/>
    <col min="3348" max="3348" width="1.85546875" style="1" customWidth="1"/>
    <col min="3349" max="3349" width="15.5703125" style="1" customWidth="1"/>
    <col min="3350" max="3350" width="1.85546875" style="1" customWidth="1"/>
    <col min="3351" max="3351" width="15.5703125" style="1" customWidth="1"/>
    <col min="3352" max="3352" width="1.85546875" style="1" customWidth="1"/>
    <col min="3353" max="3353" width="15.5703125" style="1" customWidth="1"/>
    <col min="3354" max="3354" width="3.140625" style="1" customWidth="1"/>
    <col min="3355" max="3355" width="15.5703125" style="1" customWidth="1"/>
    <col min="3356" max="3356" width="14.28515625" style="1" customWidth="1"/>
    <col min="3357" max="3357" width="15.5703125" style="1" customWidth="1"/>
    <col min="3358" max="3358" width="1.85546875" style="1" customWidth="1"/>
    <col min="3359" max="3359" width="15.5703125" style="1" customWidth="1"/>
    <col min="3360" max="3360" width="2.85546875" style="1" customWidth="1"/>
    <col min="3361" max="3593" width="13.85546875" style="1"/>
    <col min="3594" max="3594" width="7" style="1" customWidth="1"/>
    <col min="3595" max="3595" width="16.5703125" style="1" customWidth="1"/>
    <col min="3596" max="3596" width="4.28515625" style="1" customWidth="1"/>
    <col min="3597" max="3597" width="6.85546875" style="1" customWidth="1"/>
    <col min="3598" max="3599" width="2.28515625" style="1" customWidth="1"/>
    <col min="3600" max="3600" width="10.85546875" style="1" customWidth="1"/>
    <col min="3601" max="3601" width="3.85546875" style="1" customWidth="1"/>
    <col min="3602" max="3602" width="2" style="1" customWidth="1"/>
    <col min="3603" max="3603" width="15.5703125" style="1" customWidth="1"/>
    <col min="3604" max="3604" width="1.85546875" style="1" customWidth="1"/>
    <col min="3605" max="3605" width="15.5703125" style="1" customWidth="1"/>
    <col min="3606" max="3606" width="1.85546875" style="1" customWidth="1"/>
    <col min="3607" max="3607" width="15.5703125" style="1" customWidth="1"/>
    <col min="3608" max="3608" width="1.85546875" style="1" customWidth="1"/>
    <col min="3609" max="3609" width="15.5703125" style="1" customWidth="1"/>
    <col min="3610" max="3610" width="3.140625" style="1" customWidth="1"/>
    <col min="3611" max="3611" width="15.5703125" style="1" customWidth="1"/>
    <col min="3612" max="3612" width="14.28515625" style="1" customWidth="1"/>
    <col min="3613" max="3613" width="15.5703125" style="1" customWidth="1"/>
    <col min="3614" max="3614" width="1.85546875" style="1" customWidth="1"/>
    <col min="3615" max="3615" width="15.5703125" style="1" customWidth="1"/>
    <col min="3616" max="3616" width="2.85546875" style="1" customWidth="1"/>
    <col min="3617" max="3849" width="13.85546875" style="1"/>
    <col min="3850" max="3850" width="7" style="1" customWidth="1"/>
    <col min="3851" max="3851" width="16.5703125" style="1" customWidth="1"/>
    <col min="3852" max="3852" width="4.28515625" style="1" customWidth="1"/>
    <col min="3853" max="3853" width="6.85546875" style="1" customWidth="1"/>
    <col min="3854" max="3855" width="2.28515625" style="1" customWidth="1"/>
    <col min="3856" max="3856" width="10.85546875" style="1" customWidth="1"/>
    <col min="3857" max="3857" width="3.85546875" style="1" customWidth="1"/>
    <col min="3858" max="3858" width="2" style="1" customWidth="1"/>
    <col min="3859" max="3859" width="15.5703125" style="1" customWidth="1"/>
    <col min="3860" max="3860" width="1.85546875" style="1" customWidth="1"/>
    <col min="3861" max="3861" width="15.5703125" style="1" customWidth="1"/>
    <col min="3862" max="3862" width="1.85546875" style="1" customWidth="1"/>
    <col min="3863" max="3863" width="15.5703125" style="1" customWidth="1"/>
    <col min="3864" max="3864" width="1.85546875" style="1" customWidth="1"/>
    <col min="3865" max="3865" width="15.5703125" style="1" customWidth="1"/>
    <col min="3866" max="3866" width="3.140625" style="1" customWidth="1"/>
    <col min="3867" max="3867" width="15.5703125" style="1" customWidth="1"/>
    <col min="3868" max="3868" width="14.28515625" style="1" customWidth="1"/>
    <col min="3869" max="3869" width="15.5703125" style="1" customWidth="1"/>
    <col min="3870" max="3870" width="1.85546875" style="1" customWidth="1"/>
    <col min="3871" max="3871" width="15.5703125" style="1" customWidth="1"/>
    <col min="3872" max="3872" width="2.85546875" style="1" customWidth="1"/>
    <col min="3873" max="4105" width="13.85546875" style="1"/>
    <col min="4106" max="4106" width="7" style="1" customWidth="1"/>
    <col min="4107" max="4107" width="16.5703125" style="1" customWidth="1"/>
    <col min="4108" max="4108" width="4.28515625" style="1" customWidth="1"/>
    <col min="4109" max="4109" width="6.85546875" style="1" customWidth="1"/>
    <col min="4110" max="4111" width="2.28515625" style="1" customWidth="1"/>
    <col min="4112" max="4112" width="10.85546875" style="1" customWidth="1"/>
    <col min="4113" max="4113" width="3.85546875" style="1" customWidth="1"/>
    <col min="4114" max="4114" width="2" style="1" customWidth="1"/>
    <col min="4115" max="4115" width="15.5703125" style="1" customWidth="1"/>
    <col min="4116" max="4116" width="1.85546875" style="1" customWidth="1"/>
    <col min="4117" max="4117" width="15.5703125" style="1" customWidth="1"/>
    <col min="4118" max="4118" width="1.85546875" style="1" customWidth="1"/>
    <col min="4119" max="4119" width="15.5703125" style="1" customWidth="1"/>
    <col min="4120" max="4120" width="1.85546875" style="1" customWidth="1"/>
    <col min="4121" max="4121" width="15.5703125" style="1" customWidth="1"/>
    <col min="4122" max="4122" width="3.140625" style="1" customWidth="1"/>
    <col min="4123" max="4123" width="15.5703125" style="1" customWidth="1"/>
    <col min="4124" max="4124" width="14.28515625" style="1" customWidth="1"/>
    <col min="4125" max="4125" width="15.5703125" style="1" customWidth="1"/>
    <col min="4126" max="4126" width="1.85546875" style="1" customWidth="1"/>
    <col min="4127" max="4127" width="15.5703125" style="1" customWidth="1"/>
    <col min="4128" max="4128" width="2.85546875" style="1" customWidth="1"/>
    <col min="4129" max="4361" width="13.85546875" style="1"/>
    <col min="4362" max="4362" width="7" style="1" customWidth="1"/>
    <col min="4363" max="4363" width="16.5703125" style="1" customWidth="1"/>
    <col min="4364" max="4364" width="4.28515625" style="1" customWidth="1"/>
    <col min="4365" max="4365" width="6.85546875" style="1" customWidth="1"/>
    <col min="4366" max="4367" width="2.28515625" style="1" customWidth="1"/>
    <col min="4368" max="4368" width="10.85546875" style="1" customWidth="1"/>
    <col min="4369" max="4369" width="3.85546875" style="1" customWidth="1"/>
    <col min="4370" max="4370" width="2" style="1" customWidth="1"/>
    <col min="4371" max="4371" width="15.5703125" style="1" customWidth="1"/>
    <col min="4372" max="4372" width="1.85546875" style="1" customWidth="1"/>
    <col min="4373" max="4373" width="15.5703125" style="1" customWidth="1"/>
    <col min="4374" max="4374" width="1.85546875" style="1" customWidth="1"/>
    <col min="4375" max="4375" width="15.5703125" style="1" customWidth="1"/>
    <col min="4376" max="4376" width="1.85546875" style="1" customWidth="1"/>
    <col min="4377" max="4377" width="15.5703125" style="1" customWidth="1"/>
    <col min="4378" max="4378" width="3.140625" style="1" customWidth="1"/>
    <col min="4379" max="4379" width="15.5703125" style="1" customWidth="1"/>
    <col min="4380" max="4380" width="14.28515625" style="1" customWidth="1"/>
    <col min="4381" max="4381" width="15.5703125" style="1" customWidth="1"/>
    <col min="4382" max="4382" width="1.85546875" style="1" customWidth="1"/>
    <col min="4383" max="4383" width="15.5703125" style="1" customWidth="1"/>
    <col min="4384" max="4384" width="2.85546875" style="1" customWidth="1"/>
    <col min="4385" max="4617" width="13.85546875" style="1"/>
    <col min="4618" max="4618" width="7" style="1" customWidth="1"/>
    <col min="4619" max="4619" width="16.5703125" style="1" customWidth="1"/>
    <col min="4620" max="4620" width="4.28515625" style="1" customWidth="1"/>
    <col min="4621" max="4621" width="6.85546875" style="1" customWidth="1"/>
    <col min="4622" max="4623" width="2.28515625" style="1" customWidth="1"/>
    <col min="4624" max="4624" width="10.85546875" style="1" customWidth="1"/>
    <col min="4625" max="4625" width="3.85546875" style="1" customWidth="1"/>
    <col min="4626" max="4626" width="2" style="1" customWidth="1"/>
    <col min="4627" max="4627" width="15.5703125" style="1" customWidth="1"/>
    <col min="4628" max="4628" width="1.85546875" style="1" customWidth="1"/>
    <col min="4629" max="4629" width="15.5703125" style="1" customWidth="1"/>
    <col min="4630" max="4630" width="1.85546875" style="1" customWidth="1"/>
    <col min="4631" max="4631" width="15.5703125" style="1" customWidth="1"/>
    <col min="4632" max="4632" width="1.85546875" style="1" customWidth="1"/>
    <col min="4633" max="4633" width="15.5703125" style="1" customWidth="1"/>
    <col min="4634" max="4634" width="3.140625" style="1" customWidth="1"/>
    <col min="4635" max="4635" width="15.5703125" style="1" customWidth="1"/>
    <col min="4636" max="4636" width="14.28515625" style="1" customWidth="1"/>
    <col min="4637" max="4637" width="15.5703125" style="1" customWidth="1"/>
    <col min="4638" max="4638" width="1.85546875" style="1" customWidth="1"/>
    <col min="4639" max="4639" width="15.5703125" style="1" customWidth="1"/>
    <col min="4640" max="4640" width="2.85546875" style="1" customWidth="1"/>
    <col min="4641" max="4873" width="13.85546875" style="1"/>
    <col min="4874" max="4874" width="7" style="1" customWidth="1"/>
    <col min="4875" max="4875" width="16.5703125" style="1" customWidth="1"/>
    <col min="4876" max="4876" width="4.28515625" style="1" customWidth="1"/>
    <col min="4877" max="4877" width="6.85546875" style="1" customWidth="1"/>
    <col min="4878" max="4879" width="2.28515625" style="1" customWidth="1"/>
    <col min="4880" max="4880" width="10.85546875" style="1" customWidth="1"/>
    <col min="4881" max="4881" width="3.85546875" style="1" customWidth="1"/>
    <col min="4882" max="4882" width="2" style="1" customWidth="1"/>
    <col min="4883" max="4883" width="15.5703125" style="1" customWidth="1"/>
    <col min="4884" max="4884" width="1.85546875" style="1" customWidth="1"/>
    <col min="4885" max="4885" width="15.5703125" style="1" customWidth="1"/>
    <col min="4886" max="4886" width="1.85546875" style="1" customWidth="1"/>
    <col min="4887" max="4887" width="15.5703125" style="1" customWidth="1"/>
    <col min="4888" max="4888" width="1.85546875" style="1" customWidth="1"/>
    <col min="4889" max="4889" width="15.5703125" style="1" customWidth="1"/>
    <col min="4890" max="4890" width="3.140625" style="1" customWidth="1"/>
    <col min="4891" max="4891" width="15.5703125" style="1" customWidth="1"/>
    <col min="4892" max="4892" width="14.28515625" style="1" customWidth="1"/>
    <col min="4893" max="4893" width="15.5703125" style="1" customWidth="1"/>
    <col min="4894" max="4894" width="1.85546875" style="1" customWidth="1"/>
    <col min="4895" max="4895" width="15.5703125" style="1" customWidth="1"/>
    <col min="4896" max="4896" width="2.85546875" style="1" customWidth="1"/>
    <col min="4897" max="5129" width="13.85546875" style="1"/>
    <col min="5130" max="5130" width="7" style="1" customWidth="1"/>
    <col min="5131" max="5131" width="16.5703125" style="1" customWidth="1"/>
    <col min="5132" max="5132" width="4.28515625" style="1" customWidth="1"/>
    <col min="5133" max="5133" width="6.85546875" style="1" customWidth="1"/>
    <col min="5134" max="5135" width="2.28515625" style="1" customWidth="1"/>
    <col min="5136" max="5136" width="10.85546875" style="1" customWidth="1"/>
    <col min="5137" max="5137" width="3.85546875" style="1" customWidth="1"/>
    <col min="5138" max="5138" width="2" style="1" customWidth="1"/>
    <col min="5139" max="5139" width="15.5703125" style="1" customWidth="1"/>
    <col min="5140" max="5140" width="1.85546875" style="1" customWidth="1"/>
    <col min="5141" max="5141" width="15.5703125" style="1" customWidth="1"/>
    <col min="5142" max="5142" width="1.85546875" style="1" customWidth="1"/>
    <col min="5143" max="5143" width="15.5703125" style="1" customWidth="1"/>
    <col min="5144" max="5144" width="1.85546875" style="1" customWidth="1"/>
    <col min="5145" max="5145" width="15.5703125" style="1" customWidth="1"/>
    <col min="5146" max="5146" width="3.140625" style="1" customWidth="1"/>
    <col min="5147" max="5147" width="15.5703125" style="1" customWidth="1"/>
    <col min="5148" max="5148" width="14.28515625" style="1" customWidth="1"/>
    <col min="5149" max="5149" width="15.5703125" style="1" customWidth="1"/>
    <col min="5150" max="5150" width="1.85546875" style="1" customWidth="1"/>
    <col min="5151" max="5151" width="15.5703125" style="1" customWidth="1"/>
    <col min="5152" max="5152" width="2.85546875" style="1" customWidth="1"/>
    <col min="5153" max="5385" width="13.85546875" style="1"/>
    <col min="5386" max="5386" width="7" style="1" customWidth="1"/>
    <col min="5387" max="5387" width="16.5703125" style="1" customWidth="1"/>
    <col min="5388" max="5388" width="4.28515625" style="1" customWidth="1"/>
    <col min="5389" max="5389" width="6.85546875" style="1" customWidth="1"/>
    <col min="5390" max="5391" width="2.28515625" style="1" customWidth="1"/>
    <col min="5392" max="5392" width="10.85546875" style="1" customWidth="1"/>
    <col min="5393" max="5393" width="3.85546875" style="1" customWidth="1"/>
    <col min="5394" max="5394" width="2" style="1" customWidth="1"/>
    <col min="5395" max="5395" width="15.5703125" style="1" customWidth="1"/>
    <col min="5396" max="5396" width="1.85546875" style="1" customWidth="1"/>
    <col min="5397" max="5397" width="15.5703125" style="1" customWidth="1"/>
    <col min="5398" max="5398" width="1.85546875" style="1" customWidth="1"/>
    <col min="5399" max="5399" width="15.5703125" style="1" customWidth="1"/>
    <col min="5400" max="5400" width="1.85546875" style="1" customWidth="1"/>
    <col min="5401" max="5401" width="15.5703125" style="1" customWidth="1"/>
    <col min="5402" max="5402" width="3.140625" style="1" customWidth="1"/>
    <col min="5403" max="5403" width="15.5703125" style="1" customWidth="1"/>
    <col min="5404" max="5404" width="14.28515625" style="1" customWidth="1"/>
    <col min="5405" max="5405" width="15.5703125" style="1" customWidth="1"/>
    <col min="5406" max="5406" width="1.85546875" style="1" customWidth="1"/>
    <col min="5407" max="5407" width="15.5703125" style="1" customWidth="1"/>
    <col min="5408" max="5408" width="2.85546875" style="1" customWidth="1"/>
    <col min="5409" max="5641" width="13.85546875" style="1"/>
    <col min="5642" max="5642" width="7" style="1" customWidth="1"/>
    <col min="5643" max="5643" width="16.5703125" style="1" customWidth="1"/>
    <col min="5644" max="5644" width="4.28515625" style="1" customWidth="1"/>
    <col min="5645" max="5645" width="6.85546875" style="1" customWidth="1"/>
    <col min="5646" max="5647" width="2.28515625" style="1" customWidth="1"/>
    <col min="5648" max="5648" width="10.85546875" style="1" customWidth="1"/>
    <col min="5649" max="5649" width="3.85546875" style="1" customWidth="1"/>
    <col min="5650" max="5650" width="2" style="1" customWidth="1"/>
    <col min="5651" max="5651" width="15.5703125" style="1" customWidth="1"/>
    <col min="5652" max="5652" width="1.85546875" style="1" customWidth="1"/>
    <col min="5653" max="5653" width="15.5703125" style="1" customWidth="1"/>
    <col min="5654" max="5654" width="1.85546875" style="1" customWidth="1"/>
    <col min="5655" max="5655" width="15.5703125" style="1" customWidth="1"/>
    <col min="5656" max="5656" width="1.85546875" style="1" customWidth="1"/>
    <col min="5657" max="5657" width="15.5703125" style="1" customWidth="1"/>
    <col min="5658" max="5658" width="3.140625" style="1" customWidth="1"/>
    <col min="5659" max="5659" width="15.5703125" style="1" customWidth="1"/>
    <col min="5660" max="5660" width="14.28515625" style="1" customWidth="1"/>
    <col min="5661" max="5661" width="15.5703125" style="1" customWidth="1"/>
    <col min="5662" max="5662" width="1.85546875" style="1" customWidth="1"/>
    <col min="5663" max="5663" width="15.5703125" style="1" customWidth="1"/>
    <col min="5664" max="5664" width="2.85546875" style="1" customWidth="1"/>
    <col min="5665" max="5897" width="13.85546875" style="1"/>
    <col min="5898" max="5898" width="7" style="1" customWidth="1"/>
    <col min="5899" max="5899" width="16.5703125" style="1" customWidth="1"/>
    <col min="5900" max="5900" width="4.28515625" style="1" customWidth="1"/>
    <col min="5901" max="5901" width="6.85546875" style="1" customWidth="1"/>
    <col min="5902" max="5903" width="2.28515625" style="1" customWidth="1"/>
    <col min="5904" max="5904" width="10.85546875" style="1" customWidth="1"/>
    <col min="5905" max="5905" width="3.85546875" style="1" customWidth="1"/>
    <col min="5906" max="5906" width="2" style="1" customWidth="1"/>
    <col min="5907" max="5907" width="15.5703125" style="1" customWidth="1"/>
    <col min="5908" max="5908" width="1.85546875" style="1" customWidth="1"/>
    <col min="5909" max="5909" width="15.5703125" style="1" customWidth="1"/>
    <col min="5910" max="5910" width="1.85546875" style="1" customWidth="1"/>
    <col min="5911" max="5911" width="15.5703125" style="1" customWidth="1"/>
    <col min="5912" max="5912" width="1.85546875" style="1" customWidth="1"/>
    <col min="5913" max="5913" width="15.5703125" style="1" customWidth="1"/>
    <col min="5914" max="5914" width="3.140625" style="1" customWidth="1"/>
    <col min="5915" max="5915" width="15.5703125" style="1" customWidth="1"/>
    <col min="5916" max="5916" width="14.28515625" style="1" customWidth="1"/>
    <col min="5917" max="5917" width="15.5703125" style="1" customWidth="1"/>
    <col min="5918" max="5918" width="1.85546875" style="1" customWidth="1"/>
    <col min="5919" max="5919" width="15.5703125" style="1" customWidth="1"/>
    <col min="5920" max="5920" width="2.85546875" style="1" customWidth="1"/>
    <col min="5921" max="6153" width="13.85546875" style="1"/>
    <col min="6154" max="6154" width="7" style="1" customWidth="1"/>
    <col min="6155" max="6155" width="16.5703125" style="1" customWidth="1"/>
    <col min="6156" max="6156" width="4.28515625" style="1" customWidth="1"/>
    <col min="6157" max="6157" width="6.85546875" style="1" customWidth="1"/>
    <col min="6158" max="6159" width="2.28515625" style="1" customWidth="1"/>
    <col min="6160" max="6160" width="10.85546875" style="1" customWidth="1"/>
    <col min="6161" max="6161" width="3.85546875" style="1" customWidth="1"/>
    <col min="6162" max="6162" width="2" style="1" customWidth="1"/>
    <col min="6163" max="6163" width="15.5703125" style="1" customWidth="1"/>
    <col min="6164" max="6164" width="1.85546875" style="1" customWidth="1"/>
    <col min="6165" max="6165" width="15.5703125" style="1" customWidth="1"/>
    <col min="6166" max="6166" width="1.85546875" style="1" customWidth="1"/>
    <col min="6167" max="6167" width="15.5703125" style="1" customWidth="1"/>
    <col min="6168" max="6168" width="1.85546875" style="1" customWidth="1"/>
    <col min="6169" max="6169" width="15.5703125" style="1" customWidth="1"/>
    <col min="6170" max="6170" width="3.140625" style="1" customWidth="1"/>
    <col min="6171" max="6171" width="15.5703125" style="1" customWidth="1"/>
    <col min="6172" max="6172" width="14.28515625" style="1" customWidth="1"/>
    <col min="6173" max="6173" width="15.5703125" style="1" customWidth="1"/>
    <col min="6174" max="6174" width="1.85546875" style="1" customWidth="1"/>
    <col min="6175" max="6175" width="15.5703125" style="1" customWidth="1"/>
    <col min="6176" max="6176" width="2.85546875" style="1" customWidth="1"/>
    <col min="6177" max="6409" width="13.85546875" style="1"/>
    <col min="6410" max="6410" width="7" style="1" customWidth="1"/>
    <col min="6411" max="6411" width="16.5703125" style="1" customWidth="1"/>
    <col min="6412" max="6412" width="4.28515625" style="1" customWidth="1"/>
    <col min="6413" max="6413" width="6.85546875" style="1" customWidth="1"/>
    <col min="6414" max="6415" width="2.28515625" style="1" customWidth="1"/>
    <col min="6416" max="6416" width="10.85546875" style="1" customWidth="1"/>
    <col min="6417" max="6417" width="3.85546875" style="1" customWidth="1"/>
    <col min="6418" max="6418" width="2" style="1" customWidth="1"/>
    <col min="6419" max="6419" width="15.5703125" style="1" customWidth="1"/>
    <col min="6420" max="6420" width="1.85546875" style="1" customWidth="1"/>
    <col min="6421" max="6421" width="15.5703125" style="1" customWidth="1"/>
    <col min="6422" max="6422" width="1.85546875" style="1" customWidth="1"/>
    <col min="6423" max="6423" width="15.5703125" style="1" customWidth="1"/>
    <col min="6424" max="6424" width="1.85546875" style="1" customWidth="1"/>
    <col min="6425" max="6425" width="15.5703125" style="1" customWidth="1"/>
    <col min="6426" max="6426" width="3.140625" style="1" customWidth="1"/>
    <col min="6427" max="6427" width="15.5703125" style="1" customWidth="1"/>
    <col min="6428" max="6428" width="14.28515625" style="1" customWidth="1"/>
    <col min="6429" max="6429" width="15.5703125" style="1" customWidth="1"/>
    <col min="6430" max="6430" width="1.85546875" style="1" customWidth="1"/>
    <col min="6431" max="6431" width="15.5703125" style="1" customWidth="1"/>
    <col min="6432" max="6432" width="2.85546875" style="1" customWidth="1"/>
    <col min="6433" max="6665" width="13.85546875" style="1"/>
    <col min="6666" max="6666" width="7" style="1" customWidth="1"/>
    <col min="6667" max="6667" width="16.5703125" style="1" customWidth="1"/>
    <col min="6668" max="6668" width="4.28515625" style="1" customWidth="1"/>
    <col min="6669" max="6669" width="6.85546875" style="1" customWidth="1"/>
    <col min="6670" max="6671" width="2.28515625" style="1" customWidth="1"/>
    <col min="6672" max="6672" width="10.85546875" style="1" customWidth="1"/>
    <col min="6673" max="6673" width="3.85546875" style="1" customWidth="1"/>
    <col min="6674" max="6674" width="2" style="1" customWidth="1"/>
    <col min="6675" max="6675" width="15.5703125" style="1" customWidth="1"/>
    <col min="6676" max="6676" width="1.85546875" style="1" customWidth="1"/>
    <col min="6677" max="6677" width="15.5703125" style="1" customWidth="1"/>
    <col min="6678" max="6678" width="1.85546875" style="1" customWidth="1"/>
    <col min="6679" max="6679" width="15.5703125" style="1" customWidth="1"/>
    <col min="6680" max="6680" width="1.85546875" style="1" customWidth="1"/>
    <col min="6681" max="6681" width="15.5703125" style="1" customWidth="1"/>
    <col min="6682" max="6682" width="3.140625" style="1" customWidth="1"/>
    <col min="6683" max="6683" width="15.5703125" style="1" customWidth="1"/>
    <col min="6684" max="6684" width="14.28515625" style="1" customWidth="1"/>
    <col min="6685" max="6685" width="15.5703125" style="1" customWidth="1"/>
    <col min="6686" max="6686" width="1.85546875" style="1" customWidth="1"/>
    <col min="6687" max="6687" width="15.5703125" style="1" customWidth="1"/>
    <col min="6688" max="6688" width="2.85546875" style="1" customWidth="1"/>
    <col min="6689" max="6921" width="13.85546875" style="1"/>
    <col min="6922" max="6922" width="7" style="1" customWidth="1"/>
    <col min="6923" max="6923" width="16.5703125" style="1" customWidth="1"/>
    <col min="6924" max="6924" width="4.28515625" style="1" customWidth="1"/>
    <col min="6925" max="6925" width="6.85546875" style="1" customWidth="1"/>
    <col min="6926" max="6927" width="2.28515625" style="1" customWidth="1"/>
    <col min="6928" max="6928" width="10.85546875" style="1" customWidth="1"/>
    <col min="6929" max="6929" width="3.85546875" style="1" customWidth="1"/>
    <col min="6930" max="6930" width="2" style="1" customWidth="1"/>
    <col min="6931" max="6931" width="15.5703125" style="1" customWidth="1"/>
    <col min="6932" max="6932" width="1.85546875" style="1" customWidth="1"/>
    <col min="6933" max="6933" width="15.5703125" style="1" customWidth="1"/>
    <col min="6934" max="6934" width="1.85546875" style="1" customWidth="1"/>
    <col min="6935" max="6935" width="15.5703125" style="1" customWidth="1"/>
    <col min="6936" max="6936" width="1.85546875" style="1" customWidth="1"/>
    <col min="6937" max="6937" width="15.5703125" style="1" customWidth="1"/>
    <col min="6938" max="6938" width="3.140625" style="1" customWidth="1"/>
    <col min="6939" max="6939" width="15.5703125" style="1" customWidth="1"/>
    <col min="6940" max="6940" width="14.28515625" style="1" customWidth="1"/>
    <col min="6941" max="6941" width="15.5703125" style="1" customWidth="1"/>
    <col min="6942" max="6942" width="1.85546875" style="1" customWidth="1"/>
    <col min="6943" max="6943" width="15.5703125" style="1" customWidth="1"/>
    <col min="6944" max="6944" width="2.85546875" style="1" customWidth="1"/>
    <col min="6945" max="7177" width="13.85546875" style="1"/>
    <col min="7178" max="7178" width="7" style="1" customWidth="1"/>
    <col min="7179" max="7179" width="16.5703125" style="1" customWidth="1"/>
    <col min="7180" max="7180" width="4.28515625" style="1" customWidth="1"/>
    <col min="7181" max="7181" width="6.85546875" style="1" customWidth="1"/>
    <col min="7182" max="7183" width="2.28515625" style="1" customWidth="1"/>
    <col min="7184" max="7184" width="10.85546875" style="1" customWidth="1"/>
    <col min="7185" max="7185" width="3.85546875" style="1" customWidth="1"/>
    <col min="7186" max="7186" width="2" style="1" customWidth="1"/>
    <col min="7187" max="7187" width="15.5703125" style="1" customWidth="1"/>
    <col min="7188" max="7188" width="1.85546875" style="1" customWidth="1"/>
    <col min="7189" max="7189" width="15.5703125" style="1" customWidth="1"/>
    <col min="7190" max="7190" width="1.85546875" style="1" customWidth="1"/>
    <col min="7191" max="7191" width="15.5703125" style="1" customWidth="1"/>
    <col min="7192" max="7192" width="1.85546875" style="1" customWidth="1"/>
    <col min="7193" max="7193" width="15.5703125" style="1" customWidth="1"/>
    <col min="7194" max="7194" width="3.140625" style="1" customWidth="1"/>
    <col min="7195" max="7195" width="15.5703125" style="1" customWidth="1"/>
    <col min="7196" max="7196" width="14.28515625" style="1" customWidth="1"/>
    <col min="7197" max="7197" width="15.5703125" style="1" customWidth="1"/>
    <col min="7198" max="7198" width="1.85546875" style="1" customWidth="1"/>
    <col min="7199" max="7199" width="15.5703125" style="1" customWidth="1"/>
    <col min="7200" max="7200" width="2.85546875" style="1" customWidth="1"/>
    <col min="7201" max="7433" width="13.85546875" style="1"/>
    <col min="7434" max="7434" width="7" style="1" customWidth="1"/>
    <col min="7435" max="7435" width="16.5703125" style="1" customWidth="1"/>
    <col min="7436" max="7436" width="4.28515625" style="1" customWidth="1"/>
    <col min="7437" max="7437" width="6.85546875" style="1" customWidth="1"/>
    <col min="7438" max="7439" width="2.28515625" style="1" customWidth="1"/>
    <col min="7440" max="7440" width="10.85546875" style="1" customWidth="1"/>
    <col min="7441" max="7441" width="3.85546875" style="1" customWidth="1"/>
    <col min="7442" max="7442" width="2" style="1" customWidth="1"/>
    <col min="7443" max="7443" width="15.5703125" style="1" customWidth="1"/>
    <col min="7444" max="7444" width="1.85546875" style="1" customWidth="1"/>
    <col min="7445" max="7445" width="15.5703125" style="1" customWidth="1"/>
    <col min="7446" max="7446" width="1.85546875" style="1" customWidth="1"/>
    <col min="7447" max="7447" width="15.5703125" style="1" customWidth="1"/>
    <col min="7448" max="7448" width="1.85546875" style="1" customWidth="1"/>
    <col min="7449" max="7449" width="15.5703125" style="1" customWidth="1"/>
    <col min="7450" max="7450" width="3.140625" style="1" customWidth="1"/>
    <col min="7451" max="7451" width="15.5703125" style="1" customWidth="1"/>
    <col min="7452" max="7452" width="14.28515625" style="1" customWidth="1"/>
    <col min="7453" max="7453" width="15.5703125" style="1" customWidth="1"/>
    <col min="7454" max="7454" width="1.85546875" style="1" customWidth="1"/>
    <col min="7455" max="7455" width="15.5703125" style="1" customWidth="1"/>
    <col min="7456" max="7456" width="2.85546875" style="1" customWidth="1"/>
    <col min="7457" max="7689" width="13.85546875" style="1"/>
    <col min="7690" max="7690" width="7" style="1" customWidth="1"/>
    <col min="7691" max="7691" width="16.5703125" style="1" customWidth="1"/>
    <col min="7692" max="7692" width="4.28515625" style="1" customWidth="1"/>
    <col min="7693" max="7693" width="6.85546875" style="1" customWidth="1"/>
    <col min="7694" max="7695" width="2.28515625" style="1" customWidth="1"/>
    <col min="7696" max="7696" width="10.85546875" style="1" customWidth="1"/>
    <col min="7697" max="7697" width="3.85546875" style="1" customWidth="1"/>
    <col min="7698" max="7698" width="2" style="1" customWidth="1"/>
    <col min="7699" max="7699" width="15.5703125" style="1" customWidth="1"/>
    <col min="7700" max="7700" width="1.85546875" style="1" customWidth="1"/>
    <col min="7701" max="7701" width="15.5703125" style="1" customWidth="1"/>
    <col min="7702" max="7702" width="1.85546875" style="1" customWidth="1"/>
    <col min="7703" max="7703" width="15.5703125" style="1" customWidth="1"/>
    <col min="7704" max="7704" width="1.85546875" style="1" customWidth="1"/>
    <col min="7705" max="7705" width="15.5703125" style="1" customWidth="1"/>
    <col min="7706" max="7706" width="3.140625" style="1" customWidth="1"/>
    <col min="7707" max="7707" width="15.5703125" style="1" customWidth="1"/>
    <col min="7708" max="7708" width="14.28515625" style="1" customWidth="1"/>
    <col min="7709" max="7709" width="15.5703125" style="1" customWidth="1"/>
    <col min="7710" max="7710" width="1.85546875" style="1" customWidth="1"/>
    <col min="7711" max="7711" width="15.5703125" style="1" customWidth="1"/>
    <col min="7712" max="7712" width="2.85546875" style="1" customWidth="1"/>
    <col min="7713" max="7945" width="13.85546875" style="1"/>
    <col min="7946" max="7946" width="7" style="1" customWidth="1"/>
    <col min="7947" max="7947" width="16.5703125" style="1" customWidth="1"/>
    <col min="7948" max="7948" width="4.28515625" style="1" customWidth="1"/>
    <col min="7949" max="7949" width="6.85546875" style="1" customWidth="1"/>
    <col min="7950" max="7951" width="2.28515625" style="1" customWidth="1"/>
    <col min="7952" max="7952" width="10.85546875" style="1" customWidth="1"/>
    <col min="7953" max="7953" width="3.85546875" style="1" customWidth="1"/>
    <col min="7954" max="7954" width="2" style="1" customWidth="1"/>
    <col min="7955" max="7955" width="15.5703125" style="1" customWidth="1"/>
    <col min="7956" max="7956" width="1.85546875" style="1" customWidth="1"/>
    <col min="7957" max="7957" width="15.5703125" style="1" customWidth="1"/>
    <col min="7958" max="7958" width="1.85546875" style="1" customWidth="1"/>
    <col min="7959" max="7959" width="15.5703125" style="1" customWidth="1"/>
    <col min="7960" max="7960" width="1.85546875" style="1" customWidth="1"/>
    <col min="7961" max="7961" width="15.5703125" style="1" customWidth="1"/>
    <col min="7962" max="7962" width="3.140625" style="1" customWidth="1"/>
    <col min="7963" max="7963" width="15.5703125" style="1" customWidth="1"/>
    <col min="7964" max="7964" width="14.28515625" style="1" customWidth="1"/>
    <col min="7965" max="7965" width="15.5703125" style="1" customWidth="1"/>
    <col min="7966" max="7966" width="1.85546875" style="1" customWidth="1"/>
    <col min="7967" max="7967" width="15.5703125" style="1" customWidth="1"/>
    <col min="7968" max="7968" width="2.85546875" style="1" customWidth="1"/>
    <col min="7969" max="8201" width="13.85546875" style="1"/>
    <col min="8202" max="8202" width="7" style="1" customWidth="1"/>
    <col min="8203" max="8203" width="16.5703125" style="1" customWidth="1"/>
    <col min="8204" max="8204" width="4.28515625" style="1" customWidth="1"/>
    <col min="8205" max="8205" width="6.85546875" style="1" customWidth="1"/>
    <col min="8206" max="8207" width="2.28515625" style="1" customWidth="1"/>
    <col min="8208" max="8208" width="10.85546875" style="1" customWidth="1"/>
    <col min="8209" max="8209" width="3.85546875" style="1" customWidth="1"/>
    <col min="8210" max="8210" width="2" style="1" customWidth="1"/>
    <col min="8211" max="8211" width="15.5703125" style="1" customWidth="1"/>
    <col min="8212" max="8212" width="1.85546875" style="1" customWidth="1"/>
    <col min="8213" max="8213" width="15.5703125" style="1" customWidth="1"/>
    <col min="8214" max="8214" width="1.85546875" style="1" customWidth="1"/>
    <col min="8215" max="8215" width="15.5703125" style="1" customWidth="1"/>
    <col min="8216" max="8216" width="1.85546875" style="1" customWidth="1"/>
    <col min="8217" max="8217" width="15.5703125" style="1" customWidth="1"/>
    <col min="8218" max="8218" width="3.140625" style="1" customWidth="1"/>
    <col min="8219" max="8219" width="15.5703125" style="1" customWidth="1"/>
    <col min="8220" max="8220" width="14.28515625" style="1" customWidth="1"/>
    <col min="8221" max="8221" width="15.5703125" style="1" customWidth="1"/>
    <col min="8222" max="8222" width="1.85546875" style="1" customWidth="1"/>
    <col min="8223" max="8223" width="15.5703125" style="1" customWidth="1"/>
    <col min="8224" max="8224" width="2.85546875" style="1" customWidth="1"/>
    <col min="8225" max="8457" width="13.85546875" style="1"/>
    <col min="8458" max="8458" width="7" style="1" customWidth="1"/>
    <col min="8459" max="8459" width="16.5703125" style="1" customWidth="1"/>
    <col min="8460" max="8460" width="4.28515625" style="1" customWidth="1"/>
    <col min="8461" max="8461" width="6.85546875" style="1" customWidth="1"/>
    <col min="8462" max="8463" width="2.28515625" style="1" customWidth="1"/>
    <col min="8464" max="8464" width="10.85546875" style="1" customWidth="1"/>
    <col min="8465" max="8465" width="3.85546875" style="1" customWidth="1"/>
    <col min="8466" max="8466" width="2" style="1" customWidth="1"/>
    <col min="8467" max="8467" width="15.5703125" style="1" customWidth="1"/>
    <col min="8468" max="8468" width="1.85546875" style="1" customWidth="1"/>
    <col min="8469" max="8469" width="15.5703125" style="1" customWidth="1"/>
    <col min="8470" max="8470" width="1.85546875" style="1" customWidth="1"/>
    <col min="8471" max="8471" width="15.5703125" style="1" customWidth="1"/>
    <col min="8472" max="8472" width="1.85546875" style="1" customWidth="1"/>
    <col min="8473" max="8473" width="15.5703125" style="1" customWidth="1"/>
    <col min="8474" max="8474" width="3.140625" style="1" customWidth="1"/>
    <col min="8475" max="8475" width="15.5703125" style="1" customWidth="1"/>
    <col min="8476" max="8476" width="14.28515625" style="1" customWidth="1"/>
    <col min="8477" max="8477" width="15.5703125" style="1" customWidth="1"/>
    <col min="8478" max="8478" width="1.85546875" style="1" customWidth="1"/>
    <col min="8479" max="8479" width="15.5703125" style="1" customWidth="1"/>
    <col min="8480" max="8480" width="2.85546875" style="1" customWidth="1"/>
    <col min="8481" max="8713" width="13.85546875" style="1"/>
    <col min="8714" max="8714" width="7" style="1" customWidth="1"/>
    <col min="8715" max="8715" width="16.5703125" style="1" customWidth="1"/>
    <col min="8716" max="8716" width="4.28515625" style="1" customWidth="1"/>
    <col min="8717" max="8717" width="6.85546875" style="1" customWidth="1"/>
    <col min="8718" max="8719" width="2.28515625" style="1" customWidth="1"/>
    <col min="8720" max="8720" width="10.85546875" style="1" customWidth="1"/>
    <col min="8721" max="8721" width="3.85546875" style="1" customWidth="1"/>
    <col min="8722" max="8722" width="2" style="1" customWidth="1"/>
    <col min="8723" max="8723" width="15.5703125" style="1" customWidth="1"/>
    <col min="8724" max="8724" width="1.85546875" style="1" customWidth="1"/>
    <col min="8725" max="8725" width="15.5703125" style="1" customWidth="1"/>
    <col min="8726" max="8726" width="1.85546875" style="1" customWidth="1"/>
    <col min="8727" max="8727" width="15.5703125" style="1" customWidth="1"/>
    <col min="8728" max="8728" width="1.85546875" style="1" customWidth="1"/>
    <col min="8729" max="8729" width="15.5703125" style="1" customWidth="1"/>
    <col min="8730" max="8730" width="3.140625" style="1" customWidth="1"/>
    <col min="8731" max="8731" width="15.5703125" style="1" customWidth="1"/>
    <col min="8732" max="8732" width="14.28515625" style="1" customWidth="1"/>
    <col min="8733" max="8733" width="15.5703125" style="1" customWidth="1"/>
    <col min="8734" max="8734" width="1.85546875" style="1" customWidth="1"/>
    <col min="8735" max="8735" width="15.5703125" style="1" customWidth="1"/>
    <col min="8736" max="8736" width="2.85546875" style="1" customWidth="1"/>
    <col min="8737" max="8969" width="13.85546875" style="1"/>
    <col min="8970" max="8970" width="7" style="1" customWidth="1"/>
    <col min="8971" max="8971" width="16.5703125" style="1" customWidth="1"/>
    <col min="8972" max="8972" width="4.28515625" style="1" customWidth="1"/>
    <col min="8973" max="8973" width="6.85546875" style="1" customWidth="1"/>
    <col min="8974" max="8975" width="2.28515625" style="1" customWidth="1"/>
    <col min="8976" max="8976" width="10.85546875" style="1" customWidth="1"/>
    <col min="8977" max="8977" width="3.85546875" style="1" customWidth="1"/>
    <col min="8978" max="8978" width="2" style="1" customWidth="1"/>
    <col min="8979" max="8979" width="15.5703125" style="1" customWidth="1"/>
    <col min="8980" max="8980" width="1.85546875" style="1" customWidth="1"/>
    <col min="8981" max="8981" width="15.5703125" style="1" customWidth="1"/>
    <col min="8982" max="8982" width="1.85546875" style="1" customWidth="1"/>
    <col min="8983" max="8983" width="15.5703125" style="1" customWidth="1"/>
    <col min="8984" max="8984" width="1.85546875" style="1" customWidth="1"/>
    <col min="8985" max="8985" width="15.5703125" style="1" customWidth="1"/>
    <col min="8986" max="8986" width="3.140625" style="1" customWidth="1"/>
    <col min="8987" max="8987" width="15.5703125" style="1" customWidth="1"/>
    <col min="8988" max="8988" width="14.28515625" style="1" customWidth="1"/>
    <col min="8989" max="8989" width="15.5703125" style="1" customWidth="1"/>
    <col min="8990" max="8990" width="1.85546875" style="1" customWidth="1"/>
    <col min="8991" max="8991" width="15.5703125" style="1" customWidth="1"/>
    <col min="8992" max="8992" width="2.85546875" style="1" customWidth="1"/>
    <col min="8993" max="9225" width="13.85546875" style="1"/>
    <col min="9226" max="9226" width="7" style="1" customWidth="1"/>
    <col min="9227" max="9227" width="16.5703125" style="1" customWidth="1"/>
    <col min="9228" max="9228" width="4.28515625" style="1" customWidth="1"/>
    <col min="9229" max="9229" width="6.85546875" style="1" customWidth="1"/>
    <col min="9230" max="9231" width="2.28515625" style="1" customWidth="1"/>
    <col min="9232" max="9232" width="10.85546875" style="1" customWidth="1"/>
    <col min="9233" max="9233" width="3.85546875" style="1" customWidth="1"/>
    <col min="9234" max="9234" width="2" style="1" customWidth="1"/>
    <col min="9235" max="9235" width="15.5703125" style="1" customWidth="1"/>
    <col min="9236" max="9236" width="1.85546875" style="1" customWidth="1"/>
    <col min="9237" max="9237" width="15.5703125" style="1" customWidth="1"/>
    <col min="9238" max="9238" width="1.85546875" style="1" customWidth="1"/>
    <col min="9239" max="9239" width="15.5703125" style="1" customWidth="1"/>
    <col min="9240" max="9240" width="1.85546875" style="1" customWidth="1"/>
    <col min="9241" max="9241" width="15.5703125" style="1" customWidth="1"/>
    <col min="9242" max="9242" width="3.140625" style="1" customWidth="1"/>
    <col min="9243" max="9243" width="15.5703125" style="1" customWidth="1"/>
    <col min="9244" max="9244" width="14.28515625" style="1" customWidth="1"/>
    <col min="9245" max="9245" width="15.5703125" style="1" customWidth="1"/>
    <col min="9246" max="9246" width="1.85546875" style="1" customWidth="1"/>
    <col min="9247" max="9247" width="15.5703125" style="1" customWidth="1"/>
    <col min="9248" max="9248" width="2.85546875" style="1" customWidth="1"/>
    <col min="9249" max="9481" width="13.85546875" style="1"/>
    <col min="9482" max="9482" width="7" style="1" customWidth="1"/>
    <col min="9483" max="9483" width="16.5703125" style="1" customWidth="1"/>
    <col min="9484" max="9484" width="4.28515625" style="1" customWidth="1"/>
    <col min="9485" max="9485" width="6.85546875" style="1" customWidth="1"/>
    <col min="9486" max="9487" width="2.28515625" style="1" customWidth="1"/>
    <col min="9488" max="9488" width="10.85546875" style="1" customWidth="1"/>
    <col min="9489" max="9489" width="3.85546875" style="1" customWidth="1"/>
    <col min="9490" max="9490" width="2" style="1" customWidth="1"/>
    <col min="9491" max="9491" width="15.5703125" style="1" customWidth="1"/>
    <col min="9492" max="9492" width="1.85546875" style="1" customWidth="1"/>
    <col min="9493" max="9493" width="15.5703125" style="1" customWidth="1"/>
    <col min="9494" max="9494" width="1.85546875" style="1" customWidth="1"/>
    <col min="9495" max="9495" width="15.5703125" style="1" customWidth="1"/>
    <col min="9496" max="9496" width="1.85546875" style="1" customWidth="1"/>
    <col min="9497" max="9497" width="15.5703125" style="1" customWidth="1"/>
    <col min="9498" max="9498" width="3.140625" style="1" customWidth="1"/>
    <col min="9499" max="9499" width="15.5703125" style="1" customWidth="1"/>
    <col min="9500" max="9500" width="14.28515625" style="1" customWidth="1"/>
    <col min="9501" max="9501" width="15.5703125" style="1" customWidth="1"/>
    <col min="9502" max="9502" width="1.85546875" style="1" customWidth="1"/>
    <col min="9503" max="9503" width="15.5703125" style="1" customWidth="1"/>
    <col min="9504" max="9504" width="2.85546875" style="1" customWidth="1"/>
    <col min="9505" max="9737" width="13.85546875" style="1"/>
    <col min="9738" max="9738" width="7" style="1" customWidth="1"/>
    <col min="9739" max="9739" width="16.5703125" style="1" customWidth="1"/>
    <col min="9740" max="9740" width="4.28515625" style="1" customWidth="1"/>
    <col min="9741" max="9741" width="6.85546875" style="1" customWidth="1"/>
    <col min="9742" max="9743" width="2.28515625" style="1" customWidth="1"/>
    <col min="9744" max="9744" width="10.85546875" style="1" customWidth="1"/>
    <col min="9745" max="9745" width="3.85546875" style="1" customWidth="1"/>
    <col min="9746" max="9746" width="2" style="1" customWidth="1"/>
    <col min="9747" max="9747" width="15.5703125" style="1" customWidth="1"/>
    <col min="9748" max="9748" width="1.85546875" style="1" customWidth="1"/>
    <col min="9749" max="9749" width="15.5703125" style="1" customWidth="1"/>
    <col min="9750" max="9750" width="1.85546875" style="1" customWidth="1"/>
    <col min="9751" max="9751" width="15.5703125" style="1" customWidth="1"/>
    <col min="9752" max="9752" width="1.85546875" style="1" customWidth="1"/>
    <col min="9753" max="9753" width="15.5703125" style="1" customWidth="1"/>
    <col min="9754" max="9754" width="3.140625" style="1" customWidth="1"/>
    <col min="9755" max="9755" width="15.5703125" style="1" customWidth="1"/>
    <col min="9756" max="9756" width="14.28515625" style="1" customWidth="1"/>
    <col min="9757" max="9757" width="15.5703125" style="1" customWidth="1"/>
    <col min="9758" max="9758" width="1.85546875" style="1" customWidth="1"/>
    <col min="9759" max="9759" width="15.5703125" style="1" customWidth="1"/>
    <col min="9760" max="9760" width="2.85546875" style="1" customWidth="1"/>
    <col min="9761" max="9993" width="13.85546875" style="1"/>
    <col min="9994" max="9994" width="7" style="1" customWidth="1"/>
    <col min="9995" max="9995" width="16.5703125" style="1" customWidth="1"/>
    <col min="9996" max="9996" width="4.28515625" style="1" customWidth="1"/>
    <col min="9997" max="9997" width="6.85546875" style="1" customWidth="1"/>
    <col min="9998" max="9999" width="2.28515625" style="1" customWidth="1"/>
    <col min="10000" max="10000" width="10.85546875" style="1" customWidth="1"/>
    <col min="10001" max="10001" width="3.85546875" style="1" customWidth="1"/>
    <col min="10002" max="10002" width="2" style="1" customWidth="1"/>
    <col min="10003" max="10003" width="15.5703125" style="1" customWidth="1"/>
    <col min="10004" max="10004" width="1.85546875" style="1" customWidth="1"/>
    <col min="10005" max="10005" width="15.5703125" style="1" customWidth="1"/>
    <col min="10006" max="10006" width="1.85546875" style="1" customWidth="1"/>
    <col min="10007" max="10007" width="15.5703125" style="1" customWidth="1"/>
    <col min="10008" max="10008" width="1.85546875" style="1" customWidth="1"/>
    <col min="10009" max="10009" width="15.5703125" style="1" customWidth="1"/>
    <col min="10010" max="10010" width="3.140625" style="1" customWidth="1"/>
    <col min="10011" max="10011" width="15.5703125" style="1" customWidth="1"/>
    <col min="10012" max="10012" width="14.28515625" style="1" customWidth="1"/>
    <col min="10013" max="10013" width="15.5703125" style="1" customWidth="1"/>
    <col min="10014" max="10014" width="1.85546875" style="1" customWidth="1"/>
    <col min="10015" max="10015" width="15.5703125" style="1" customWidth="1"/>
    <col min="10016" max="10016" width="2.85546875" style="1" customWidth="1"/>
    <col min="10017" max="10249" width="13.85546875" style="1"/>
    <col min="10250" max="10250" width="7" style="1" customWidth="1"/>
    <col min="10251" max="10251" width="16.5703125" style="1" customWidth="1"/>
    <col min="10252" max="10252" width="4.28515625" style="1" customWidth="1"/>
    <col min="10253" max="10253" width="6.85546875" style="1" customWidth="1"/>
    <col min="10254" max="10255" width="2.28515625" style="1" customWidth="1"/>
    <col min="10256" max="10256" width="10.85546875" style="1" customWidth="1"/>
    <col min="10257" max="10257" width="3.85546875" style="1" customWidth="1"/>
    <col min="10258" max="10258" width="2" style="1" customWidth="1"/>
    <col min="10259" max="10259" width="15.5703125" style="1" customWidth="1"/>
    <col min="10260" max="10260" width="1.85546875" style="1" customWidth="1"/>
    <col min="10261" max="10261" width="15.5703125" style="1" customWidth="1"/>
    <col min="10262" max="10262" width="1.85546875" style="1" customWidth="1"/>
    <col min="10263" max="10263" width="15.5703125" style="1" customWidth="1"/>
    <col min="10264" max="10264" width="1.85546875" style="1" customWidth="1"/>
    <col min="10265" max="10265" width="15.5703125" style="1" customWidth="1"/>
    <col min="10266" max="10266" width="3.140625" style="1" customWidth="1"/>
    <col min="10267" max="10267" width="15.5703125" style="1" customWidth="1"/>
    <col min="10268" max="10268" width="14.28515625" style="1" customWidth="1"/>
    <col min="10269" max="10269" width="15.5703125" style="1" customWidth="1"/>
    <col min="10270" max="10270" width="1.85546875" style="1" customWidth="1"/>
    <col min="10271" max="10271" width="15.5703125" style="1" customWidth="1"/>
    <col min="10272" max="10272" width="2.85546875" style="1" customWidth="1"/>
    <col min="10273" max="10505" width="13.85546875" style="1"/>
    <col min="10506" max="10506" width="7" style="1" customWidth="1"/>
    <col min="10507" max="10507" width="16.5703125" style="1" customWidth="1"/>
    <col min="10508" max="10508" width="4.28515625" style="1" customWidth="1"/>
    <col min="10509" max="10509" width="6.85546875" style="1" customWidth="1"/>
    <col min="10510" max="10511" width="2.28515625" style="1" customWidth="1"/>
    <col min="10512" max="10512" width="10.85546875" style="1" customWidth="1"/>
    <col min="10513" max="10513" width="3.85546875" style="1" customWidth="1"/>
    <col min="10514" max="10514" width="2" style="1" customWidth="1"/>
    <col min="10515" max="10515" width="15.5703125" style="1" customWidth="1"/>
    <col min="10516" max="10516" width="1.85546875" style="1" customWidth="1"/>
    <col min="10517" max="10517" width="15.5703125" style="1" customWidth="1"/>
    <col min="10518" max="10518" width="1.85546875" style="1" customWidth="1"/>
    <col min="10519" max="10519" width="15.5703125" style="1" customWidth="1"/>
    <col min="10520" max="10520" width="1.85546875" style="1" customWidth="1"/>
    <col min="10521" max="10521" width="15.5703125" style="1" customWidth="1"/>
    <col min="10522" max="10522" width="3.140625" style="1" customWidth="1"/>
    <col min="10523" max="10523" width="15.5703125" style="1" customWidth="1"/>
    <col min="10524" max="10524" width="14.28515625" style="1" customWidth="1"/>
    <col min="10525" max="10525" width="15.5703125" style="1" customWidth="1"/>
    <col min="10526" max="10526" width="1.85546875" style="1" customWidth="1"/>
    <col min="10527" max="10527" width="15.5703125" style="1" customWidth="1"/>
    <col min="10528" max="10528" width="2.85546875" style="1" customWidth="1"/>
    <col min="10529" max="10761" width="13.85546875" style="1"/>
    <col min="10762" max="10762" width="7" style="1" customWidth="1"/>
    <col min="10763" max="10763" width="16.5703125" style="1" customWidth="1"/>
    <col min="10764" max="10764" width="4.28515625" style="1" customWidth="1"/>
    <col min="10765" max="10765" width="6.85546875" style="1" customWidth="1"/>
    <col min="10766" max="10767" width="2.28515625" style="1" customWidth="1"/>
    <col min="10768" max="10768" width="10.85546875" style="1" customWidth="1"/>
    <col min="10769" max="10769" width="3.85546875" style="1" customWidth="1"/>
    <col min="10770" max="10770" width="2" style="1" customWidth="1"/>
    <col min="10771" max="10771" width="15.5703125" style="1" customWidth="1"/>
    <col min="10772" max="10772" width="1.85546875" style="1" customWidth="1"/>
    <col min="10773" max="10773" width="15.5703125" style="1" customWidth="1"/>
    <col min="10774" max="10774" width="1.85546875" style="1" customWidth="1"/>
    <col min="10775" max="10775" width="15.5703125" style="1" customWidth="1"/>
    <col min="10776" max="10776" width="1.85546875" style="1" customWidth="1"/>
    <col min="10777" max="10777" width="15.5703125" style="1" customWidth="1"/>
    <col min="10778" max="10778" width="3.140625" style="1" customWidth="1"/>
    <col min="10779" max="10779" width="15.5703125" style="1" customWidth="1"/>
    <col min="10780" max="10780" width="14.28515625" style="1" customWidth="1"/>
    <col min="10781" max="10781" width="15.5703125" style="1" customWidth="1"/>
    <col min="10782" max="10782" width="1.85546875" style="1" customWidth="1"/>
    <col min="10783" max="10783" width="15.5703125" style="1" customWidth="1"/>
    <col min="10784" max="10784" width="2.85546875" style="1" customWidth="1"/>
    <col min="10785" max="11017" width="13.85546875" style="1"/>
    <col min="11018" max="11018" width="7" style="1" customWidth="1"/>
    <col min="11019" max="11019" width="16.5703125" style="1" customWidth="1"/>
    <col min="11020" max="11020" width="4.28515625" style="1" customWidth="1"/>
    <col min="11021" max="11021" width="6.85546875" style="1" customWidth="1"/>
    <col min="11022" max="11023" width="2.28515625" style="1" customWidth="1"/>
    <col min="11024" max="11024" width="10.85546875" style="1" customWidth="1"/>
    <col min="11025" max="11025" width="3.85546875" style="1" customWidth="1"/>
    <col min="11026" max="11026" width="2" style="1" customWidth="1"/>
    <col min="11027" max="11027" width="15.5703125" style="1" customWidth="1"/>
    <col min="11028" max="11028" width="1.85546875" style="1" customWidth="1"/>
    <col min="11029" max="11029" width="15.5703125" style="1" customWidth="1"/>
    <col min="11030" max="11030" width="1.85546875" style="1" customWidth="1"/>
    <col min="11031" max="11031" width="15.5703125" style="1" customWidth="1"/>
    <col min="11032" max="11032" width="1.85546875" style="1" customWidth="1"/>
    <col min="11033" max="11033" width="15.5703125" style="1" customWidth="1"/>
    <col min="11034" max="11034" width="3.140625" style="1" customWidth="1"/>
    <col min="11035" max="11035" width="15.5703125" style="1" customWidth="1"/>
    <col min="11036" max="11036" width="14.28515625" style="1" customWidth="1"/>
    <col min="11037" max="11037" width="15.5703125" style="1" customWidth="1"/>
    <col min="11038" max="11038" width="1.85546875" style="1" customWidth="1"/>
    <col min="11039" max="11039" width="15.5703125" style="1" customWidth="1"/>
    <col min="11040" max="11040" width="2.85546875" style="1" customWidth="1"/>
    <col min="11041" max="11273" width="13.85546875" style="1"/>
    <col min="11274" max="11274" width="7" style="1" customWidth="1"/>
    <col min="11275" max="11275" width="16.5703125" style="1" customWidth="1"/>
    <col min="11276" max="11276" width="4.28515625" style="1" customWidth="1"/>
    <col min="11277" max="11277" width="6.85546875" style="1" customWidth="1"/>
    <col min="11278" max="11279" width="2.28515625" style="1" customWidth="1"/>
    <col min="11280" max="11280" width="10.85546875" style="1" customWidth="1"/>
    <col min="11281" max="11281" width="3.85546875" style="1" customWidth="1"/>
    <col min="11282" max="11282" width="2" style="1" customWidth="1"/>
    <col min="11283" max="11283" width="15.5703125" style="1" customWidth="1"/>
    <col min="11284" max="11284" width="1.85546875" style="1" customWidth="1"/>
    <col min="11285" max="11285" width="15.5703125" style="1" customWidth="1"/>
    <col min="11286" max="11286" width="1.85546875" style="1" customWidth="1"/>
    <col min="11287" max="11287" width="15.5703125" style="1" customWidth="1"/>
    <col min="11288" max="11288" width="1.85546875" style="1" customWidth="1"/>
    <col min="11289" max="11289" width="15.5703125" style="1" customWidth="1"/>
    <col min="11290" max="11290" width="3.140625" style="1" customWidth="1"/>
    <col min="11291" max="11291" width="15.5703125" style="1" customWidth="1"/>
    <col min="11292" max="11292" width="14.28515625" style="1" customWidth="1"/>
    <col min="11293" max="11293" width="15.5703125" style="1" customWidth="1"/>
    <col min="11294" max="11294" width="1.85546875" style="1" customWidth="1"/>
    <col min="11295" max="11295" width="15.5703125" style="1" customWidth="1"/>
    <col min="11296" max="11296" width="2.85546875" style="1" customWidth="1"/>
    <col min="11297" max="11529" width="13.85546875" style="1"/>
    <col min="11530" max="11530" width="7" style="1" customWidth="1"/>
    <col min="11531" max="11531" width="16.5703125" style="1" customWidth="1"/>
    <col min="11532" max="11532" width="4.28515625" style="1" customWidth="1"/>
    <col min="11533" max="11533" width="6.85546875" style="1" customWidth="1"/>
    <col min="11534" max="11535" width="2.28515625" style="1" customWidth="1"/>
    <col min="11536" max="11536" width="10.85546875" style="1" customWidth="1"/>
    <col min="11537" max="11537" width="3.85546875" style="1" customWidth="1"/>
    <col min="11538" max="11538" width="2" style="1" customWidth="1"/>
    <col min="11539" max="11539" width="15.5703125" style="1" customWidth="1"/>
    <col min="11540" max="11540" width="1.85546875" style="1" customWidth="1"/>
    <col min="11541" max="11541" width="15.5703125" style="1" customWidth="1"/>
    <col min="11542" max="11542" width="1.85546875" style="1" customWidth="1"/>
    <col min="11543" max="11543" width="15.5703125" style="1" customWidth="1"/>
    <col min="11544" max="11544" width="1.85546875" style="1" customWidth="1"/>
    <col min="11545" max="11545" width="15.5703125" style="1" customWidth="1"/>
    <col min="11546" max="11546" width="3.140625" style="1" customWidth="1"/>
    <col min="11547" max="11547" width="15.5703125" style="1" customWidth="1"/>
    <col min="11548" max="11548" width="14.28515625" style="1" customWidth="1"/>
    <col min="11549" max="11549" width="15.5703125" style="1" customWidth="1"/>
    <col min="11550" max="11550" width="1.85546875" style="1" customWidth="1"/>
    <col min="11551" max="11551" width="15.5703125" style="1" customWidth="1"/>
    <col min="11552" max="11552" width="2.85546875" style="1" customWidth="1"/>
    <col min="11553" max="11785" width="13.85546875" style="1"/>
    <col min="11786" max="11786" width="7" style="1" customWidth="1"/>
    <col min="11787" max="11787" width="16.5703125" style="1" customWidth="1"/>
    <col min="11788" max="11788" width="4.28515625" style="1" customWidth="1"/>
    <col min="11789" max="11789" width="6.85546875" style="1" customWidth="1"/>
    <col min="11790" max="11791" width="2.28515625" style="1" customWidth="1"/>
    <col min="11792" max="11792" width="10.85546875" style="1" customWidth="1"/>
    <col min="11793" max="11793" width="3.85546875" style="1" customWidth="1"/>
    <col min="11794" max="11794" width="2" style="1" customWidth="1"/>
    <col min="11795" max="11795" width="15.5703125" style="1" customWidth="1"/>
    <col min="11796" max="11796" width="1.85546875" style="1" customWidth="1"/>
    <col min="11797" max="11797" width="15.5703125" style="1" customWidth="1"/>
    <col min="11798" max="11798" width="1.85546875" style="1" customWidth="1"/>
    <col min="11799" max="11799" width="15.5703125" style="1" customWidth="1"/>
    <col min="11800" max="11800" width="1.85546875" style="1" customWidth="1"/>
    <col min="11801" max="11801" width="15.5703125" style="1" customWidth="1"/>
    <col min="11802" max="11802" width="3.140625" style="1" customWidth="1"/>
    <col min="11803" max="11803" width="15.5703125" style="1" customWidth="1"/>
    <col min="11804" max="11804" width="14.28515625" style="1" customWidth="1"/>
    <col min="11805" max="11805" width="15.5703125" style="1" customWidth="1"/>
    <col min="11806" max="11806" width="1.85546875" style="1" customWidth="1"/>
    <col min="11807" max="11807" width="15.5703125" style="1" customWidth="1"/>
    <col min="11808" max="11808" width="2.85546875" style="1" customWidth="1"/>
    <col min="11809" max="12041" width="13.85546875" style="1"/>
    <col min="12042" max="12042" width="7" style="1" customWidth="1"/>
    <col min="12043" max="12043" width="16.5703125" style="1" customWidth="1"/>
    <col min="12044" max="12044" width="4.28515625" style="1" customWidth="1"/>
    <col min="12045" max="12045" width="6.85546875" style="1" customWidth="1"/>
    <col min="12046" max="12047" width="2.28515625" style="1" customWidth="1"/>
    <col min="12048" max="12048" width="10.85546875" style="1" customWidth="1"/>
    <col min="12049" max="12049" width="3.85546875" style="1" customWidth="1"/>
    <col min="12050" max="12050" width="2" style="1" customWidth="1"/>
    <col min="12051" max="12051" width="15.5703125" style="1" customWidth="1"/>
    <col min="12052" max="12052" width="1.85546875" style="1" customWidth="1"/>
    <col min="12053" max="12053" width="15.5703125" style="1" customWidth="1"/>
    <col min="12054" max="12054" width="1.85546875" style="1" customWidth="1"/>
    <col min="12055" max="12055" width="15.5703125" style="1" customWidth="1"/>
    <col min="12056" max="12056" width="1.85546875" style="1" customWidth="1"/>
    <col min="12057" max="12057" width="15.5703125" style="1" customWidth="1"/>
    <col min="12058" max="12058" width="3.140625" style="1" customWidth="1"/>
    <col min="12059" max="12059" width="15.5703125" style="1" customWidth="1"/>
    <col min="12060" max="12060" width="14.28515625" style="1" customWidth="1"/>
    <col min="12061" max="12061" width="15.5703125" style="1" customWidth="1"/>
    <col min="12062" max="12062" width="1.85546875" style="1" customWidth="1"/>
    <col min="12063" max="12063" width="15.5703125" style="1" customWidth="1"/>
    <col min="12064" max="12064" width="2.85546875" style="1" customWidth="1"/>
    <col min="12065" max="12297" width="13.85546875" style="1"/>
    <col min="12298" max="12298" width="7" style="1" customWidth="1"/>
    <col min="12299" max="12299" width="16.5703125" style="1" customWidth="1"/>
    <col min="12300" max="12300" width="4.28515625" style="1" customWidth="1"/>
    <col min="12301" max="12301" width="6.85546875" style="1" customWidth="1"/>
    <col min="12302" max="12303" width="2.28515625" style="1" customWidth="1"/>
    <col min="12304" max="12304" width="10.85546875" style="1" customWidth="1"/>
    <col min="12305" max="12305" width="3.85546875" style="1" customWidth="1"/>
    <col min="12306" max="12306" width="2" style="1" customWidth="1"/>
    <col min="12307" max="12307" width="15.5703125" style="1" customWidth="1"/>
    <col min="12308" max="12308" width="1.85546875" style="1" customWidth="1"/>
    <col min="12309" max="12309" width="15.5703125" style="1" customWidth="1"/>
    <col min="12310" max="12310" width="1.85546875" style="1" customWidth="1"/>
    <col min="12311" max="12311" width="15.5703125" style="1" customWidth="1"/>
    <col min="12312" max="12312" width="1.85546875" style="1" customWidth="1"/>
    <col min="12313" max="12313" width="15.5703125" style="1" customWidth="1"/>
    <col min="12314" max="12314" width="3.140625" style="1" customWidth="1"/>
    <col min="12315" max="12315" width="15.5703125" style="1" customWidth="1"/>
    <col min="12316" max="12316" width="14.28515625" style="1" customWidth="1"/>
    <col min="12317" max="12317" width="15.5703125" style="1" customWidth="1"/>
    <col min="12318" max="12318" width="1.85546875" style="1" customWidth="1"/>
    <col min="12319" max="12319" width="15.5703125" style="1" customWidth="1"/>
    <col min="12320" max="12320" width="2.85546875" style="1" customWidth="1"/>
    <col min="12321" max="12553" width="13.85546875" style="1"/>
    <col min="12554" max="12554" width="7" style="1" customWidth="1"/>
    <col min="12555" max="12555" width="16.5703125" style="1" customWidth="1"/>
    <col min="12556" max="12556" width="4.28515625" style="1" customWidth="1"/>
    <col min="12557" max="12557" width="6.85546875" style="1" customWidth="1"/>
    <col min="12558" max="12559" width="2.28515625" style="1" customWidth="1"/>
    <col min="12560" max="12560" width="10.85546875" style="1" customWidth="1"/>
    <col min="12561" max="12561" width="3.85546875" style="1" customWidth="1"/>
    <col min="12562" max="12562" width="2" style="1" customWidth="1"/>
    <col min="12563" max="12563" width="15.5703125" style="1" customWidth="1"/>
    <col min="12564" max="12564" width="1.85546875" style="1" customWidth="1"/>
    <col min="12565" max="12565" width="15.5703125" style="1" customWidth="1"/>
    <col min="12566" max="12566" width="1.85546875" style="1" customWidth="1"/>
    <col min="12567" max="12567" width="15.5703125" style="1" customWidth="1"/>
    <col min="12568" max="12568" width="1.85546875" style="1" customWidth="1"/>
    <col min="12569" max="12569" width="15.5703125" style="1" customWidth="1"/>
    <col min="12570" max="12570" width="3.140625" style="1" customWidth="1"/>
    <col min="12571" max="12571" width="15.5703125" style="1" customWidth="1"/>
    <col min="12572" max="12572" width="14.28515625" style="1" customWidth="1"/>
    <col min="12573" max="12573" width="15.5703125" style="1" customWidth="1"/>
    <col min="12574" max="12574" width="1.85546875" style="1" customWidth="1"/>
    <col min="12575" max="12575" width="15.5703125" style="1" customWidth="1"/>
    <col min="12576" max="12576" width="2.85546875" style="1" customWidth="1"/>
    <col min="12577" max="12809" width="13.85546875" style="1"/>
    <col min="12810" max="12810" width="7" style="1" customWidth="1"/>
    <col min="12811" max="12811" width="16.5703125" style="1" customWidth="1"/>
    <col min="12812" max="12812" width="4.28515625" style="1" customWidth="1"/>
    <col min="12813" max="12813" width="6.85546875" style="1" customWidth="1"/>
    <col min="12814" max="12815" width="2.28515625" style="1" customWidth="1"/>
    <col min="12816" max="12816" width="10.85546875" style="1" customWidth="1"/>
    <col min="12817" max="12817" width="3.85546875" style="1" customWidth="1"/>
    <col min="12818" max="12818" width="2" style="1" customWidth="1"/>
    <col min="12819" max="12819" width="15.5703125" style="1" customWidth="1"/>
    <col min="12820" max="12820" width="1.85546875" style="1" customWidth="1"/>
    <col min="12821" max="12821" width="15.5703125" style="1" customWidth="1"/>
    <col min="12822" max="12822" width="1.85546875" style="1" customWidth="1"/>
    <col min="12823" max="12823" width="15.5703125" style="1" customWidth="1"/>
    <col min="12824" max="12824" width="1.85546875" style="1" customWidth="1"/>
    <col min="12825" max="12825" width="15.5703125" style="1" customWidth="1"/>
    <col min="12826" max="12826" width="3.140625" style="1" customWidth="1"/>
    <col min="12827" max="12827" width="15.5703125" style="1" customWidth="1"/>
    <col min="12828" max="12828" width="14.28515625" style="1" customWidth="1"/>
    <col min="12829" max="12829" width="15.5703125" style="1" customWidth="1"/>
    <col min="12830" max="12830" width="1.85546875" style="1" customWidth="1"/>
    <col min="12831" max="12831" width="15.5703125" style="1" customWidth="1"/>
    <col min="12832" max="12832" width="2.85546875" style="1" customWidth="1"/>
    <col min="12833" max="13065" width="13.85546875" style="1"/>
    <col min="13066" max="13066" width="7" style="1" customWidth="1"/>
    <col min="13067" max="13067" width="16.5703125" style="1" customWidth="1"/>
    <col min="13068" max="13068" width="4.28515625" style="1" customWidth="1"/>
    <col min="13069" max="13069" width="6.85546875" style="1" customWidth="1"/>
    <col min="13070" max="13071" width="2.28515625" style="1" customWidth="1"/>
    <col min="13072" max="13072" width="10.85546875" style="1" customWidth="1"/>
    <col min="13073" max="13073" width="3.85546875" style="1" customWidth="1"/>
    <col min="13074" max="13074" width="2" style="1" customWidth="1"/>
    <col min="13075" max="13075" width="15.5703125" style="1" customWidth="1"/>
    <col min="13076" max="13076" width="1.85546875" style="1" customWidth="1"/>
    <col min="13077" max="13077" width="15.5703125" style="1" customWidth="1"/>
    <col min="13078" max="13078" width="1.85546875" style="1" customWidth="1"/>
    <col min="13079" max="13079" width="15.5703125" style="1" customWidth="1"/>
    <col min="13080" max="13080" width="1.85546875" style="1" customWidth="1"/>
    <col min="13081" max="13081" width="15.5703125" style="1" customWidth="1"/>
    <col min="13082" max="13082" width="3.140625" style="1" customWidth="1"/>
    <col min="13083" max="13083" width="15.5703125" style="1" customWidth="1"/>
    <col min="13084" max="13084" width="14.28515625" style="1" customWidth="1"/>
    <col min="13085" max="13085" width="15.5703125" style="1" customWidth="1"/>
    <col min="13086" max="13086" width="1.85546875" style="1" customWidth="1"/>
    <col min="13087" max="13087" width="15.5703125" style="1" customWidth="1"/>
    <col min="13088" max="13088" width="2.85546875" style="1" customWidth="1"/>
    <col min="13089" max="13321" width="13.85546875" style="1"/>
    <col min="13322" max="13322" width="7" style="1" customWidth="1"/>
    <col min="13323" max="13323" width="16.5703125" style="1" customWidth="1"/>
    <col min="13324" max="13324" width="4.28515625" style="1" customWidth="1"/>
    <col min="13325" max="13325" width="6.85546875" style="1" customWidth="1"/>
    <col min="13326" max="13327" width="2.28515625" style="1" customWidth="1"/>
    <col min="13328" max="13328" width="10.85546875" style="1" customWidth="1"/>
    <col min="13329" max="13329" width="3.85546875" style="1" customWidth="1"/>
    <col min="13330" max="13330" width="2" style="1" customWidth="1"/>
    <col min="13331" max="13331" width="15.5703125" style="1" customWidth="1"/>
    <col min="13332" max="13332" width="1.85546875" style="1" customWidth="1"/>
    <col min="13333" max="13333" width="15.5703125" style="1" customWidth="1"/>
    <col min="13334" max="13334" width="1.85546875" style="1" customWidth="1"/>
    <col min="13335" max="13335" width="15.5703125" style="1" customWidth="1"/>
    <col min="13336" max="13336" width="1.85546875" style="1" customWidth="1"/>
    <col min="13337" max="13337" width="15.5703125" style="1" customWidth="1"/>
    <col min="13338" max="13338" width="3.140625" style="1" customWidth="1"/>
    <col min="13339" max="13339" width="15.5703125" style="1" customWidth="1"/>
    <col min="13340" max="13340" width="14.28515625" style="1" customWidth="1"/>
    <col min="13341" max="13341" width="15.5703125" style="1" customWidth="1"/>
    <col min="13342" max="13342" width="1.85546875" style="1" customWidth="1"/>
    <col min="13343" max="13343" width="15.5703125" style="1" customWidth="1"/>
    <col min="13344" max="13344" width="2.85546875" style="1" customWidth="1"/>
    <col min="13345" max="13577" width="13.85546875" style="1"/>
    <col min="13578" max="13578" width="7" style="1" customWidth="1"/>
    <col min="13579" max="13579" width="16.5703125" style="1" customWidth="1"/>
    <col min="13580" max="13580" width="4.28515625" style="1" customWidth="1"/>
    <col min="13581" max="13581" width="6.85546875" style="1" customWidth="1"/>
    <col min="13582" max="13583" width="2.28515625" style="1" customWidth="1"/>
    <col min="13584" max="13584" width="10.85546875" style="1" customWidth="1"/>
    <col min="13585" max="13585" width="3.85546875" style="1" customWidth="1"/>
    <col min="13586" max="13586" width="2" style="1" customWidth="1"/>
    <col min="13587" max="13587" width="15.5703125" style="1" customWidth="1"/>
    <col min="13588" max="13588" width="1.85546875" style="1" customWidth="1"/>
    <col min="13589" max="13589" width="15.5703125" style="1" customWidth="1"/>
    <col min="13590" max="13590" width="1.85546875" style="1" customWidth="1"/>
    <col min="13591" max="13591" width="15.5703125" style="1" customWidth="1"/>
    <col min="13592" max="13592" width="1.85546875" style="1" customWidth="1"/>
    <col min="13593" max="13593" width="15.5703125" style="1" customWidth="1"/>
    <col min="13594" max="13594" width="3.140625" style="1" customWidth="1"/>
    <col min="13595" max="13595" width="15.5703125" style="1" customWidth="1"/>
    <col min="13596" max="13596" width="14.28515625" style="1" customWidth="1"/>
    <col min="13597" max="13597" width="15.5703125" style="1" customWidth="1"/>
    <col min="13598" max="13598" width="1.85546875" style="1" customWidth="1"/>
    <col min="13599" max="13599" width="15.5703125" style="1" customWidth="1"/>
    <col min="13600" max="13600" width="2.85546875" style="1" customWidth="1"/>
    <col min="13601" max="13833" width="13.85546875" style="1"/>
    <col min="13834" max="13834" width="7" style="1" customWidth="1"/>
    <col min="13835" max="13835" width="16.5703125" style="1" customWidth="1"/>
    <col min="13836" max="13836" width="4.28515625" style="1" customWidth="1"/>
    <col min="13837" max="13837" width="6.85546875" style="1" customWidth="1"/>
    <col min="13838" max="13839" width="2.28515625" style="1" customWidth="1"/>
    <col min="13840" max="13840" width="10.85546875" style="1" customWidth="1"/>
    <col min="13841" max="13841" width="3.85546875" style="1" customWidth="1"/>
    <col min="13842" max="13842" width="2" style="1" customWidth="1"/>
    <col min="13843" max="13843" width="15.5703125" style="1" customWidth="1"/>
    <col min="13844" max="13844" width="1.85546875" style="1" customWidth="1"/>
    <col min="13845" max="13845" width="15.5703125" style="1" customWidth="1"/>
    <col min="13846" max="13846" width="1.85546875" style="1" customWidth="1"/>
    <col min="13847" max="13847" width="15.5703125" style="1" customWidth="1"/>
    <col min="13848" max="13848" width="1.85546875" style="1" customWidth="1"/>
    <col min="13849" max="13849" width="15.5703125" style="1" customWidth="1"/>
    <col min="13850" max="13850" width="3.140625" style="1" customWidth="1"/>
    <col min="13851" max="13851" width="15.5703125" style="1" customWidth="1"/>
    <col min="13852" max="13852" width="14.28515625" style="1" customWidth="1"/>
    <col min="13853" max="13853" width="15.5703125" style="1" customWidth="1"/>
    <col min="13854" max="13854" width="1.85546875" style="1" customWidth="1"/>
    <col min="13855" max="13855" width="15.5703125" style="1" customWidth="1"/>
    <col min="13856" max="13856" width="2.85546875" style="1" customWidth="1"/>
    <col min="13857" max="14089" width="13.85546875" style="1"/>
    <col min="14090" max="14090" width="7" style="1" customWidth="1"/>
    <col min="14091" max="14091" width="16.5703125" style="1" customWidth="1"/>
    <col min="14092" max="14092" width="4.28515625" style="1" customWidth="1"/>
    <col min="14093" max="14093" width="6.85546875" style="1" customWidth="1"/>
    <col min="14094" max="14095" width="2.28515625" style="1" customWidth="1"/>
    <col min="14096" max="14096" width="10.85546875" style="1" customWidth="1"/>
    <col min="14097" max="14097" width="3.85546875" style="1" customWidth="1"/>
    <col min="14098" max="14098" width="2" style="1" customWidth="1"/>
    <col min="14099" max="14099" width="15.5703125" style="1" customWidth="1"/>
    <col min="14100" max="14100" width="1.85546875" style="1" customWidth="1"/>
    <col min="14101" max="14101" width="15.5703125" style="1" customWidth="1"/>
    <col min="14102" max="14102" width="1.85546875" style="1" customWidth="1"/>
    <col min="14103" max="14103" width="15.5703125" style="1" customWidth="1"/>
    <col min="14104" max="14104" width="1.85546875" style="1" customWidth="1"/>
    <col min="14105" max="14105" width="15.5703125" style="1" customWidth="1"/>
    <col min="14106" max="14106" width="3.140625" style="1" customWidth="1"/>
    <col min="14107" max="14107" width="15.5703125" style="1" customWidth="1"/>
    <col min="14108" max="14108" width="14.28515625" style="1" customWidth="1"/>
    <col min="14109" max="14109" width="15.5703125" style="1" customWidth="1"/>
    <col min="14110" max="14110" width="1.85546875" style="1" customWidth="1"/>
    <col min="14111" max="14111" width="15.5703125" style="1" customWidth="1"/>
    <col min="14112" max="14112" width="2.85546875" style="1" customWidth="1"/>
    <col min="14113" max="14345" width="13.85546875" style="1"/>
    <col min="14346" max="14346" width="7" style="1" customWidth="1"/>
    <col min="14347" max="14347" width="16.5703125" style="1" customWidth="1"/>
    <col min="14348" max="14348" width="4.28515625" style="1" customWidth="1"/>
    <col min="14349" max="14349" width="6.85546875" style="1" customWidth="1"/>
    <col min="14350" max="14351" width="2.28515625" style="1" customWidth="1"/>
    <col min="14352" max="14352" width="10.85546875" style="1" customWidth="1"/>
    <col min="14353" max="14353" width="3.85546875" style="1" customWidth="1"/>
    <col min="14354" max="14354" width="2" style="1" customWidth="1"/>
    <col min="14355" max="14355" width="15.5703125" style="1" customWidth="1"/>
    <col min="14356" max="14356" width="1.85546875" style="1" customWidth="1"/>
    <col min="14357" max="14357" width="15.5703125" style="1" customWidth="1"/>
    <col min="14358" max="14358" width="1.85546875" style="1" customWidth="1"/>
    <col min="14359" max="14359" width="15.5703125" style="1" customWidth="1"/>
    <col min="14360" max="14360" width="1.85546875" style="1" customWidth="1"/>
    <col min="14361" max="14361" width="15.5703125" style="1" customWidth="1"/>
    <col min="14362" max="14362" width="3.140625" style="1" customWidth="1"/>
    <col min="14363" max="14363" width="15.5703125" style="1" customWidth="1"/>
    <col min="14364" max="14364" width="14.28515625" style="1" customWidth="1"/>
    <col min="14365" max="14365" width="15.5703125" style="1" customWidth="1"/>
    <col min="14366" max="14366" width="1.85546875" style="1" customWidth="1"/>
    <col min="14367" max="14367" width="15.5703125" style="1" customWidth="1"/>
    <col min="14368" max="14368" width="2.85546875" style="1" customWidth="1"/>
    <col min="14369" max="14601" width="13.85546875" style="1"/>
    <col min="14602" max="14602" width="7" style="1" customWidth="1"/>
    <col min="14603" max="14603" width="16.5703125" style="1" customWidth="1"/>
    <col min="14604" max="14604" width="4.28515625" style="1" customWidth="1"/>
    <col min="14605" max="14605" width="6.85546875" style="1" customWidth="1"/>
    <col min="14606" max="14607" width="2.28515625" style="1" customWidth="1"/>
    <col min="14608" max="14608" width="10.85546875" style="1" customWidth="1"/>
    <col min="14609" max="14609" width="3.85546875" style="1" customWidth="1"/>
    <col min="14610" max="14610" width="2" style="1" customWidth="1"/>
    <col min="14611" max="14611" width="15.5703125" style="1" customWidth="1"/>
    <col min="14612" max="14612" width="1.85546875" style="1" customWidth="1"/>
    <col min="14613" max="14613" width="15.5703125" style="1" customWidth="1"/>
    <col min="14614" max="14614" width="1.85546875" style="1" customWidth="1"/>
    <col min="14615" max="14615" width="15.5703125" style="1" customWidth="1"/>
    <col min="14616" max="14616" width="1.85546875" style="1" customWidth="1"/>
    <col min="14617" max="14617" width="15.5703125" style="1" customWidth="1"/>
    <col min="14618" max="14618" width="3.140625" style="1" customWidth="1"/>
    <col min="14619" max="14619" width="15.5703125" style="1" customWidth="1"/>
    <col min="14620" max="14620" width="14.28515625" style="1" customWidth="1"/>
    <col min="14621" max="14621" width="15.5703125" style="1" customWidth="1"/>
    <col min="14622" max="14622" width="1.85546875" style="1" customWidth="1"/>
    <col min="14623" max="14623" width="15.5703125" style="1" customWidth="1"/>
    <col min="14624" max="14624" width="2.85546875" style="1" customWidth="1"/>
    <col min="14625" max="14857" width="13.85546875" style="1"/>
    <col min="14858" max="14858" width="7" style="1" customWidth="1"/>
    <col min="14859" max="14859" width="16.5703125" style="1" customWidth="1"/>
    <col min="14860" max="14860" width="4.28515625" style="1" customWidth="1"/>
    <col min="14861" max="14861" width="6.85546875" style="1" customWidth="1"/>
    <col min="14862" max="14863" width="2.28515625" style="1" customWidth="1"/>
    <col min="14864" max="14864" width="10.85546875" style="1" customWidth="1"/>
    <col min="14865" max="14865" width="3.85546875" style="1" customWidth="1"/>
    <col min="14866" max="14866" width="2" style="1" customWidth="1"/>
    <col min="14867" max="14867" width="15.5703125" style="1" customWidth="1"/>
    <col min="14868" max="14868" width="1.85546875" style="1" customWidth="1"/>
    <col min="14869" max="14869" width="15.5703125" style="1" customWidth="1"/>
    <col min="14870" max="14870" width="1.85546875" style="1" customWidth="1"/>
    <col min="14871" max="14871" width="15.5703125" style="1" customWidth="1"/>
    <col min="14872" max="14872" width="1.85546875" style="1" customWidth="1"/>
    <col min="14873" max="14873" width="15.5703125" style="1" customWidth="1"/>
    <col min="14874" max="14874" width="3.140625" style="1" customWidth="1"/>
    <col min="14875" max="14875" width="15.5703125" style="1" customWidth="1"/>
    <col min="14876" max="14876" width="14.28515625" style="1" customWidth="1"/>
    <col min="14877" max="14877" width="15.5703125" style="1" customWidth="1"/>
    <col min="14878" max="14878" width="1.85546875" style="1" customWidth="1"/>
    <col min="14879" max="14879" width="15.5703125" style="1" customWidth="1"/>
    <col min="14880" max="14880" width="2.85546875" style="1" customWidth="1"/>
    <col min="14881" max="15113" width="13.85546875" style="1"/>
    <col min="15114" max="15114" width="7" style="1" customWidth="1"/>
    <col min="15115" max="15115" width="16.5703125" style="1" customWidth="1"/>
    <col min="15116" max="15116" width="4.28515625" style="1" customWidth="1"/>
    <col min="15117" max="15117" width="6.85546875" style="1" customWidth="1"/>
    <col min="15118" max="15119" width="2.28515625" style="1" customWidth="1"/>
    <col min="15120" max="15120" width="10.85546875" style="1" customWidth="1"/>
    <col min="15121" max="15121" width="3.85546875" style="1" customWidth="1"/>
    <col min="15122" max="15122" width="2" style="1" customWidth="1"/>
    <col min="15123" max="15123" width="15.5703125" style="1" customWidth="1"/>
    <col min="15124" max="15124" width="1.85546875" style="1" customWidth="1"/>
    <col min="15125" max="15125" width="15.5703125" style="1" customWidth="1"/>
    <col min="15126" max="15126" width="1.85546875" style="1" customWidth="1"/>
    <col min="15127" max="15127" width="15.5703125" style="1" customWidth="1"/>
    <col min="15128" max="15128" width="1.85546875" style="1" customWidth="1"/>
    <col min="15129" max="15129" width="15.5703125" style="1" customWidth="1"/>
    <col min="15130" max="15130" width="3.140625" style="1" customWidth="1"/>
    <col min="15131" max="15131" width="15.5703125" style="1" customWidth="1"/>
    <col min="15132" max="15132" width="14.28515625" style="1" customWidth="1"/>
    <col min="15133" max="15133" width="15.5703125" style="1" customWidth="1"/>
    <col min="15134" max="15134" width="1.85546875" style="1" customWidth="1"/>
    <col min="15135" max="15135" width="15.5703125" style="1" customWidth="1"/>
    <col min="15136" max="15136" width="2.85546875" style="1" customWidth="1"/>
    <col min="15137" max="15369" width="13.85546875" style="1"/>
    <col min="15370" max="15370" width="7" style="1" customWidth="1"/>
    <col min="15371" max="15371" width="16.5703125" style="1" customWidth="1"/>
    <col min="15372" max="15372" width="4.28515625" style="1" customWidth="1"/>
    <col min="15373" max="15373" width="6.85546875" style="1" customWidth="1"/>
    <col min="15374" max="15375" width="2.28515625" style="1" customWidth="1"/>
    <col min="15376" max="15376" width="10.85546875" style="1" customWidth="1"/>
    <col min="15377" max="15377" width="3.85546875" style="1" customWidth="1"/>
    <col min="15378" max="15378" width="2" style="1" customWidth="1"/>
    <col min="15379" max="15379" width="15.5703125" style="1" customWidth="1"/>
    <col min="15380" max="15380" width="1.85546875" style="1" customWidth="1"/>
    <col min="15381" max="15381" width="15.5703125" style="1" customWidth="1"/>
    <col min="15382" max="15382" width="1.85546875" style="1" customWidth="1"/>
    <col min="15383" max="15383" width="15.5703125" style="1" customWidth="1"/>
    <col min="15384" max="15384" width="1.85546875" style="1" customWidth="1"/>
    <col min="15385" max="15385" width="15.5703125" style="1" customWidth="1"/>
    <col min="15386" max="15386" width="3.140625" style="1" customWidth="1"/>
    <col min="15387" max="15387" width="15.5703125" style="1" customWidth="1"/>
    <col min="15388" max="15388" width="14.28515625" style="1" customWidth="1"/>
    <col min="15389" max="15389" width="15.5703125" style="1" customWidth="1"/>
    <col min="15390" max="15390" width="1.85546875" style="1" customWidth="1"/>
    <col min="15391" max="15391" width="15.5703125" style="1" customWidth="1"/>
    <col min="15392" max="15392" width="2.85546875" style="1" customWidth="1"/>
    <col min="15393" max="15625" width="13.85546875" style="1"/>
    <col min="15626" max="15626" width="7" style="1" customWidth="1"/>
    <col min="15627" max="15627" width="16.5703125" style="1" customWidth="1"/>
    <col min="15628" max="15628" width="4.28515625" style="1" customWidth="1"/>
    <col min="15629" max="15629" width="6.85546875" style="1" customWidth="1"/>
    <col min="15630" max="15631" width="2.28515625" style="1" customWidth="1"/>
    <col min="15632" max="15632" width="10.85546875" style="1" customWidth="1"/>
    <col min="15633" max="15633" width="3.85546875" style="1" customWidth="1"/>
    <col min="15634" max="15634" width="2" style="1" customWidth="1"/>
    <col min="15635" max="15635" width="15.5703125" style="1" customWidth="1"/>
    <col min="15636" max="15636" width="1.85546875" style="1" customWidth="1"/>
    <col min="15637" max="15637" width="15.5703125" style="1" customWidth="1"/>
    <col min="15638" max="15638" width="1.85546875" style="1" customWidth="1"/>
    <col min="15639" max="15639" width="15.5703125" style="1" customWidth="1"/>
    <col min="15640" max="15640" width="1.85546875" style="1" customWidth="1"/>
    <col min="15641" max="15641" width="15.5703125" style="1" customWidth="1"/>
    <col min="15642" max="15642" width="3.140625" style="1" customWidth="1"/>
    <col min="15643" max="15643" width="15.5703125" style="1" customWidth="1"/>
    <col min="15644" max="15644" width="14.28515625" style="1" customWidth="1"/>
    <col min="15645" max="15645" width="15.5703125" style="1" customWidth="1"/>
    <col min="15646" max="15646" width="1.85546875" style="1" customWidth="1"/>
    <col min="15647" max="15647" width="15.5703125" style="1" customWidth="1"/>
    <col min="15648" max="15648" width="2.85546875" style="1" customWidth="1"/>
    <col min="15649" max="15881" width="13.85546875" style="1"/>
    <col min="15882" max="15882" width="7" style="1" customWidth="1"/>
    <col min="15883" max="15883" width="16.5703125" style="1" customWidth="1"/>
    <col min="15884" max="15884" width="4.28515625" style="1" customWidth="1"/>
    <col min="15885" max="15885" width="6.85546875" style="1" customWidth="1"/>
    <col min="15886" max="15887" width="2.28515625" style="1" customWidth="1"/>
    <col min="15888" max="15888" width="10.85546875" style="1" customWidth="1"/>
    <col min="15889" max="15889" width="3.85546875" style="1" customWidth="1"/>
    <col min="15890" max="15890" width="2" style="1" customWidth="1"/>
    <col min="15891" max="15891" width="15.5703125" style="1" customWidth="1"/>
    <col min="15892" max="15892" width="1.85546875" style="1" customWidth="1"/>
    <col min="15893" max="15893" width="15.5703125" style="1" customWidth="1"/>
    <col min="15894" max="15894" width="1.85546875" style="1" customWidth="1"/>
    <col min="15895" max="15895" width="15.5703125" style="1" customWidth="1"/>
    <col min="15896" max="15896" width="1.85546875" style="1" customWidth="1"/>
    <col min="15897" max="15897" width="15.5703125" style="1" customWidth="1"/>
    <col min="15898" max="15898" width="3.140625" style="1" customWidth="1"/>
    <col min="15899" max="15899" width="15.5703125" style="1" customWidth="1"/>
    <col min="15900" max="15900" width="14.28515625" style="1" customWidth="1"/>
    <col min="15901" max="15901" width="15.5703125" style="1" customWidth="1"/>
    <col min="15902" max="15902" width="1.85546875" style="1" customWidth="1"/>
    <col min="15903" max="15903" width="15.5703125" style="1" customWidth="1"/>
    <col min="15904" max="15904" width="2.85546875" style="1" customWidth="1"/>
    <col min="15905" max="16137" width="13.85546875" style="1"/>
    <col min="16138" max="16138" width="7" style="1" customWidth="1"/>
    <col min="16139" max="16139" width="16.5703125" style="1" customWidth="1"/>
    <col min="16140" max="16140" width="4.28515625" style="1" customWidth="1"/>
    <col min="16141" max="16141" width="6.85546875" style="1" customWidth="1"/>
    <col min="16142" max="16143" width="2.28515625" style="1" customWidth="1"/>
    <col min="16144" max="16144" width="10.85546875" style="1" customWidth="1"/>
    <col min="16145" max="16145" width="3.85546875" style="1" customWidth="1"/>
    <col min="16146" max="16146" width="2" style="1" customWidth="1"/>
    <col min="16147" max="16147" width="15.5703125" style="1" customWidth="1"/>
    <col min="16148" max="16148" width="1.85546875" style="1" customWidth="1"/>
    <col min="16149" max="16149" width="15.5703125" style="1" customWidth="1"/>
    <col min="16150" max="16150" width="1.85546875" style="1" customWidth="1"/>
    <col min="16151" max="16151" width="15.5703125" style="1" customWidth="1"/>
    <col min="16152" max="16152" width="1.85546875" style="1" customWidth="1"/>
    <col min="16153" max="16153" width="15.5703125" style="1" customWidth="1"/>
    <col min="16154" max="16154" width="3.140625" style="1" customWidth="1"/>
    <col min="16155" max="16155" width="15.5703125" style="1" customWidth="1"/>
    <col min="16156" max="16156" width="14.28515625" style="1" customWidth="1"/>
    <col min="16157" max="16157" width="15.5703125" style="1" customWidth="1"/>
    <col min="16158" max="16158" width="1.85546875" style="1" customWidth="1"/>
    <col min="16159" max="16159" width="15.5703125" style="1" customWidth="1"/>
    <col min="16160" max="16160" width="2.85546875" style="1" customWidth="1"/>
    <col min="16161" max="16384" width="13.85546875" style="1"/>
  </cols>
  <sheetData>
    <row r="1" spans="1:32" s="6" customFormat="1" ht="15.75" x14ac:dyDescent="0.25">
      <c r="A1" s="7" t="s">
        <v>112</v>
      </c>
      <c r="I1" s="8"/>
      <c r="K1" s="9"/>
      <c r="M1" s="8"/>
      <c r="N1" s="10"/>
      <c r="O1" s="11"/>
    </row>
    <row r="2" spans="1:32" s="6" customFormat="1" ht="15.75" x14ac:dyDescent="0.25">
      <c r="A2" s="7" t="s">
        <v>113</v>
      </c>
      <c r="M2" s="8"/>
      <c r="O2" s="9"/>
    </row>
    <row r="3" spans="1:32" s="6" customFormat="1" ht="15.75" x14ac:dyDescent="0.25">
      <c r="A3" s="35" t="s">
        <v>114</v>
      </c>
    </row>
    <row r="4" spans="1:32" s="12" customFormat="1" ht="15" x14ac:dyDescent="0.2">
      <c r="AE4" s="6"/>
      <c r="AF4" s="6"/>
    </row>
    <row r="5" spans="1:32" s="12" customFormat="1" ht="15" x14ac:dyDescent="0.2">
      <c r="AE5" s="6"/>
      <c r="AF5" s="6"/>
    </row>
    <row r="6" spans="1:32" s="12" customFormat="1" ht="15.75" thickBot="1" x14ac:dyDescent="0.25">
      <c r="G6" s="13">
        <v>42005</v>
      </c>
      <c r="H6" s="2"/>
      <c r="I6" s="13">
        <v>42037</v>
      </c>
      <c r="J6" s="2"/>
      <c r="K6" s="13">
        <v>42066</v>
      </c>
      <c r="L6" s="2"/>
      <c r="M6" s="13">
        <v>42098</v>
      </c>
      <c r="N6" s="2"/>
      <c r="O6" s="13">
        <v>42129</v>
      </c>
      <c r="P6" s="2"/>
      <c r="Q6" s="13">
        <v>42161</v>
      </c>
      <c r="R6" s="2"/>
      <c r="S6" s="13">
        <v>42192</v>
      </c>
      <c r="T6" s="2"/>
      <c r="U6" s="13">
        <v>42224</v>
      </c>
      <c r="V6" s="2"/>
      <c r="W6" s="13">
        <v>42256</v>
      </c>
      <c r="X6" s="2"/>
      <c r="Y6" s="13">
        <v>42287</v>
      </c>
      <c r="Z6" s="2"/>
      <c r="AA6" s="13">
        <v>42319</v>
      </c>
      <c r="AB6" s="2"/>
      <c r="AC6" s="13">
        <v>42350</v>
      </c>
      <c r="AE6" s="6"/>
    </row>
    <row r="7" spans="1:32" s="12" customFormat="1" ht="5.25" customHeight="1" x14ac:dyDescent="0.2">
      <c r="C7" s="14"/>
      <c r="G7" s="15"/>
      <c r="I7" s="15"/>
      <c r="K7" s="15"/>
      <c r="M7" s="15"/>
      <c r="O7" s="15"/>
      <c r="Q7" s="15"/>
      <c r="S7" s="15"/>
      <c r="U7" s="15"/>
      <c r="W7" s="15"/>
      <c r="Y7" s="15"/>
      <c r="AA7" s="15"/>
      <c r="AC7" s="15"/>
      <c r="AE7" s="6"/>
    </row>
    <row r="8" spans="1:32" s="2" customFormat="1" ht="4.5" customHeight="1" x14ac:dyDescent="0.2">
      <c r="AE8" s="6"/>
    </row>
    <row r="9" spans="1:32" s="2" customFormat="1" outlineLevel="1" x14ac:dyDescent="0.2">
      <c r="A9" s="3">
        <v>10050</v>
      </c>
      <c r="B9" s="3" t="s">
        <v>0</v>
      </c>
      <c r="C9" s="4"/>
      <c r="D9" s="4"/>
      <c r="G9" s="5">
        <v>0</v>
      </c>
      <c r="I9" s="5">
        <v>0</v>
      </c>
      <c r="K9" s="5">
        <v>0</v>
      </c>
      <c r="M9" s="5">
        <v>-0.18</v>
      </c>
      <c r="O9" s="5">
        <v>41.78</v>
      </c>
      <c r="Q9" s="5">
        <v>41.78</v>
      </c>
      <c r="S9" s="5">
        <v>41.78</v>
      </c>
      <c r="U9" s="5">
        <v>184.41</v>
      </c>
      <c r="W9" s="5">
        <v>66.010000000000005</v>
      </c>
      <c r="Y9" s="5">
        <v>0</v>
      </c>
      <c r="AA9" s="5">
        <v>60.72</v>
      </c>
      <c r="AC9" s="5">
        <v>0</v>
      </c>
    </row>
    <row r="10" spans="1:32" s="2" customFormat="1" outlineLevel="1" x14ac:dyDescent="0.2">
      <c r="A10" s="3">
        <v>10070</v>
      </c>
      <c r="B10" s="3" t="s">
        <v>1</v>
      </c>
      <c r="C10" s="4"/>
      <c r="D10" s="4"/>
      <c r="G10" s="5">
        <v>-2915.28</v>
      </c>
      <c r="I10" s="5">
        <v>-2915.28</v>
      </c>
      <c r="K10" s="5">
        <v>-2915.28</v>
      </c>
      <c r="M10" s="5">
        <v>-2915.28</v>
      </c>
      <c r="O10" s="5">
        <v>-2915.28</v>
      </c>
      <c r="Q10" s="5">
        <v>-2915.28</v>
      </c>
      <c r="S10" s="5">
        <v>-2915.28</v>
      </c>
      <c r="U10" s="5">
        <v>-2915.28</v>
      </c>
      <c r="W10" s="5">
        <v>-2915.28</v>
      </c>
      <c r="Y10" s="5">
        <v>-2915.28</v>
      </c>
      <c r="AA10" s="5">
        <v>-2915.28</v>
      </c>
      <c r="AC10" s="5">
        <v>-2915.28</v>
      </c>
    </row>
    <row r="11" spans="1:32" s="2" customFormat="1" outlineLevel="1" x14ac:dyDescent="0.2">
      <c r="A11" s="3">
        <v>10071</v>
      </c>
      <c r="B11" s="3" t="s">
        <v>2</v>
      </c>
      <c r="C11" s="4"/>
      <c r="D11" s="4"/>
      <c r="G11" s="5">
        <v>2915.28</v>
      </c>
      <c r="I11" s="5">
        <v>2915.28</v>
      </c>
      <c r="K11" s="5">
        <v>2915.28</v>
      </c>
      <c r="M11" s="5">
        <v>2915.28</v>
      </c>
      <c r="O11" s="5">
        <v>2915.28</v>
      </c>
      <c r="Q11" s="5">
        <v>2915.28</v>
      </c>
      <c r="S11" s="5">
        <v>2915.28</v>
      </c>
      <c r="U11" s="5">
        <v>2915.28</v>
      </c>
      <c r="W11" s="5">
        <v>2915.28</v>
      </c>
      <c r="Y11" s="5">
        <v>2915.28</v>
      </c>
      <c r="AA11" s="5">
        <v>2915.28</v>
      </c>
      <c r="AC11" s="5">
        <v>2915.28</v>
      </c>
    </row>
    <row r="12" spans="1:32" s="2" customFormat="1" outlineLevel="1" x14ac:dyDescent="0.2">
      <c r="A12" s="3">
        <v>10092</v>
      </c>
      <c r="B12" s="3" t="s">
        <v>3</v>
      </c>
      <c r="C12" s="4"/>
      <c r="D12" s="4"/>
      <c r="G12" s="5">
        <v>-74.25</v>
      </c>
      <c r="I12" s="5">
        <v>-74.25</v>
      </c>
      <c r="K12" s="5">
        <v>0</v>
      </c>
      <c r="M12" s="5">
        <v>0</v>
      </c>
      <c r="O12" s="5">
        <v>0</v>
      </c>
      <c r="Q12" s="5">
        <v>0</v>
      </c>
      <c r="S12" s="5">
        <v>0</v>
      </c>
      <c r="U12" s="5">
        <v>0</v>
      </c>
      <c r="W12" s="5">
        <v>0.01</v>
      </c>
      <c r="Y12" s="5">
        <v>0.02</v>
      </c>
      <c r="AA12" s="5">
        <v>44.03</v>
      </c>
      <c r="AC12" s="5">
        <v>44.03</v>
      </c>
    </row>
    <row r="13" spans="1:32" s="2" customFormat="1" outlineLevel="1" x14ac:dyDescent="0.2">
      <c r="A13" s="3">
        <v>10095</v>
      </c>
      <c r="B13" s="3" t="s">
        <v>4</v>
      </c>
      <c r="C13" s="4"/>
      <c r="D13" s="4"/>
      <c r="G13" s="5">
        <v>0</v>
      </c>
      <c r="I13" s="5">
        <v>-0.3</v>
      </c>
      <c r="K13" s="5">
        <v>0</v>
      </c>
      <c r="M13" s="5">
        <v>0</v>
      </c>
      <c r="O13" s="5">
        <v>1605.47</v>
      </c>
      <c r="Q13" s="5">
        <v>0</v>
      </c>
      <c r="S13" s="5">
        <v>0</v>
      </c>
      <c r="U13" s="5">
        <v>222.27</v>
      </c>
      <c r="W13" s="5">
        <v>222.27</v>
      </c>
      <c r="Y13" s="5">
        <v>222.27</v>
      </c>
      <c r="AA13" s="5">
        <v>222.27</v>
      </c>
      <c r="AC13" s="5">
        <v>222.27</v>
      </c>
    </row>
    <row r="14" spans="1:32" s="2" customFormat="1" outlineLevel="1" x14ac:dyDescent="0.2">
      <c r="A14" s="3">
        <v>10099</v>
      </c>
      <c r="B14" s="3" t="s">
        <v>5</v>
      </c>
      <c r="C14" s="4"/>
      <c r="D14" s="4"/>
      <c r="G14" s="5">
        <v>0</v>
      </c>
      <c r="I14" s="5">
        <v>0</v>
      </c>
      <c r="K14" s="5">
        <v>0</v>
      </c>
      <c r="M14" s="5">
        <v>0</v>
      </c>
      <c r="O14" s="5">
        <v>-1605.47</v>
      </c>
      <c r="Q14" s="5">
        <v>0</v>
      </c>
      <c r="S14" s="5">
        <v>0</v>
      </c>
      <c r="U14" s="5">
        <v>0</v>
      </c>
      <c r="W14" s="5">
        <v>0</v>
      </c>
      <c r="Y14" s="5">
        <v>0</v>
      </c>
      <c r="AA14" s="5">
        <v>0</v>
      </c>
      <c r="AC14" s="5">
        <v>0</v>
      </c>
    </row>
    <row r="15" spans="1:32" s="2" customFormat="1" ht="4.5" customHeight="1" outlineLevel="1" x14ac:dyDescent="0.2">
      <c r="G15" s="17"/>
      <c r="I15" s="17"/>
      <c r="K15" s="17"/>
      <c r="M15" s="17"/>
      <c r="O15" s="17"/>
      <c r="Q15" s="17"/>
      <c r="S15" s="17"/>
      <c r="U15" s="17"/>
      <c r="W15" s="17"/>
      <c r="Y15" s="17"/>
      <c r="AA15" s="17"/>
      <c r="AC15" s="17"/>
    </row>
    <row r="16" spans="1:32" s="2" customFormat="1" x14ac:dyDescent="0.2">
      <c r="C16" s="2" t="s">
        <v>6</v>
      </c>
      <c r="G16" s="18">
        <f>SUM(G9:G15)</f>
        <v>-74.25</v>
      </c>
      <c r="I16" s="18">
        <f>SUM(I9:I15)</f>
        <v>-74.55</v>
      </c>
      <c r="K16" s="18">
        <f>SUM(K9:K15)</f>
        <v>0</v>
      </c>
      <c r="M16" s="18">
        <f>SUM(M9:M15)</f>
        <v>-0.17999999999983629</v>
      </c>
      <c r="O16" s="18">
        <f>SUM(O9:O15)</f>
        <v>41.7800000000002</v>
      </c>
      <c r="Q16" s="18">
        <f>SUM(Q9:Q15)</f>
        <v>41.7800000000002</v>
      </c>
      <c r="S16" s="18">
        <f>SUM(S9:S15)</f>
        <v>41.7800000000002</v>
      </c>
      <c r="U16" s="18">
        <f>SUM(U9:U15)</f>
        <v>406.67999999999984</v>
      </c>
      <c r="W16" s="18">
        <f>SUM(W9:W15)</f>
        <v>288.29000000000025</v>
      </c>
      <c r="Y16" s="18">
        <f>SUM(Y9:Y15)</f>
        <v>222.29000000000002</v>
      </c>
      <c r="AA16" s="18">
        <f>SUM(AA9:AA15)</f>
        <v>327.01999999999981</v>
      </c>
      <c r="AC16" s="18">
        <f>SUM(AC9:AC15)</f>
        <v>266.3</v>
      </c>
    </row>
    <row r="17" spans="1:29" s="2" customFormat="1" outlineLevel="1" x14ac:dyDescent="0.2">
      <c r="A17" s="3">
        <v>11501</v>
      </c>
      <c r="B17" s="3" t="s">
        <v>7</v>
      </c>
      <c r="C17" s="4"/>
      <c r="D17" s="4"/>
      <c r="G17" s="5">
        <v>599404.32999999996</v>
      </c>
      <c r="I17" s="5">
        <v>605678.23</v>
      </c>
      <c r="K17" s="5">
        <v>627151.84</v>
      </c>
      <c r="M17" s="5">
        <v>653022.79</v>
      </c>
      <c r="O17" s="5">
        <v>689545.33</v>
      </c>
      <c r="Q17" s="5">
        <v>644542</v>
      </c>
      <c r="S17" s="5">
        <v>692352.6</v>
      </c>
      <c r="U17" s="5">
        <v>664579.68000000005</v>
      </c>
      <c r="W17" s="5">
        <v>686505.01</v>
      </c>
      <c r="Y17" s="5">
        <v>666300.31000000006</v>
      </c>
      <c r="AA17" s="5">
        <v>717236.53</v>
      </c>
      <c r="AC17" s="5">
        <v>843300.51</v>
      </c>
    </row>
    <row r="18" spans="1:29" s="2" customFormat="1" outlineLevel="1" x14ac:dyDescent="0.2">
      <c r="A18" s="3">
        <v>11510</v>
      </c>
      <c r="B18" s="3" t="s">
        <v>8</v>
      </c>
      <c r="C18" s="4"/>
      <c r="D18" s="4"/>
      <c r="G18" s="5">
        <v>744.61</v>
      </c>
      <c r="I18" s="5">
        <v>-22.53</v>
      </c>
      <c r="K18" s="5">
        <v>23676.87</v>
      </c>
      <c r="M18" s="5">
        <v>2711.7</v>
      </c>
      <c r="O18" s="5">
        <v>1804.1</v>
      </c>
      <c r="Q18" s="5">
        <v>5934.08</v>
      </c>
      <c r="S18" s="5">
        <v>3194.08</v>
      </c>
      <c r="U18" s="5">
        <v>4094.76</v>
      </c>
      <c r="W18" s="5">
        <v>3319.4</v>
      </c>
      <c r="Y18" s="5">
        <v>1840.32</v>
      </c>
      <c r="AA18" s="5">
        <v>6006.04</v>
      </c>
      <c r="AC18" s="5">
        <v>1494.75</v>
      </c>
    </row>
    <row r="19" spans="1:29" s="2" customFormat="1" outlineLevel="1" x14ac:dyDescent="0.2">
      <c r="A19" s="3">
        <v>11599</v>
      </c>
      <c r="B19" s="3" t="s">
        <v>9</v>
      </c>
      <c r="C19" s="4"/>
      <c r="D19" s="4"/>
      <c r="G19" s="5">
        <v>-38.36</v>
      </c>
      <c r="I19" s="5">
        <v>-38.36</v>
      </c>
      <c r="K19" s="5">
        <v>0</v>
      </c>
      <c r="M19" s="5">
        <v>-466.64</v>
      </c>
      <c r="O19" s="5">
        <v>220.45</v>
      </c>
      <c r="Q19" s="5">
        <v>212.54</v>
      </c>
      <c r="S19" s="5">
        <v>212.54</v>
      </c>
      <c r="U19" s="5">
        <v>212.54</v>
      </c>
      <c r="W19" s="5">
        <v>776.3</v>
      </c>
      <c r="Y19" s="5">
        <v>776.3</v>
      </c>
      <c r="AA19" s="5">
        <v>776.3</v>
      </c>
      <c r="AC19" s="5">
        <v>776.3</v>
      </c>
    </row>
    <row r="20" spans="1:29" s="2" customFormat="1" outlineLevel="1" x14ac:dyDescent="0.2">
      <c r="A20" s="3">
        <v>11800</v>
      </c>
      <c r="B20" s="3" t="s">
        <v>10</v>
      </c>
      <c r="C20" s="4"/>
      <c r="D20" s="4"/>
      <c r="G20" s="5">
        <v>263818.71000000002</v>
      </c>
      <c r="I20" s="5">
        <v>282832.28000000003</v>
      </c>
      <c r="K20" s="5">
        <v>276165.68</v>
      </c>
      <c r="M20" s="5">
        <v>266597.23</v>
      </c>
      <c r="O20" s="5">
        <v>254924.01</v>
      </c>
      <c r="Q20" s="5">
        <v>242189.89</v>
      </c>
      <c r="S20" s="5">
        <v>229264.93</v>
      </c>
      <c r="U20" s="5">
        <v>222568.36</v>
      </c>
      <c r="W20" s="5">
        <v>212813.38</v>
      </c>
      <c r="Y20" s="5">
        <v>203132.46</v>
      </c>
      <c r="AA20" s="5">
        <v>193448</v>
      </c>
      <c r="AC20" s="5">
        <v>186936.11</v>
      </c>
    </row>
    <row r="21" spans="1:29" s="2" customFormat="1" outlineLevel="1" x14ac:dyDescent="0.2">
      <c r="A21" s="3">
        <v>11900</v>
      </c>
      <c r="B21" s="3" t="s">
        <v>11</v>
      </c>
      <c r="C21" s="4"/>
      <c r="D21" s="4"/>
      <c r="G21" s="5">
        <v>-60848.6</v>
      </c>
      <c r="I21" s="5">
        <v>-60848.6</v>
      </c>
      <c r="K21" s="5">
        <v>-60848.6</v>
      </c>
      <c r="M21" s="5">
        <v>-60848.6</v>
      </c>
      <c r="O21" s="5">
        <v>-60848.6</v>
      </c>
      <c r="Q21" s="5">
        <v>-60848.6</v>
      </c>
      <c r="S21" s="5">
        <v>-60848.6</v>
      </c>
      <c r="U21" s="5">
        <v>-60848.6</v>
      </c>
      <c r="W21" s="5">
        <v>-60848.6</v>
      </c>
      <c r="Y21" s="5">
        <v>-60848.6</v>
      </c>
      <c r="AA21" s="5">
        <v>-60848.6</v>
      </c>
      <c r="AC21" s="5">
        <v>-60848.6</v>
      </c>
    </row>
    <row r="22" spans="1:29" s="2" customFormat="1" outlineLevel="1" x14ac:dyDescent="0.2">
      <c r="A22" s="3">
        <v>11901</v>
      </c>
      <c r="B22" s="3" t="s">
        <v>12</v>
      </c>
      <c r="C22" s="4"/>
      <c r="D22" s="4"/>
      <c r="G22" s="5">
        <v>-295215.96999999997</v>
      </c>
      <c r="I22" s="5">
        <v>-295548.65000000002</v>
      </c>
      <c r="K22" s="5">
        <v>-296809.53000000003</v>
      </c>
      <c r="M22" s="5">
        <v>-298043.3</v>
      </c>
      <c r="O22" s="5">
        <v>-300501.38</v>
      </c>
      <c r="Q22" s="5">
        <v>-301007.84000000003</v>
      </c>
      <c r="S22" s="5">
        <v>-302616.93</v>
      </c>
      <c r="U22" s="5">
        <v>-305458.8</v>
      </c>
      <c r="W22" s="5">
        <v>-306054.87</v>
      </c>
      <c r="Y22" s="5">
        <v>-307689.93</v>
      </c>
      <c r="AA22" s="5">
        <v>-315725.43</v>
      </c>
      <c r="AC22" s="5">
        <v>-322771.23</v>
      </c>
    </row>
    <row r="23" spans="1:29" s="2" customFormat="1" outlineLevel="1" x14ac:dyDescent="0.2">
      <c r="A23" s="3">
        <v>11902</v>
      </c>
      <c r="B23" s="3" t="s">
        <v>13</v>
      </c>
      <c r="C23" s="4"/>
      <c r="D23" s="4"/>
      <c r="G23" s="5">
        <v>471640.75</v>
      </c>
      <c r="I23" s="5">
        <v>477994.81</v>
      </c>
      <c r="K23" s="5">
        <v>478968.8</v>
      </c>
      <c r="M23" s="5">
        <v>480393.89</v>
      </c>
      <c r="O23" s="5">
        <v>481856</v>
      </c>
      <c r="Q23" s="5">
        <v>483655.9</v>
      </c>
      <c r="S23" s="5">
        <v>485846.29</v>
      </c>
      <c r="U23" s="5">
        <v>487776.23</v>
      </c>
      <c r="W23" s="5">
        <v>488146.29</v>
      </c>
      <c r="Y23" s="5">
        <v>490260.51</v>
      </c>
      <c r="AA23" s="5">
        <v>493982.18</v>
      </c>
      <c r="AC23" s="5">
        <v>503800.59</v>
      </c>
    </row>
    <row r="24" spans="1:29" s="2" customFormat="1" outlineLevel="1" x14ac:dyDescent="0.2">
      <c r="A24" s="3">
        <v>11903</v>
      </c>
      <c r="B24" s="3" t="s">
        <v>14</v>
      </c>
      <c r="C24" s="4"/>
      <c r="D24" s="4"/>
      <c r="G24" s="5">
        <v>-125035.37</v>
      </c>
      <c r="I24" s="5">
        <v>-126241.22</v>
      </c>
      <c r="K24" s="5">
        <v>-126859.34</v>
      </c>
      <c r="M24" s="5">
        <v>-127283.63</v>
      </c>
      <c r="O24" s="5">
        <v>-127666.74</v>
      </c>
      <c r="Q24" s="5">
        <v>-128178.6</v>
      </c>
      <c r="S24" s="5">
        <v>-128789.44</v>
      </c>
      <c r="U24" s="5">
        <v>-128972.16</v>
      </c>
      <c r="W24" s="5">
        <v>-129766.72</v>
      </c>
      <c r="Y24" s="5">
        <v>-130746.38</v>
      </c>
      <c r="AA24" s="5">
        <v>-131346.98000000001</v>
      </c>
      <c r="AC24" s="5">
        <v>-131869</v>
      </c>
    </row>
    <row r="25" spans="1:29" s="2" customFormat="1" ht="5.0999999999999996" customHeight="1" outlineLevel="1" x14ac:dyDescent="0.2">
      <c r="A25" s="4"/>
      <c r="B25" s="4"/>
      <c r="C25" s="4"/>
      <c r="D25" s="4"/>
      <c r="G25" s="19"/>
      <c r="I25" s="19"/>
      <c r="K25" s="19"/>
      <c r="M25" s="19"/>
      <c r="O25" s="19"/>
      <c r="Q25" s="19"/>
      <c r="S25" s="19"/>
      <c r="U25" s="19"/>
      <c r="W25" s="19"/>
      <c r="Y25" s="19"/>
      <c r="AA25" s="19"/>
      <c r="AC25" s="19"/>
    </row>
    <row r="26" spans="1:29" s="2" customFormat="1" x14ac:dyDescent="0.2">
      <c r="C26" s="3" t="s">
        <v>15</v>
      </c>
      <c r="G26" s="18">
        <f>SUM(G17:G25)</f>
        <v>854470.10000000009</v>
      </c>
      <c r="I26" s="18">
        <f>SUM(I17:I25)</f>
        <v>883805.96</v>
      </c>
      <c r="K26" s="18">
        <f>SUM(K17:K25)</f>
        <v>921445.71999999986</v>
      </c>
      <c r="M26" s="18">
        <f>SUM(M17:M25)</f>
        <v>916083.44</v>
      </c>
      <c r="O26" s="18">
        <f>SUM(O17:O25)</f>
        <v>939333.16999999993</v>
      </c>
      <c r="Q26" s="18">
        <f>SUM(Q17:Q25)</f>
        <v>886499.37000000011</v>
      </c>
      <c r="S26" s="18">
        <f>SUM(S17:S25)</f>
        <v>918615.47</v>
      </c>
      <c r="U26" s="18">
        <f>SUM(U17:U25)</f>
        <v>883952.01000000013</v>
      </c>
      <c r="W26" s="18">
        <f>SUM(W17:W25)</f>
        <v>894890.19000000018</v>
      </c>
      <c r="Y26" s="18">
        <f>SUM(Y17:Y25)</f>
        <v>863024.99000000011</v>
      </c>
      <c r="AA26" s="18">
        <f>SUM(AA17:AA25)</f>
        <v>903528.04</v>
      </c>
      <c r="AC26" s="18">
        <f>SUM(AC17:AC25)</f>
        <v>1020819.4300000002</v>
      </c>
    </row>
    <row r="27" spans="1:29" s="2" customFormat="1" outlineLevel="1" x14ac:dyDescent="0.2">
      <c r="A27" s="3">
        <v>12002</v>
      </c>
      <c r="B27" s="3" t="s">
        <v>16</v>
      </c>
      <c r="C27" s="4"/>
      <c r="D27" s="4"/>
      <c r="G27" s="5">
        <v>4648.8100000000004</v>
      </c>
      <c r="I27" s="5">
        <v>6691.92</v>
      </c>
      <c r="K27" s="5">
        <v>3841.6</v>
      </c>
      <c r="M27" s="5">
        <v>6342.44</v>
      </c>
      <c r="O27" s="5">
        <v>6646.03</v>
      </c>
      <c r="Q27" s="5">
        <v>5305.2</v>
      </c>
      <c r="S27" s="5">
        <v>4675.8100000000004</v>
      </c>
      <c r="U27" s="5">
        <v>5364.59</v>
      </c>
      <c r="W27" s="5">
        <v>4569.09</v>
      </c>
      <c r="Y27" s="5">
        <v>6791.89</v>
      </c>
      <c r="AA27" s="5">
        <v>6605.28</v>
      </c>
      <c r="AC27" s="5">
        <v>4045.89</v>
      </c>
    </row>
    <row r="28" spans="1:29" s="2" customFormat="1" ht="5.0999999999999996" customHeight="1" outlineLevel="1" x14ac:dyDescent="0.2">
      <c r="A28" s="4"/>
      <c r="B28" s="4"/>
      <c r="C28" s="4"/>
      <c r="D28" s="4"/>
      <c r="G28" s="19"/>
      <c r="I28" s="19"/>
      <c r="K28" s="19"/>
      <c r="M28" s="19"/>
      <c r="O28" s="19"/>
      <c r="Q28" s="19"/>
      <c r="S28" s="19"/>
      <c r="U28" s="19"/>
      <c r="W28" s="19"/>
      <c r="Y28" s="19"/>
      <c r="AA28" s="19"/>
      <c r="AC28" s="19"/>
    </row>
    <row r="29" spans="1:29" s="2" customFormat="1" x14ac:dyDescent="0.2">
      <c r="C29" s="3" t="s">
        <v>17</v>
      </c>
      <c r="G29" s="18">
        <f>SUM(G27:G28)</f>
        <v>4648.8100000000004</v>
      </c>
      <c r="I29" s="18">
        <f>SUM(I27:I28)</f>
        <v>6691.92</v>
      </c>
      <c r="K29" s="18">
        <f>SUM(K27:K28)</f>
        <v>3841.6</v>
      </c>
      <c r="M29" s="18">
        <f>SUM(M27:M28)</f>
        <v>6342.44</v>
      </c>
      <c r="O29" s="18">
        <f>SUM(O27:O28)</f>
        <v>6646.03</v>
      </c>
      <c r="Q29" s="18">
        <f>SUM(Q27:Q28)</f>
        <v>5305.2</v>
      </c>
      <c r="S29" s="18">
        <f>SUM(S27:S28)</f>
        <v>4675.8100000000004</v>
      </c>
      <c r="U29" s="18">
        <f>SUM(U27:U28)</f>
        <v>5364.59</v>
      </c>
      <c r="W29" s="18">
        <f>SUM(W27:W28)</f>
        <v>4569.09</v>
      </c>
      <c r="Y29" s="18">
        <f>SUM(Y27:Y28)</f>
        <v>6791.89</v>
      </c>
      <c r="AA29" s="18">
        <f>SUM(AA27:AA28)</f>
        <v>6605.28</v>
      </c>
      <c r="AC29" s="18">
        <f>SUM(AC27:AC28)</f>
        <v>4045.89</v>
      </c>
    </row>
    <row r="30" spans="1:29" s="2" customFormat="1" outlineLevel="1" x14ac:dyDescent="0.2">
      <c r="A30" s="3">
        <v>13001</v>
      </c>
      <c r="B30" s="3" t="s">
        <v>18</v>
      </c>
      <c r="C30" s="4"/>
      <c r="D30" s="4"/>
      <c r="G30" s="5">
        <v>15644.75</v>
      </c>
      <c r="I30" s="5">
        <v>14222.5</v>
      </c>
      <c r="K30" s="5">
        <v>12800.25</v>
      </c>
      <c r="M30" s="5">
        <v>11378</v>
      </c>
      <c r="O30" s="5">
        <v>11924.18</v>
      </c>
      <c r="Q30" s="5">
        <v>10247.89</v>
      </c>
      <c r="S30" s="5">
        <v>8539.91</v>
      </c>
      <c r="U30" s="5">
        <v>6831.93</v>
      </c>
      <c r="W30" s="5">
        <v>5123.9399999999996</v>
      </c>
      <c r="Y30" s="5">
        <v>3415.96</v>
      </c>
      <c r="AA30" s="5">
        <v>1707.98</v>
      </c>
      <c r="AC30" s="5">
        <v>25753</v>
      </c>
    </row>
    <row r="31" spans="1:29" s="2" customFormat="1" outlineLevel="1" x14ac:dyDescent="0.2">
      <c r="A31" s="3">
        <v>13003</v>
      </c>
      <c r="B31" s="3" t="s">
        <v>19</v>
      </c>
      <c r="C31" s="4"/>
      <c r="D31" s="4"/>
      <c r="G31" s="5">
        <v>695.83</v>
      </c>
      <c r="I31" s="5">
        <v>556.66999999999996</v>
      </c>
      <c r="K31" s="5">
        <v>417.5</v>
      </c>
      <c r="M31" s="5">
        <v>278.33</v>
      </c>
      <c r="O31" s="5">
        <v>139.16</v>
      </c>
      <c r="Q31" s="5">
        <v>0</v>
      </c>
      <c r="S31" s="5">
        <v>0</v>
      </c>
      <c r="U31" s="5">
        <v>1804</v>
      </c>
      <c r="W31" s="5">
        <v>1640</v>
      </c>
      <c r="Y31" s="5">
        <v>1476</v>
      </c>
      <c r="AA31" s="5">
        <v>1312</v>
      </c>
      <c r="AC31" s="5">
        <v>1148</v>
      </c>
    </row>
    <row r="32" spans="1:29" s="2" customFormat="1" outlineLevel="1" x14ac:dyDescent="0.2">
      <c r="A32" s="3">
        <v>13004</v>
      </c>
      <c r="B32" s="3" t="s">
        <v>20</v>
      </c>
      <c r="C32" s="4"/>
      <c r="D32" s="4"/>
      <c r="G32" s="5">
        <v>0</v>
      </c>
      <c r="I32" s="5">
        <v>0</v>
      </c>
      <c r="K32" s="5">
        <v>0</v>
      </c>
      <c r="M32" s="5">
        <v>5919.99</v>
      </c>
      <c r="O32" s="5">
        <v>5179.99</v>
      </c>
      <c r="Q32" s="5">
        <v>4439.99</v>
      </c>
      <c r="S32" s="5">
        <v>3699.99</v>
      </c>
      <c r="U32" s="5">
        <v>2959.99</v>
      </c>
      <c r="W32" s="5">
        <v>2220</v>
      </c>
      <c r="Y32" s="5">
        <v>1480</v>
      </c>
      <c r="AA32" s="5">
        <v>740</v>
      </c>
      <c r="AC32" s="5">
        <v>0</v>
      </c>
    </row>
    <row r="33" spans="1:29" s="2" customFormat="1" outlineLevel="1" x14ac:dyDescent="0.2">
      <c r="A33" s="3">
        <v>13008</v>
      </c>
      <c r="B33" s="3" t="s">
        <v>21</v>
      </c>
      <c r="C33" s="4"/>
      <c r="D33" s="4"/>
      <c r="G33" s="5">
        <v>1544.58</v>
      </c>
      <c r="I33" s="5">
        <v>1404.17</v>
      </c>
      <c r="K33" s="5">
        <v>1263.75</v>
      </c>
      <c r="M33" s="5">
        <v>1123.33</v>
      </c>
      <c r="O33" s="5">
        <v>982.91</v>
      </c>
      <c r="Q33" s="5">
        <v>842.49</v>
      </c>
      <c r="S33" s="5">
        <v>702.08</v>
      </c>
      <c r="U33" s="5">
        <v>561.66999999999996</v>
      </c>
      <c r="W33" s="5">
        <v>421.25</v>
      </c>
      <c r="Y33" s="5">
        <v>280.83</v>
      </c>
      <c r="AA33" s="5">
        <v>140.41999999999999</v>
      </c>
      <c r="AC33" s="5">
        <v>0</v>
      </c>
    </row>
    <row r="34" spans="1:29" s="2" customFormat="1" ht="3.75" customHeight="1" outlineLevel="1" x14ac:dyDescent="0.2">
      <c r="A34" s="4"/>
      <c r="B34" s="4"/>
      <c r="C34" s="4"/>
      <c r="D34" s="4"/>
      <c r="G34" s="19"/>
      <c r="I34" s="19"/>
      <c r="K34" s="19"/>
      <c r="M34" s="19"/>
      <c r="O34" s="19"/>
      <c r="Q34" s="19"/>
      <c r="S34" s="19"/>
      <c r="U34" s="19"/>
      <c r="W34" s="19"/>
      <c r="Y34" s="19"/>
      <c r="AA34" s="19"/>
      <c r="AC34" s="19"/>
    </row>
    <row r="35" spans="1:29" s="2" customFormat="1" x14ac:dyDescent="0.2">
      <c r="C35" s="3" t="s">
        <v>22</v>
      </c>
      <c r="G35" s="18">
        <f>SUM(G30:G34)</f>
        <v>17885.16</v>
      </c>
      <c r="I35" s="18">
        <f>SUM(I30:I34)</f>
        <v>16183.34</v>
      </c>
      <c r="K35" s="18">
        <f>SUM(K30:K34)</f>
        <v>14481.5</v>
      </c>
      <c r="M35" s="18">
        <f>SUM(M30:M34)</f>
        <v>18699.650000000001</v>
      </c>
      <c r="O35" s="18">
        <f>SUM(O30:O34)</f>
        <v>18226.240000000002</v>
      </c>
      <c r="Q35" s="18">
        <f>SUM(Q30:Q34)</f>
        <v>15530.369999999999</v>
      </c>
      <c r="S35" s="18">
        <f>SUM(S30:S34)</f>
        <v>12941.98</v>
      </c>
      <c r="U35" s="18">
        <f>SUM(U30:U34)</f>
        <v>12157.59</v>
      </c>
      <c r="W35" s="18">
        <f>SUM(W30:W34)</f>
        <v>9405.1899999999987</v>
      </c>
      <c r="Y35" s="18">
        <f>SUM(Y30:Y34)</f>
        <v>6652.79</v>
      </c>
      <c r="AA35" s="18">
        <f>SUM(AA30:AA34)</f>
        <v>3900.4</v>
      </c>
      <c r="AC35" s="18">
        <f>SUM(AC30:AC34)</f>
        <v>26901</v>
      </c>
    </row>
    <row r="36" spans="1:29" s="16" customFormat="1" outlineLevel="1" x14ac:dyDescent="0.2"/>
    <row r="37" spans="1:29" s="2" customFormat="1" ht="3.75" customHeight="1" outlineLevel="1" x14ac:dyDescent="0.2">
      <c r="A37" s="4"/>
      <c r="B37" s="4"/>
      <c r="C37" s="4"/>
      <c r="D37" s="4"/>
      <c r="G37" s="19"/>
      <c r="I37" s="19"/>
      <c r="K37" s="19"/>
      <c r="M37" s="19"/>
      <c r="O37" s="19"/>
      <c r="Q37" s="19"/>
      <c r="S37" s="19"/>
      <c r="U37" s="19"/>
      <c r="W37" s="19"/>
      <c r="Y37" s="19"/>
      <c r="AA37" s="19"/>
      <c r="AC37" s="19"/>
    </row>
    <row r="38" spans="1:29" s="2" customFormat="1" x14ac:dyDescent="0.2">
      <c r="C38" s="3" t="s">
        <v>23</v>
      </c>
      <c r="G38" s="18">
        <f>SUM(G36:G37)</f>
        <v>0</v>
      </c>
      <c r="I38" s="18">
        <f>SUM(I36:I37)</f>
        <v>0</v>
      </c>
      <c r="K38" s="18">
        <f>SUM(K36:K37)</f>
        <v>0</v>
      </c>
      <c r="M38" s="18">
        <f>SUM(M36:M37)</f>
        <v>0</v>
      </c>
      <c r="O38" s="18">
        <f>SUM(O36:O37)</f>
        <v>0</v>
      </c>
      <c r="Q38" s="18">
        <f>SUM(Q36:Q37)</f>
        <v>0</v>
      </c>
      <c r="S38" s="18">
        <f>SUM(S36:S37)</f>
        <v>0</v>
      </c>
      <c r="U38" s="18">
        <f>SUM(U36:U37)</f>
        <v>0</v>
      </c>
      <c r="W38" s="18">
        <f>SUM(W36:W37)</f>
        <v>0</v>
      </c>
      <c r="Y38" s="18">
        <f>SUM(Y36:Y37)</f>
        <v>0</v>
      </c>
      <c r="AA38" s="18">
        <f>SUM(AA36:AA37)</f>
        <v>0</v>
      </c>
      <c r="AC38" s="18">
        <f>SUM(AC36:AC37)</f>
        <v>0</v>
      </c>
    </row>
    <row r="39" spans="1:29" s="2" customFormat="1" ht="7.5" customHeight="1" x14ac:dyDescent="0.2">
      <c r="G39" s="20"/>
      <c r="I39" s="20"/>
      <c r="K39" s="20"/>
      <c r="M39" s="20"/>
      <c r="O39" s="20"/>
      <c r="Q39" s="20"/>
      <c r="S39" s="20"/>
      <c r="U39" s="20"/>
      <c r="W39" s="20"/>
      <c r="Y39" s="20"/>
      <c r="AA39" s="20"/>
      <c r="AC39" s="20"/>
    </row>
    <row r="40" spans="1:29" s="2" customFormat="1" x14ac:dyDescent="0.2">
      <c r="B40" s="21" t="s">
        <v>24</v>
      </c>
      <c r="G40" s="22">
        <f>SUM(G16,G26,G29,G35,G38)</f>
        <v>876929.82000000018</v>
      </c>
      <c r="I40" s="22">
        <f>SUM(I16,I26,I29,I35,I38)</f>
        <v>906606.66999999993</v>
      </c>
      <c r="K40" s="22">
        <f>SUM(K16,K26,K29,K35,K38)</f>
        <v>939768.81999999983</v>
      </c>
      <c r="M40" s="22">
        <f>SUM(M16,M26,M29,M35,M38)</f>
        <v>941125.34999999986</v>
      </c>
      <c r="O40" s="22">
        <f>SUM(O16,O26,O29,O35,O38)</f>
        <v>964247.22</v>
      </c>
      <c r="Q40" s="22">
        <f>SUM(Q16,Q26,Q29,Q35,Q38)</f>
        <v>907376.72000000009</v>
      </c>
      <c r="S40" s="22">
        <f>SUM(S16,S26,S29,S35,S38)</f>
        <v>936275.04</v>
      </c>
      <c r="U40" s="22">
        <f>SUM(U16,U26,U29,U35,U38)</f>
        <v>901880.87000000011</v>
      </c>
      <c r="W40" s="22">
        <f>SUM(W16,W26,W29,W35,W38)</f>
        <v>909152.76000000013</v>
      </c>
      <c r="Y40" s="22">
        <f>SUM(Y16,Y26,Y29,Y35,Y38)</f>
        <v>876691.9600000002</v>
      </c>
      <c r="AA40" s="22">
        <f>SUM(AA16,AA26,AA29,AA35,AA38)</f>
        <v>914360.74000000011</v>
      </c>
      <c r="AC40" s="22">
        <f>SUM(AC16,AC26,AC29,AC35,AC38)</f>
        <v>1052032.6200000001</v>
      </c>
    </row>
    <row r="41" spans="1:29" s="2" customFormat="1" ht="7.5" customHeight="1" x14ac:dyDescent="0.2">
      <c r="G41" s="20"/>
      <c r="I41" s="20"/>
      <c r="K41" s="20"/>
      <c r="M41" s="20"/>
      <c r="O41" s="20"/>
      <c r="Q41" s="20"/>
      <c r="S41" s="20"/>
      <c r="U41" s="20"/>
      <c r="W41" s="20"/>
      <c r="Y41" s="20"/>
      <c r="AA41" s="20"/>
      <c r="AC41" s="20"/>
    </row>
    <row r="42" spans="1:29" s="2" customFormat="1" outlineLevel="1" x14ac:dyDescent="0.2">
      <c r="G42" s="20"/>
      <c r="I42" s="20"/>
      <c r="K42" s="20"/>
      <c r="M42" s="20"/>
      <c r="O42" s="20"/>
      <c r="Q42" s="20"/>
      <c r="S42" s="20"/>
      <c r="U42" s="20"/>
      <c r="W42" s="20"/>
      <c r="Y42" s="20"/>
      <c r="AA42" s="20"/>
      <c r="AC42" s="20"/>
    </row>
    <row r="43" spans="1:29" s="2" customFormat="1" outlineLevel="1" x14ac:dyDescent="0.2">
      <c r="A43" s="3">
        <v>14000</v>
      </c>
      <c r="B43" s="3" t="s">
        <v>25</v>
      </c>
      <c r="C43" s="4"/>
      <c r="D43" s="4"/>
      <c r="G43" s="5">
        <v>12084.87</v>
      </c>
      <c r="I43" s="5">
        <v>12084.87</v>
      </c>
      <c r="K43" s="5">
        <v>12084.87</v>
      </c>
      <c r="M43" s="5">
        <v>12084.87</v>
      </c>
      <c r="O43" s="5">
        <v>12084.87</v>
      </c>
      <c r="Q43" s="5">
        <v>12084.87</v>
      </c>
      <c r="S43" s="5">
        <v>12084.87</v>
      </c>
      <c r="U43" s="5">
        <v>12084.87</v>
      </c>
      <c r="W43" s="5">
        <v>12084.87</v>
      </c>
      <c r="Y43" s="5">
        <v>12084.87</v>
      </c>
      <c r="AA43" s="5">
        <v>12084.87</v>
      </c>
      <c r="AC43" s="5">
        <v>12084.87</v>
      </c>
    </row>
    <row r="44" spans="1:29" s="2" customFormat="1" outlineLevel="1" x14ac:dyDescent="0.2">
      <c r="A44" s="3">
        <v>14033</v>
      </c>
      <c r="B44" s="3" t="s">
        <v>26</v>
      </c>
      <c r="C44" s="4"/>
      <c r="D44" s="4"/>
      <c r="G44" s="5">
        <v>4119.2</v>
      </c>
      <c r="I44" s="5">
        <v>4119.2</v>
      </c>
      <c r="K44" s="5">
        <v>4119.2</v>
      </c>
      <c r="M44" s="5">
        <v>4119.2</v>
      </c>
      <c r="O44" s="5">
        <v>4119.2</v>
      </c>
      <c r="Q44" s="5">
        <v>4119.2</v>
      </c>
      <c r="S44" s="5">
        <v>4119.2</v>
      </c>
      <c r="U44" s="5">
        <v>4119.2</v>
      </c>
      <c r="W44" s="5">
        <v>4119.2</v>
      </c>
      <c r="Y44" s="5">
        <v>4119.2</v>
      </c>
      <c r="AA44" s="5">
        <v>4119.2</v>
      </c>
      <c r="AC44" s="5">
        <v>4119.2</v>
      </c>
    </row>
    <row r="45" spans="1:29" s="2" customFormat="1" outlineLevel="1" x14ac:dyDescent="0.2">
      <c r="A45" s="3">
        <v>14034</v>
      </c>
      <c r="B45" s="3" t="s">
        <v>27</v>
      </c>
      <c r="C45" s="4"/>
      <c r="D45" s="4"/>
      <c r="G45" s="5">
        <v>-4119.2</v>
      </c>
      <c r="I45" s="5">
        <v>-4119.2</v>
      </c>
      <c r="K45" s="5">
        <v>-4119.2</v>
      </c>
      <c r="M45" s="5">
        <v>-4119.2</v>
      </c>
      <c r="O45" s="5">
        <v>-4119.2</v>
      </c>
      <c r="Q45" s="5">
        <v>-4119.2</v>
      </c>
      <c r="S45" s="5">
        <v>-4119.2</v>
      </c>
      <c r="U45" s="5">
        <v>-4119.2</v>
      </c>
      <c r="W45" s="5">
        <v>-4119.2</v>
      </c>
      <c r="Y45" s="5">
        <v>-4119.2</v>
      </c>
      <c r="AA45" s="5">
        <v>-4119.2</v>
      </c>
      <c r="AC45" s="5">
        <v>-4119.2</v>
      </c>
    </row>
    <row r="46" spans="1:29" s="2" customFormat="1" outlineLevel="1" x14ac:dyDescent="0.2">
      <c r="A46" s="3">
        <v>14037</v>
      </c>
      <c r="B46" s="3" t="s">
        <v>26</v>
      </c>
      <c r="C46" s="4"/>
      <c r="D46" s="4"/>
      <c r="G46" s="5">
        <v>-4119.2</v>
      </c>
      <c r="I46" s="5">
        <v>-4119.2</v>
      </c>
      <c r="K46" s="5">
        <v>-4119.2</v>
      </c>
      <c r="M46" s="5">
        <v>-4119.2</v>
      </c>
      <c r="O46" s="5">
        <v>-4119.2</v>
      </c>
      <c r="Q46" s="5">
        <v>-4119.2</v>
      </c>
      <c r="S46" s="5">
        <v>-4119.2</v>
      </c>
      <c r="U46" s="5">
        <v>-4119.2</v>
      </c>
      <c r="W46" s="5">
        <v>-4119.2</v>
      </c>
      <c r="Y46" s="5">
        <v>-4119.2</v>
      </c>
      <c r="AA46" s="5">
        <v>-4119.2</v>
      </c>
      <c r="AC46" s="5">
        <v>-4119.2</v>
      </c>
    </row>
    <row r="47" spans="1:29" s="2" customFormat="1" outlineLevel="1" x14ac:dyDescent="0.2">
      <c r="A47" s="3">
        <v>14038</v>
      </c>
      <c r="B47" s="3" t="s">
        <v>27</v>
      </c>
      <c r="C47" s="4"/>
      <c r="D47" s="4"/>
      <c r="G47" s="5">
        <v>4119.2</v>
      </c>
      <c r="I47" s="5">
        <v>4119.2</v>
      </c>
      <c r="K47" s="5">
        <v>4119.2</v>
      </c>
      <c r="M47" s="5">
        <v>4119.2</v>
      </c>
      <c r="O47" s="5">
        <v>4119.2</v>
      </c>
      <c r="Q47" s="5">
        <v>4119.2</v>
      </c>
      <c r="S47" s="5">
        <v>4119.2</v>
      </c>
      <c r="U47" s="5">
        <v>4119.2</v>
      </c>
      <c r="W47" s="5">
        <v>4119.2</v>
      </c>
      <c r="Y47" s="5">
        <v>4119.2</v>
      </c>
      <c r="AA47" s="5">
        <v>4119.2</v>
      </c>
      <c r="AC47" s="5">
        <v>4119.2</v>
      </c>
    </row>
    <row r="48" spans="1:29" s="2" customFormat="1" outlineLevel="1" x14ac:dyDescent="0.2">
      <c r="A48" s="3">
        <v>14040</v>
      </c>
      <c r="B48" s="3" t="s">
        <v>28</v>
      </c>
      <c r="C48" s="4"/>
      <c r="D48" s="4"/>
      <c r="G48" s="5">
        <v>2124937.5099999998</v>
      </c>
      <c r="I48" s="5">
        <v>2124937.5099999998</v>
      </c>
      <c r="K48" s="5">
        <v>2124937.5099999998</v>
      </c>
      <c r="M48" s="5">
        <v>2124937.5099999998</v>
      </c>
      <c r="O48" s="5">
        <v>2124937.5099999998</v>
      </c>
      <c r="Q48" s="5">
        <v>2124937.5099999998</v>
      </c>
      <c r="S48" s="5">
        <v>2124937.5099999998</v>
      </c>
      <c r="U48" s="5">
        <v>2124937.5099999998</v>
      </c>
      <c r="W48" s="5">
        <v>2124937.5099999998</v>
      </c>
      <c r="Y48" s="5">
        <v>2124937.5099999998</v>
      </c>
      <c r="AA48" s="5">
        <v>2124937.5099999998</v>
      </c>
      <c r="AC48" s="5">
        <v>2124937.5099999998</v>
      </c>
    </row>
    <row r="49" spans="1:29" s="2" customFormat="1" outlineLevel="1" x14ac:dyDescent="0.2">
      <c r="A49" s="3">
        <v>14041</v>
      </c>
      <c r="B49" s="3" t="s">
        <v>29</v>
      </c>
      <c r="C49" s="4"/>
      <c r="D49" s="4"/>
      <c r="G49" s="5">
        <v>4071498.29</v>
      </c>
      <c r="I49" s="5">
        <v>4071498.29</v>
      </c>
      <c r="K49" s="5">
        <v>4071498.29</v>
      </c>
      <c r="M49" s="5">
        <v>4071498.29</v>
      </c>
      <c r="O49" s="5">
        <v>4397835.07</v>
      </c>
      <c r="Q49" s="5">
        <v>4397835.07</v>
      </c>
      <c r="S49" s="5">
        <v>4397835.07</v>
      </c>
      <c r="U49" s="5">
        <v>4397835.07</v>
      </c>
      <c r="W49" s="5">
        <v>4397835.07</v>
      </c>
      <c r="Y49" s="5">
        <v>4427259.67</v>
      </c>
      <c r="AA49" s="5">
        <v>4434750.29</v>
      </c>
      <c r="AC49" s="5">
        <v>4434750.29</v>
      </c>
    </row>
    <row r="50" spans="1:29" s="2" customFormat="1" outlineLevel="1" x14ac:dyDescent="0.2">
      <c r="A50" s="3">
        <v>14043</v>
      </c>
      <c r="B50" s="3" t="s">
        <v>30</v>
      </c>
      <c r="C50" s="4"/>
      <c r="D50" s="4"/>
      <c r="G50" s="5">
        <v>-1071338.6499999999</v>
      </c>
      <c r="I50" s="5">
        <v>-1071338.6499999999</v>
      </c>
      <c r="K50" s="5">
        <v>-1071338.6499999999</v>
      </c>
      <c r="M50" s="5">
        <v>-1071338.6499999999</v>
      </c>
      <c r="O50" s="5">
        <v>-1071338.6499999999</v>
      </c>
      <c r="Q50" s="5">
        <v>-1071338.6499999999</v>
      </c>
      <c r="S50" s="5">
        <v>-1071338.6499999999</v>
      </c>
      <c r="U50" s="5">
        <v>-1071338.6499999999</v>
      </c>
      <c r="W50" s="5">
        <v>-1071338.6499999999</v>
      </c>
      <c r="Y50" s="5">
        <v>-1071338.6499999999</v>
      </c>
      <c r="AA50" s="5">
        <v>-1071338.6499999999</v>
      </c>
      <c r="AC50" s="5">
        <v>-1071338.6499999999</v>
      </c>
    </row>
    <row r="51" spans="1:29" s="2" customFormat="1" outlineLevel="1" x14ac:dyDescent="0.2">
      <c r="A51" s="3">
        <v>14044</v>
      </c>
      <c r="B51" s="3" t="s">
        <v>31</v>
      </c>
      <c r="C51" s="4"/>
      <c r="D51" s="4"/>
      <c r="G51" s="5">
        <v>-884850.18</v>
      </c>
      <c r="I51" s="5">
        <v>-884850.18</v>
      </c>
      <c r="K51" s="5">
        <v>-884850.18</v>
      </c>
      <c r="M51" s="5">
        <v>-884850.18</v>
      </c>
      <c r="O51" s="5">
        <v>-884850.18</v>
      </c>
      <c r="Q51" s="5">
        <v>-884850.18</v>
      </c>
      <c r="S51" s="5">
        <v>-884850.18</v>
      </c>
      <c r="U51" s="5">
        <v>-884850.18</v>
      </c>
      <c r="W51" s="5">
        <v>-884850.18</v>
      </c>
      <c r="Y51" s="5">
        <v>-884850.18</v>
      </c>
      <c r="AA51" s="5">
        <v>-884850.18</v>
      </c>
      <c r="AC51" s="5">
        <v>-884850.18</v>
      </c>
    </row>
    <row r="52" spans="1:29" s="2" customFormat="1" outlineLevel="1" x14ac:dyDescent="0.2">
      <c r="A52" s="3">
        <v>14045</v>
      </c>
      <c r="B52" s="3" t="s">
        <v>32</v>
      </c>
      <c r="C52" s="4"/>
      <c r="D52" s="4"/>
      <c r="G52" s="5">
        <v>-1615629.08</v>
      </c>
      <c r="I52" s="5">
        <v>-1615629.08</v>
      </c>
      <c r="K52" s="5">
        <v>-1615629.08</v>
      </c>
      <c r="M52" s="5">
        <v>-1615629.08</v>
      </c>
      <c r="O52" s="5">
        <v>-1615629.08</v>
      </c>
      <c r="Q52" s="5">
        <v>-1615629.08</v>
      </c>
      <c r="S52" s="5">
        <v>-1615629.08</v>
      </c>
      <c r="U52" s="5">
        <v>-1615629.08</v>
      </c>
      <c r="W52" s="5">
        <v>-1615629.08</v>
      </c>
      <c r="Y52" s="5">
        <v>-1615629.08</v>
      </c>
      <c r="AA52" s="5">
        <v>-1615629.08</v>
      </c>
      <c r="AC52" s="5">
        <v>-1615629.08</v>
      </c>
    </row>
    <row r="53" spans="1:29" s="2" customFormat="1" outlineLevel="1" x14ac:dyDescent="0.2">
      <c r="A53" s="3">
        <v>14046</v>
      </c>
      <c r="B53" s="3" t="s">
        <v>33</v>
      </c>
      <c r="C53" s="4"/>
      <c r="D53" s="4"/>
      <c r="G53" s="5">
        <v>-2906002.57</v>
      </c>
      <c r="I53" s="5">
        <v>-2932987.13</v>
      </c>
      <c r="K53" s="5">
        <v>-2959971.69</v>
      </c>
      <c r="M53" s="5">
        <v>-2986956.12</v>
      </c>
      <c r="O53" s="5">
        <v>-3013138.98</v>
      </c>
      <c r="Q53" s="5">
        <v>-3042041.35</v>
      </c>
      <c r="S53" s="5">
        <v>-3070943.58</v>
      </c>
      <c r="U53" s="5">
        <v>-3099845.88</v>
      </c>
      <c r="W53" s="5">
        <v>-3128748.19</v>
      </c>
      <c r="Y53" s="5">
        <v>-3158467.84</v>
      </c>
      <c r="AA53" s="5">
        <v>-3188395.57</v>
      </c>
      <c r="AC53" s="5">
        <v>-3218323.29</v>
      </c>
    </row>
    <row r="54" spans="1:29" s="2" customFormat="1" outlineLevel="1" x14ac:dyDescent="0.2">
      <c r="A54" s="3">
        <v>14047</v>
      </c>
      <c r="B54" s="3" t="s">
        <v>30</v>
      </c>
      <c r="C54" s="4"/>
      <c r="D54" s="4"/>
      <c r="G54" s="5">
        <v>1198515.44</v>
      </c>
      <c r="I54" s="5">
        <v>1198515.44</v>
      </c>
      <c r="K54" s="5">
        <v>1198515.44</v>
      </c>
      <c r="M54" s="5">
        <v>1198515.44</v>
      </c>
      <c r="O54" s="5">
        <v>1198515.44</v>
      </c>
      <c r="Q54" s="5">
        <v>1198515.44</v>
      </c>
      <c r="S54" s="5">
        <v>1198515.44</v>
      </c>
      <c r="U54" s="5">
        <v>1198515.44</v>
      </c>
      <c r="W54" s="5">
        <v>1198515.44</v>
      </c>
      <c r="Y54" s="5">
        <v>1198515.44</v>
      </c>
      <c r="AA54" s="5">
        <v>1198515.44</v>
      </c>
      <c r="AC54" s="5">
        <v>1198515.44</v>
      </c>
    </row>
    <row r="55" spans="1:29" s="2" customFormat="1" outlineLevel="1" x14ac:dyDescent="0.2">
      <c r="A55" s="3">
        <v>14048</v>
      </c>
      <c r="B55" s="3" t="s">
        <v>31</v>
      </c>
      <c r="C55" s="4"/>
      <c r="D55" s="4"/>
      <c r="G55" s="5">
        <v>883917.61</v>
      </c>
      <c r="I55" s="5">
        <v>883917.61</v>
      </c>
      <c r="K55" s="5">
        <v>883917.61</v>
      </c>
      <c r="M55" s="5">
        <v>883917.61</v>
      </c>
      <c r="O55" s="5">
        <v>883917.61</v>
      </c>
      <c r="Q55" s="5">
        <v>883917.61</v>
      </c>
      <c r="S55" s="5">
        <v>883917.61</v>
      </c>
      <c r="U55" s="5">
        <v>883917.61</v>
      </c>
      <c r="W55" s="5">
        <v>883917.61</v>
      </c>
      <c r="Y55" s="5">
        <v>883917.61</v>
      </c>
      <c r="AA55" s="5">
        <v>883917.61</v>
      </c>
      <c r="AC55" s="5">
        <v>883917.61</v>
      </c>
    </row>
    <row r="56" spans="1:29" s="2" customFormat="1" outlineLevel="1" x14ac:dyDescent="0.2">
      <c r="A56" s="3">
        <v>14050</v>
      </c>
      <c r="B56" s="3" t="s">
        <v>34</v>
      </c>
      <c r="C56" s="4"/>
      <c r="D56" s="4"/>
      <c r="G56" s="5">
        <v>583630.15</v>
      </c>
      <c r="I56" s="5">
        <v>583630.15</v>
      </c>
      <c r="K56" s="5">
        <v>583630.15</v>
      </c>
      <c r="M56" s="5">
        <v>583630.15</v>
      </c>
      <c r="O56" s="5">
        <v>583630.15</v>
      </c>
      <c r="Q56" s="5">
        <v>583630.15</v>
      </c>
      <c r="S56" s="5">
        <v>583630.15</v>
      </c>
      <c r="U56" s="5">
        <v>583630.15</v>
      </c>
      <c r="W56" s="5">
        <v>583630.15</v>
      </c>
      <c r="Y56" s="5">
        <v>583630.15</v>
      </c>
      <c r="AA56" s="5">
        <v>583630.15</v>
      </c>
      <c r="AC56" s="5">
        <v>583630.15</v>
      </c>
    </row>
    <row r="57" spans="1:29" s="2" customFormat="1" outlineLevel="1" x14ac:dyDescent="0.2">
      <c r="A57" s="3">
        <v>14051</v>
      </c>
      <c r="B57" s="3" t="s">
        <v>35</v>
      </c>
      <c r="C57" s="4"/>
      <c r="D57" s="4"/>
      <c r="G57" s="5">
        <v>1573642.41</v>
      </c>
      <c r="I57" s="5">
        <v>1573642.41</v>
      </c>
      <c r="K57" s="5">
        <v>1573642.41</v>
      </c>
      <c r="M57" s="5">
        <v>1573642.41</v>
      </c>
      <c r="O57" s="5">
        <v>1573642.41</v>
      </c>
      <c r="Q57" s="5">
        <v>1619240.29</v>
      </c>
      <c r="S57" s="5">
        <v>1619240.29</v>
      </c>
      <c r="U57" s="5">
        <v>1619240.29</v>
      </c>
      <c r="W57" s="5">
        <v>1619240.29</v>
      </c>
      <c r="Y57" s="5">
        <v>1619240.29</v>
      </c>
      <c r="AA57" s="5">
        <v>1619240.29</v>
      </c>
      <c r="AC57" s="5">
        <v>1638345.42</v>
      </c>
    </row>
    <row r="58" spans="1:29" s="2" customFormat="1" outlineLevel="1" x14ac:dyDescent="0.2">
      <c r="A58" s="3">
        <v>14053</v>
      </c>
      <c r="B58" s="3" t="s">
        <v>36</v>
      </c>
      <c r="C58" s="4"/>
      <c r="D58" s="4"/>
      <c r="G58" s="5">
        <v>32316.39</v>
      </c>
      <c r="I58" s="5">
        <v>32316.39</v>
      </c>
      <c r="K58" s="5">
        <v>32316.39</v>
      </c>
      <c r="M58" s="5">
        <v>32316.39</v>
      </c>
      <c r="O58" s="5">
        <v>32316.39</v>
      </c>
      <c r="Q58" s="5">
        <v>32316.39</v>
      </c>
      <c r="S58" s="5">
        <v>32316.39</v>
      </c>
      <c r="U58" s="5">
        <v>32316.39</v>
      </c>
      <c r="W58" s="5">
        <v>32316.39</v>
      </c>
      <c r="Y58" s="5">
        <v>46658.73</v>
      </c>
      <c r="AA58" s="5">
        <v>46658.73</v>
      </c>
      <c r="AC58" s="5">
        <v>33009.64</v>
      </c>
    </row>
    <row r="59" spans="1:29" s="2" customFormat="1" outlineLevel="1" x14ac:dyDescent="0.2">
      <c r="A59" s="3">
        <v>14054</v>
      </c>
      <c r="B59" s="3" t="s">
        <v>37</v>
      </c>
      <c r="C59" s="4"/>
      <c r="D59" s="4"/>
      <c r="G59" s="5">
        <v>-114790.34</v>
      </c>
      <c r="I59" s="5">
        <v>-114790.34</v>
      </c>
      <c r="K59" s="5">
        <v>-114790.34</v>
      </c>
      <c r="M59" s="5">
        <v>-114790.34</v>
      </c>
      <c r="O59" s="5">
        <v>-114790.34</v>
      </c>
      <c r="Q59" s="5">
        <v>-114790.34</v>
      </c>
      <c r="S59" s="5">
        <v>-114790.34</v>
      </c>
      <c r="U59" s="5">
        <v>-114790.34</v>
      </c>
      <c r="W59" s="5">
        <v>-114790.34</v>
      </c>
      <c r="Y59" s="5">
        <v>-114790.34</v>
      </c>
      <c r="AA59" s="5">
        <v>-114790.34</v>
      </c>
      <c r="AC59" s="5">
        <v>-114790.34</v>
      </c>
    </row>
    <row r="60" spans="1:29" s="2" customFormat="1" outlineLevel="1" x14ac:dyDescent="0.2">
      <c r="A60" s="3">
        <v>14055</v>
      </c>
      <c r="B60" s="3" t="s">
        <v>38</v>
      </c>
      <c r="C60" s="4"/>
      <c r="D60" s="4"/>
      <c r="G60" s="5">
        <v>-380805.24</v>
      </c>
      <c r="I60" s="5">
        <v>-380805.24</v>
      </c>
      <c r="K60" s="5">
        <v>-380805.24</v>
      </c>
      <c r="M60" s="5">
        <v>-380805.24</v>
      </c>
      <c r="O60" s="5">
        <v>-380805.24</v>
      </c>
      <c r="Q60" s="5">
        <v>-380805.24</v>
      </c>
      <c r="S60" s="5">
        <v>-380805.24</v>
      </c>
      <c r="U60" s="5">
        <v>-380805.24</v>
      </c>
      <c r="W60" s="5">
        <v>-380805.24</v>
      </c>
      <c r="Y60" s="5">
        <v>-380805.24</v>
      </c>
      <c r="AA60" s="5">
        <v>-380805.24</v>
      </c>
      <c r="AC60" s="5">
        <v>-380805.24</v>
      </c>
    </row>
    <row r="61" spans="1:29" s="2" customFormat="1" outlineLevel="1" x14ac:dyDescent="0.2">
      <c r="A61" s="3">
        <v>14056</v>
      </c>
      <c r="B61" s="3" t="s">
        <v>39</v>
      </c>
      <c r="C61" s="4"/>
      <c r="D61" s="4"/>
      <c r="G61" s="5">
        <v>-1542208.35</v>
      </c>
      <c r="I61" s="5">
        <v>-1548069.21</v>
      </c>
      <c r="K61" s="5">
        <v>-1553930.08</v>
      </c>
      <c r="M61" s="5">
        <v>-1559790.91</v>
      </c>
      <c r="O61" s="5">
        <v>-1565651.75</v>
      </c>
      <c r="Q61" s="5">
        <v>-1572598.4</v>
      </c>
      <c r="S61" s="5">
        <v>-1579001.95</v>
      </c>
      <c r="U61" s="5">
        <v>-1584713.06</v>
      </c>
      <c r="W61" s="5">
        <v>-1590424.22</v>
      </c>
      <c r="Y61" s="5">
        <v>-1596221.75</v>
      </c>
      <c r="AA61" s="5">
        <v>-1602019.22</v>
      </c>
      <c r="AC61" s="5">
        <v>-1607982.19</v>
      </c>
    </row>
    <row r="62" spans="1:29" s="2" customFormat="1" outlineLevel="1" x14ac:dyDescent="0.2">
      <c r="A62" s="3">
        <v>14057</v>
      </c>
      <c r="B62" s="3" t="s">
        <v>40</v>
      </c>
      <c r="C62" s="4"/>
      <c r="D62" s="4"/>
      <c r="G62" s="5">
        <v>-22314.67</v>
      </c>
      <c r="I62" s="5">
        <v>-22314.67</v>
      </c>
      <c r="K62" s="5">
        <v>-22314.67</v>
      </c>
      <c r="M62" s="5">
        <v>-22314.67</v>
      </c>
      <c r="O62" s="5">
        <v>-22314.67</v>
      </c>
      <c r="Q62" s="5">
        <v>-22314.67</v>
      </c>
      <c r="S62" s="5">
        <v>-22314.67</v>
      </c>
      <c r="U62" s="5">
        <v>-22314.67</v>
      </c>
      <c r="W62" s="5">
        <v>-22314.67</v>
      </c>
      <c r="Y62" s="5">
        <v>-22613.47</v>
      </c>
      <c r="AA62" s="5">
        <v>-22613.47</v>
      </c>
      <c r="AC62" s="5">
        <v>-13668.83</v>
      </c>
    </row>
    <row r="63" spans="1:29" s="2" customFormat="1" outlineLevel="1" x14ac:dyDescent="0.2">
      <c r="A63" s="3">
        <v>14058</v>
      </c>
      <c r="B63" s="3" t="s">
        <v>41</v>
      </c>
      <c r="C63" s="4"/>
      <c r="D63" s="4"/>
      <c r="G63" s="5">
        <v>114688.44</v>
      </c>
      <c r="I63" s="5">
        <v>114688.44</v>
      </c>
      <c r="K63" s="5">
        <v>114688.44</v>
      </c>
      <c r="M63" s="5">
        <v>114688.44</v>
      </c>
      <c r="O63" s="5">
        <v>114688.44</v>
      </c>
      <c r="Q63" s="5">
        <v>114688.44</v>
      </c>
      <c r="S63" s="5">
        <v>114688.44</v>
      </c>
      <c r="U63" s="5">
        <v>114688.44</v>
      </c>
      <c r="W63" s="5">
        <v>114688.44</v>
      </c>
      <c r="Y63" s="5">
        <v>114688.44</v>
      </c>
      <c r="AA63" s="5">
        <v>114688.44</v>
      </c>
      <c r="AC63" s="5">
        <v>114688.44</v>
      </c>
    </row>
    <row r="64" spans="1:29" s="2" customFormat="1" outlineLevel="1" x14ac:dyDescent="0.2">
      <c r="A64" s="3">
        <v>14070</v>
      </c>
      <c r="B64" s="3" t="s">
        <v>42</v>
      </c>
      <c r="C64" s="4"/>
      <c r="D64" s="4"/>
      <c r="G64" s="5">
        <v>22152.14</v>
      </c>
      <c r="I64" s="5">
        <v>22152.14</v>
      </c>
      <c r="K64" s="5">
        <v>22152.14</v>
      </c>
      <c r="M64" s="5">
        <v>22152.14</v>
      </c>
      <c r="O64" s="5">
        <v>22152.14</v>
      </c>
      <c r="Q64" s="5">
        <v>22152.14</v>
      </c>
      <c r="S64" s="5">
        <v>22152.14</v>
      </c>
      <c r="U64" s="5">
        <v>22152.14</v>
      </c>
      <c r="W64" s="5">
        <v>22152.14</v>
      </c>
      <c r="Y64" s="5">
        <v>22152.14</v>
      </c>
      <c r="AA64" s="5">
        <v>22152.14</v>
      </c>
      <c r="AC64" s="5">
        <v>22152.14</v>
      </c>
    </row>
    <row r="65" spans="1:29" s="2" customFormat="1" outlineLevel="1" x14ac:dyDescent="0.2">
      <c r="A65" s="3">
        <v>14071</v>
      </c>
      <c r="B65" s="3" t="s">
        <v>43</v>
      </c>
      <c r="C65" s="4"/>
      <c r="D65" s="4"/>
      <c r="G65" s="5">
        <v>11979.96</v>
      </c>
      <c r="I65" s="5">
        <v>11979.96</v>
      </c>
      <c r="K65" s="5">
        <v>11979.96</v>
      </c>
      <c r="M65" s="5">
        <v>11979.96</v>
      </c>
      <c r="O65" s="5">
        <v>11979.96</v>
      </c>
      <c r="Q65" s="5">
        <v>11979.96</v>
      </c>
      <c r="S65" s="5">
        <v>11979.96</v>
      </c>
      <c r="U65" s="5">
        <v>11979.96</v>
      </c>
      <c r="W65" s="5">
        <v>11979.96</v>
      </c>
      <c r="Y65" s="5">
        <v>11979.96</v>
      </c>
      <c r="AA65" s="5">
        <v>11979.96</v>
      </c>
      <c r="AC65" s="5">
        <v>11979.96</v>
      </c>
    </row>
    <row r="66" spans="1:29" s="2" customFormat="1" outlineLevel="1" x14ac:dyDescent="0.2">
      <c r="A66" s="3">
        <v>14073</v>
      </c>
      <c r="B66" s="3" t="s">
        <v>44</v>
      </c>
      <c r="C66" s="4"/>
      <c r="D66" s="4"/>
      <c r="G66" s="5">
        <v>5153.1099999999997</v>
      </c>
      <c r="I66" s="5">
        <v>5153.1099999999997</v>
      </c>
      <c r="K66" s="5">
        <v>5153.1099999999997</v>
      </c>
      <c r="M66" s="5">
        <v>5153.1099999999997</v>
      </c>
      <c r="O66" s="5">
        <v>5153.1099999999997</v>
      </c>
      <c r="Q66" s="5">
        <v>5153.1099999999997</v>
      </c>
      <c r="S66" s="5">
        <v>5153.1099999999997</v>
      </c>
      <c r="U66" s="5">
        <v>5153.1099999999997</v>
      </c>
      <c r="W66" s="5">
        <v>5153.1099999999997</v>
      </c>
      <c r="Y66" s="5">
        <v>5153.1099999999997</v>
      </c>
      <c r="AA66" s="5">
        <v>5153.1099999999997</v>
      </c>
      <c r="AC66" s="5">
        <v>5153.1099999999997</v>
      </c>
    </row>
    <row r="67" spans="1:29" s="2" customFormat="1" outlineLevel="1" x14ac:dyDescent="0.2">
      <c r="A67" s="3">
        <v>14075</v>
      </c>
      <c r="B67" s="3" t="s">
        <v>45</v>
      </c>
      <c r="C67" s="4"/>
      <c r="D67" s="4"/>
      <c r="G67" s="5">
        <v>-21602.91</v>
      </c>
      <c r="I67" s="5">
        <v>-21602.91</v>
      </c>
      <c r="K67" s="5">
        <v>-21602.91</v>
      </c>
      <c r="M67" s="5">
        <v>-21602.91</v>
      </c>
      <c r="O67" s="5">
        <v>-21602.91</v>
      </c>
      <c r="Q67" s="5">
        <v>-21602.91</v>
      </c>
      <c r="S67" s="5">
        <v>-21602.91</v>
      </c>
      <c r="U67" s="5">
        <v>-21602.91</v>
      </c>
      <c r="W67" s="5">
        <v>-21602.91</v>
      </c>
      <c r="Y67" s="5">
        <v>-21602.91</v>
      </c>
      <c r="AA67" s="5">
        <v>-21602.91</v>
      </c>
      <c r="AC67" s="5">
        <v>-21602.91</v>
      </c>
    </row>
    <row r="68" spans="1:29" s="2" customFormat="1" outlineLevel="1" x14ac:dyDescent="0.2">
      <c r="A68" s="3">
        <v>14076</v>
      </c>
      <c r="B68" s="3" t="s">
        <v>46</v>
      </c>
      <c r="C68" s="4"/>
      <c r="D68" s="4"/>
      <c r="G68" s="5">
        <v>-20467.560000000001</v>
      </c>
      <c r="I68" s="5">
        <v>-20588.79</v>
      </c>
      <c r="K68" s="5">
        <v>-20710.03</v>
      </c>
      <c r="M68" s="5">
        <v>-20831.259999999998</v>
      </c>
      <c r="O68" s="5">
        <v>-20952.5</v>
      </c>
      <c r="Q68" s="5">
        <v>-21073.67</v>
      </c>
      <c r="S68" s="5">
        <v>-21116.46</v>
      </c>
      <c r="U68" s="5">
        <v>-21159.26</v>
      </c>
      <c r="W68" s="5">
        <v>-21202.05</v>
      </c>
      <c r="Y68" s="5">
        <v>-21244.85</v>
      </c>
      <c r="AA68" s="5">
        <v>-21287.64</v>
      </c>
      <c r="AC68" s="5">
        <v>-21330.45</v>
      </c>
    </row>
    <row r="69" spans="1:29" s="2" customFormat="1" outlineLevel="1" x14ac:dyDescent="0.2">
      <c r="A69" s="3">
        <v>14077</v>
      </c>
      <c r="B69" s="3" t="s">
        <v>47</v>
      </c>
      <c r="C69" s="4"/>
      <c r="D69" s="4"/>
      <c r="G69" s="5">
        <v>4119.2</v>
      </c>
      <c r="I69" s="5">
        <v>4119.2</v>
      </c>
      <c r="K69" s="5">
        <v>4119.2</v>
      </c>
      <c r="M69" s="5">
        <v>4119.2</v>
      </c>
      <c r="O69" s="5">
        <v>4119.2</v>
      </c>
      <c r="Q69" s="5">
        <v>4119.2</v>
      </c>
      <c r="S69" s="5">
        <v>4119.2</v>
      </c>
      <c r="U69" s="5">
        <v>4119.2</v>
      </c>
      <c r="W69" s="5">
        <v>4119.2</v>
      </c>
      <c r="Y69" s="5">
        <v>4119.2</v>
      </c>
      <c r="AA69" s="5">
        <v>4119.2</v>
      </c>
      <c r="AC69" s="5">
        <v>4119.2</v>
      </c>
    </row>
    <row r="70" spans="1:29" s="2" customFormat="1" outlineLevel="1" x14ac:dyDescent="0.2">
      <c r="A70" s="3">
        <v>14080</v>
      </c>
      <c r="B70" s="3" t="s">
        <v>48</v>
      </c>
      <c r="C70" s="4"/>
      <c r="D70" s="4"/>
      <c r="G70" s="5">
        <v>13905.71</v>
      </c>
      <c r="I70" s="5">
        <v>13905.71</v>
      </c>
      <c r="K70" s="5">
        <v>13905.71</v>
      </c>
      <c r="M70" s="5">
        <v>13905.71</v>
      </c>
      <c r="O70" s="5">
        <v>13905.71</v>
      </c>
      <c r="Q70" s="5">
        <v>13905.71</v>
      </c>
      <c r="S70" s="5">
        <v>13905.71</v>
      </c>
      <c r="U70" s="5">
        <v>13905.71</v>
      </c>
      <c r="W70" s="5">
        <v>13905.71</v>
      </c>
      <c r="Y70" s="5">
        <v>13905.71</v>
      </c>
      <c r="AA70" s="5">
        <v>13905.71</v>
      </c>
      <c r="AC70" s="5">
        <v>13905.71</v>
      </c>
    </row>
    <row r="71" spans="1:29" s="2" customFormat="1" outlineLevel="1" x14ac:dyDescent="0.2">
      <c r="A71" s="3">
        <v>14085</v>
      </c>
      <c r="B71" s="3" t="s">
        <v>49</v>
      </c>
      <c r="C71" s="4"/>
      <c r="D71" s="4"/>
      <c r="G71" s="5">
        <v>-13905.71</v>
      </c>
      <c r="I71" s="5">
        <v>-13905.71</v>
      </c>
      <c r="K71" s="5">
        <v>-13905.71</v>
      </c>
      <c r="M71" s="5">
        <v>-13905.71</v>
      </c>
      <c r="O71" s="5">
        <v>-13905.71</v>
      </c>
      <c r="Q71" s="5">
        <v>-13905.71</v>
      </c>
      <c r="S71" s="5">
        <v>-13905.71</v>
      </c>
      <c r="U71" s="5">
        <v>-13905.71</v>
      </c>
      <c r="W71" s="5">
        <v>-13905.71</v>
      </c>
      <c r="Y71" s="5">
        <v>-13905.71</v>
      </c>
      <c r="AA71" s="5">
        <v>-13905.71</v>
      </c>
      <c r="AC71" s="5">
        <v>-13905.71</v>
      </c>
    </row>
    <row r="72" spans="1:29" s="2" customFormat="1" outlineLevel="1" x14ac:dyDescent="0.2">
      <c r="A72" s="3">
        <v>14100</v>
      </c>
      <c r="B72" s="3" t="s">
        <v>50</v>
      </c>
      <c r="C72" s="4"/>
      <c r="D72" s="4"/>
      <c r="G72" s="5">
        <v>14741.22</v>
      </c>
      <c r="I72" s="5">
        <v>14741.22</v>
      </c>
      <c r="K72" s="5">
        <v>14741.22</v>
      </c>
      <c r="M72" s="5">
        <v>14741.22</v>
      </c>
      <c r="O72" s="5">
        <v>14741.22</v>
      </c>
      <c r="Q72" s="5">
        <v>14741.22</v>
      </c>
      <c r="S72" s="5">
        <v>14741.22</v>
      </c>
      <c r="U72" s="5">
        <v>14741.22</v>
      </c>
      <c r="W72" s="5">
        <v>14741.22</v>
      </c>
      <c r="Y72" s="5">
        <v>14741.22</v>
      </c>
      <c r="AA72" s="5">
        <v>14741.22</v>
      </c>
      <c r="AC72" s="5">
        <v>14741.22</v>
      </c>
    </row>
    <row r="73" spans="1:29" s="2" customFormat="1" outlineLevel="1" x14ac:dyDescent="0.2">
      <c r="A73" s="3">
        <v>14105</v>
      </c>
      <c r="B73" s="3" t="s">
        <v>51</v>
      </c>
      <c r="C73" s="4"/>
      <c r="D73" s="4"/>
      <c r="G73" s="5">
        <v>-14741.22</v>
      </c>
      <c r="I73" s="5">
        <v>-14741.22</v>
      </c>
      <c r="K73" s="5">
        <v>-14741.22</v>
      </c>
      <c r="M73" s="5">
        <v>-14741.22</v>
      </c>
      <c r="O73" s="5">
        <v>-14741.22</v>
      </c>
      <c r="Q73" s="5">
        <v>-14741.22</v>
      </c>
      <c r="S73" s="5">
        <v>-14741.22</v>
      </c>
      <c r="U73" s="5">
        <v>-14741.22</v>
      </c>
      <c r="W73" s="5">
        <v>-14741.22</v>
      </c>
      <c r="Y73" s="5">
        <v>-14741.22</v>
      </c>
      <c r="AA73" s="5">
        <v>-14741.22</v>
      </c>
      <c r="AC73" s="5">
        <v>-14741.22</v>
      </c>
    </row>
    <row r="74" spans="1:29" s="2" customFormat="1" outlineLevel="1" x14ac:dyDescent="0.2">
      <c r="A74" s="3">
        <v>14111</v>
      </c>
      <c r="B74" s="3" t="s">
        <v>52</v>
      </c>
      <c r="C74" s="4"/>
      <c r="D74" s="4"/>
      <c r="G74" s="5">
        <v>2808.78</v>
      </c>
      <c r="I74" s="5">
        <v>2808.78</v>
      </c>
      <c r="K74" s="5">
        <v>2808.78</v>
      </c>
      <c r="M74" s="5">
        <v>2808.78</v>
      </c>
      <c r="O74" s="5">
        <v>2808.78</v>
      </c>
      <c r="Q74" s="5">
        <v>2808.78</v>
      </c>
      <c r="S74" s="5">
        <v>2808.78</v>
      </c>
      <c r="U74" s="5">
        <v>2808.78</v>
      </c>
      <c r="W74" s="5">
        <v>2808.78</v>
      </c>
      <c r="Y74" s="5">
        <v>2808.78</v>
      </c>
      <c r="AA74" s="5">
        <v>2808.78</v>
      </c>
      <c r="AC74" s="5">
        <v>2808.78</v>
      </c>
    </row>
    <row r="75" spans="1:29" s="2" customFormat="1" outlineLevel="1" x14ac:dyDescent="0.2">
      <c r="A75" s="3">
        <v>14116</v>
      </c>
      <c r="B75" s="3" t="s">
        <v>53</v>
      </c>
      <c r="C75" s="4"/>
      <c r="D75" s="4"/>
      <c r="G75" s="5">
        <v>-2808.78</v>
      </c>
      <c r="I75" s="5">
        <v>-2808.78</v>
      </c>
      <c r="K75" s="5">
        <v>-2808.78</v>
      </c>
      <c r="M75" s="5">
        <v>-2808.78</v>
      </c>
      <c r="O75" s="5">
        <v>-2808.78</v>
      </c>
      <c r="Q75" s="5">
        <v>-2808.78</v>
      </c>
      <c r="S75" s="5">
        <v>-2808.78</v>
      </c>
      <c r="U75" s="5">
        <v>-2808.78</v>
      </c>
      <c r="W75" s="5">
        <v>-2808.78</v>
      </c>
      <c r="Y75" s="5">
        <v>-2808.78</v>
      </c>
      <c r="AA75" s="5">
        <v>-2808.78</v>
      </c>
      <c r="AC75" s="5">
        <v>-2808.78</v>
      </c>
    </row>
    <row r="76" spans="1:29" s="2" customFormat="1" outlineLevel="1" x14ac:dyDescent="0.2">
      <c r="A76" s="3">
        <v>14201</v>
      </c>
      <c r="B76" s="3" t="s">
        <v>54</v>
      </c>
      <c r="C76" s="4"/>
      <c r="D76" s="4"/>
      <c r="G76" s="5">
        <v>0</v>
      </c>
      <c r="I76" s="5">
        <v>0</v>
      </c>
      <c r="K76" s="5">
        <v>326336.78000000003</v>
      </c>
      <c r="M76" s="5">
        <v>326336.78000000003</v>
      </c>
      <c r="O76" s="5">
        <v>0</v>
      </c>
      <c r="Q76" s="5">
        <v>0</v>
      </c>
      <c r="S76" s="5">
        <v>0</v>
      </c>
      <c r="U76" s="5">
        <v>0</v>
      </c>
      <c r="W76" s="5">
        <v>0</v>
      </c>
      <c r="Y76" s="5">
        <v>0</v>
      </c>
      <c r="AA76" s="5">
        <v>0</v>
      </c>
      <c r="AC76" s="5">
        <v>0</v>
      </c>
    </row>
    <row r="77" spans="1:29" s="2" customFormat="1" ht="4.5" customHeight="1" outlineLevel="1" x14ac:dyDescent="0.2">
      <c r="A77" s="23"/>
      <c r="G77" s="19"/>
      <c r="I77" s="19"/>
      <c r="K77" s="19"/>
      <c r="M77" s="19"/>
      <c r="O77" s="19"/>
      <c r="Q77" s="19"/>
      <c r="S77" s="19"/>
      <c r="U77" s="19"/>
      <c r="W77" s="19"/>
      <c r="Y77" s="19"/>
      <c r="AA77" s="19"/>
      <c r="AC77" s="19"/>
    </row>
    <row r="78" spans="1:29" s="2" customFormat="1" x14ac:dyDescent="0.2">
      <c r="C78" s="2" t="s">
        <v>55</v>
      </c>
      <c r="G78" s="18">
        <f>SUM(G43:G77)</f>
        <v>2058625.9700000002</v>
      </c>
      <c r="I78" s="18">
        <f>SUM(I43:I77)</f>
        <v>2025659.3199999998</v>
      </c>
      <c r="K78" s="18">
        <f>SUM(K43:K77)</f>
        <v>2319029.4300000002</v>
      </c>
      <c r="M78" s="18">
        <f>SUM(M43:M77)</f>
        <v>2286062.9399999995</v>
      </c>
      <c r="O78" s="18">
        <f>SUM(O43:O77)</f>
        <v>2253898.0000000005</v>
      </c>
      <c r="Q78" s="18">
        <f>SUM(Q43:Q77)</f>
        <v>2263525.6900000004</v>
      </c>
      <c r="S78" s="18">
        <f>SUM(S43:S77)</f>
        <v>2228177.1200000006</v>
      </c>
      <c r="U78" s="18">
        <f>SUM(U43:U77)</f>
        <v>2193520.9100000011</v>
      </c>
      <c r="W78" s="18">
        <f>SUM(W43:W77)</f>
        <v>2158864.6500000018</v>
      </c>
      <c r="Y78" s="18">
        <f>SUM(Y43:Y77)</f>
        <v>2166772.8100000005</v>
      </c>
      <c r="AA78" s="18">
        <f>SUM(AA43:AA77)</f>
        <v>2138495.44</v>
      </c>
      <c r="AC78" s="18">
        <f>SUM(AC43:AC77)</f>
        <v>2116962.6199999992</v>
      </c>
    </row>
    <row r="79" spans="1:29" s="16" customFormat="1" outlineLevel="1" x14ac:dyDescent="0.2"/>
    <row r="80" spans="1:29" s="2" customFormat="1" ht="5.0999999999999996" customHeight="1" outlineLevel="1" x14ac:dyDescent="0.2">
      <c r="A80" s="4"/>
      <c r="B80" s="4"/>
      <c r="C80" s="4"/>
      <c r="D80" s="4"/>
      <c r="G80" s="19"/>
      <c r="I80" s="19"/>
      <c r="K80" s="19"/>
      <c r="M80" s="19"/>
      <c r="O80" s="19"/>
      <c r="Q80" s="19"/>
      <c r="S80" s="19"/>
      <c r="U80" s="19"/>
      <c r="W80" s="19"/>
      <c r="Y80" s="19"/>
      <c r="AA80" s="19"/>
      <c r="AC80" s="19"/>
    </row>
    <row r="81" spans="1:29" s="2" customFormat="1" x14ac:dyDescent="0.2">
      <c r="C81" s="3" t="s">
        <v>56</v>
      </c>
      <c r="G81" s="18">
        <f>SUM(G79:G80)</f>
        <v>0</v>
      </c>
      <c r="I81" s="18">
        <f>SUM(I79:I80)</f>
        <v>0</v>
      </c>
      <c r="K81" s="18">
        <f>SUM(K79:K80)</f>
        <v>0</v>
      </c>
      <c r="M81" s="18">
        <f>SUM(M79:M80)</f>
        <v>0</v>
      </c>
      <c r="O81" s="18">
        <f>SUM(O79:O80)</f>
        <v>0</v>
      </c>
      <c r="Q81" s="18">
        <f>SUM(Q79:Q80)</f>
        <v>0</v>
      </c>
      <c r="S81" s="18">
        <f>SUM(S79:S80)</f>
        <v>0</v>
      </c>
      <c r="U81" s="18">
        <f>SUM(U79:U80)</f>
        <v>0</v>
      </c>
      <c r="W81" s="18">
        <f>SUM(W79:W80)</f>
        <v>0</v>
      </c>
      <c r="Y81" s="18">
        <f>SUM(Y79:Y80)</f>
        <v>0</v>
      </c>
      <c r="AA81" s="18">
        <f>SUM(AA79:AA80)</f>
        <v>0</v>
      </c>
      <c r="AC81" s="18">
        <f>SUM(AC79:AC80)</f>
        <v>0</v>
      </c>
    </row>
    <row r="82" spans="1:29" s="2" customFormat="1" outlineLevel="1" x14ac:dyDescent="0.2">
      <c r="A82" s="3"/>
      <c r="B82" s="3"/>
      <c r="C82" s="4"/>
      <c r="D82" s="4"/>
      <c r="G82" s="5"/>
      <c r="I82" s="5"/>
      <c r="K82" s="5"/>
      <c r="M82" s="5"/>
      <c r="O82" s="5"/>
      <c r="Q82" s="5"/>
      <c r="S82" s="5"/>
      <c r="U82" s="5"/>
      <c r="W82" s="5"/>
      <c r="Y82" s="5"/>
      <c r="AA82" s="5"/>
      <c r="AC82" s="5"/>
    </row>
    <row r="83" spans="1:29" s="2" customFormat="1" ht="4.5" customHeight="1" outlineLevel="1" x14ac:dyDescent="0.2">
      <c r="A83" s="23"/>
      <c r="G83" s="19"/>
      <c r="I83" s="19"/>
      <c r="K83" s="19"/>
      <c r="M83" s="19"/>
      <c r="O83" s="19"/>
      <c r="Q83" s="19"/>
      <c r="S83" s="19"/>
      <c r="U83" s="19"/>
      <c r="W83" s="19"/>
      <c r="Y83" s="19"/>
      <c r="AA83" s="19"/>
      <c r="AC83" s="19"/>
    </row>
    <row r="84" spans="1:29" s="2" customFormat="1" x14ac:dyDescent="0.2">
      <c r="C84" s="2" t="s">
        <v>57</v>
      </c>
      <c r="G84" s="18">
        <f>SUM(G82:G83)</f>
        <v>0</v>
      </c>
      <c r="I84" s="18">
        <f>SUM(I82:I83)</f>
        <v>0</v>
      </c>
      <c r="K84" s="18">
        <f>SUM(K82:K83)</f>
        <v>0</v>
      </c>
      <c r="M84" s="18">
        <f>SUM(M82:M83)</f>
        <v>0</v>
      </c>
      <c r="O84" s="18">
        <f>SUM(O82:O83)</f>
        <v>0</v>
      </c>
      <c r="Q84" s="18">
        <f>SUM(Q82:Q83)</f>
        <v>0</v>
      </c>
      <c r="S84" s="18">
        <f>SUM(S82:S83)</f>
        <v>0</v>
      </c>
      <c r="U84" s="18">
        <f>SUM(U82:U83)</f>
        <v>0</v>
      </c>
      <c r="W84" s="18">
        <f>SUM(W82:W83)</f>
        <v>0</v>
      </c>
      <c r="Y84" s="18">
        <f>SUM(Y82:Y83)</f>
        <v>0</v>
      </c>
      <c r="AA84" s="18">
        <f>SUM(AA82:AA83)</f>
        <v>0</v>
      </c>
      <c r="AC84" s="18">
        <f>SUM(AC82:AC83)</f>
        <v>0</v>
      </c>
    </row>
    <row r="85" spans="1:29" s="2" customFormat="1" outlineLevel="1" x14ac:dyDescent="0.2">
      <c r="A85" s="3">
        <v>15230</v>
      </c>
      <c r="B85" s="3" t="s">
        <v>58</v>
      </c>
      <c r="C85" s="4"/>
      <c r="D85" s="4"/>
      <c r="G85" s="5">
        <v>25000</v>
      </c>
      <c r="I85" s="5">
        <v>25000</v>
      </c>
      <c r="K85" s="5">
        <v>25000</v>
      </c>
      <c r="M85" s="5">
        <v>25000</v>
      </c>
      <c r="O85" s="5">
        <v>25000</v>
      </c>
      <c r="Q85" s="5">
        <v>25000</v>
      </c>
      <c r="S85" s="5">
        <v>25000</v>
      </c>
      <c r="U85" s="5">
        <v>25000</v>
      </c>
      <c r="W85" s="5">
        <v>25000</v>
      </c>
      <c r="Y85" s="5">
        <v>25000</v>
      </c>
      <c r="AA85" s="5">
        <v>25000</v>
      </c>
      <c r="AC85" s="5">
        <v>25000</v>
      </c>
    </row>
    <row r="86" spans="1:29" s="2" customFormat="1" outlineLevel="1" x14ac:dyDescent="0.2">
      <c r="A86" s="3">
        <v>15232</v>
      </c>
      <c r="B86" s="3" t="s">
        <v>59</v>
      </c>
      <c r="C86" s="4"/>
      <c r="D86" s="4"/>
      <c r="G86" s="5">
        <v>-25000</v>
      </c>
      <c r="I86" s="5">
        <v>-25000</v>
      </c>
      <c r="K86" s="5">
        <v>-25000</v>
      </c>
      <c r="M86" s="5">
        <v>-25000</v>
      </c>
      <c r="O86" s="5">
        <v>-25000</v>
      </c>
      <c r="Q86" s="5">
        <v>-25000</v>
      </c>
      <c r="S86" s="5">
        <v>-25000</v>
      </c>
      <c r="U86" s="5">
        <v>-25000</v>
      </c>
      <c r="W86" s="5">
        <v>-25000</v>
      </c>
      <c r="Y86" s="5">
        <v>-25000</v>
      </c>
      <c r="AA86" s="5">
        <v>-25000</v>
      </c>
      <c r="AC86" s="5">
        <v>-25000</v>
      </c>
    </row>
    <row r="87" spans="1:29" s="2" customFormat="1" outlineLevel="1" x14ac:dyDescent="0.2">
      <c r="A87" s="3">
        <v>15235</v>
      </c>
      <c r="B87" s="3" t="s">
        <v>60</v>
      </c>
      <c r="C87" s="4"/>
      <c r="D87" s="4"/>
      <c r="G87" s="5">
        <v>-1875</v>
      </c>
      <c r="I87" s="5">
        <v>-1875</v>
      </c>
      <c r="K87" s="5">
        <v>-1875</v>
      </c>
      <c r="M87" s="5">
        <v>-1875</v>
      </c>
      <c r="O87" s="5">
        <v>-1875</v>
      </c>
      <c r="Q87" s="5">
        <v>-1875</v>
      </c>
      <c r="S87" s="5">
        <v>-1875</v>
      </c>
      <c r="U87" s="5">
        <v>-1875</v>
      </c>
      <c r="W87" s="5">
        <v>-1875</v>
      </c>
      <c r="Y87" s="5">
        <v>-1875</v>
      </c>
      <c r="AA87" s="5">
        <v>-1875</v>
      </c>
      <c r="AC87" s="5">
        <v>-1875</v>
      </c>
    </row>
    <row r="88" spans="1:29" s="2" customFormat="1" outlineLevel="1" x14ac:dyDescent="0.2">
      <c r="A88" s="3">
        <v>15236</v>
      </c>
      <c r="B88" s="3" t="s">
        <v>61</v>
      </c>
      <c r="C88" s="4"/>
      <c r="D88" s="4"/>
      <c r="G88" s="5">
        <v>1875</v>
      </c>
      <c r="I88" s="5">
        <v>1875</v>
      </c>
      <c r="K88" s="5">
        <v>1875</v>
      </c>
      <c r="M88" s="5">
        <v>1875</v>
      </c>
      <c r="O88" s="5">
        <v>1875</v>
      </c>
      <c r="Q88" s="5">
        <v>1875</v>
      </c>
      <c r="S88" s="5">
        <v>1875</v>
      </c>
      <c r="U88" s="5">
        <v>1875</v>
      </c>
      <c r="W88" s="5">
        <v>1875</v>
      </c>
      <c r="Y88" s="5">
        <v>1875</v>
      </c>
      <c r="AA88" s="5">
        <v>1875</v>
      </c>
      <c r="AC88" s="5">
        <v>1875</v>
      </c>
    </row>
    <row r="89" spans="1:29" s="2" customFormat="1" outlineLevel="1" x14ac:dyDescent="0.2">
      <c r="A89" s="3">
        <v>15240</v>
      </c>
      <c r="B89" s="3" t="s">
        <v>62</v>
      </c>
      <c r="C89" s="4"/>
      <c r="D89" s="4"/>
      <c r="G89" s="5">
        <v>15470</v>
      </c>
      <c r="I89" s="5">
        <v>15470</v>
      </c>
      <c r="K89" s="5">
        <v>15470</v>
      </c>
      <c r="M89" s="5">
        <v>15470</v>
      </c>
      <c r="O89" s="5">
        <v>15470</v>
      </c>
      <c r="Q89" s="5">
        <v>15470</v>
      </c>
      <c r="S89" s="5">
        <v>15470</v>
      </c>
      <c r="U89" s="5">
        <v>15470</v>
      </c>
      <c r="W89" s="5">
        <v>15470</v>
      </c>
      <c r="Y89" s="5">
        <v>15470</v>
      </c>
      <c r="AA89" s="5">
        <v>15470</v>
      </c>
      <c r="AC89" s="5">
        <v>15470</v>
      </c>
    </row>
    <row r="90" spans="1:29" s="2" customFormat="1" outlineLevel="1" x14ac:dyDescent="0.2">
      <c r="A90" s="3">
        <v>15242</v>
      </c>
      <c r="B90" s="3" t="s">
        <v>63</v>
      </c>
      <c r="C90" s="4"/>
      <c r="D90" s="4"/>
      <c r="G90" s="5">
        <v>9530</v>
      </c>
      <c r="I90" s="5">
        <v>9530</v>
      </c>
      <c r="K90" s="5">
        <v>9530</v>
      </c>
      <c r="M90" s="5">
        <v>9530</v>
      </c>
      <c r="O90" s="5">
        <v>9530</v>
      </c>
      <c r="Q90" s="5">
        <v>9530</v>
      </c>
      <c r="S90" s="5">
        <v>9530</v>
      </c>
      <c r="U90" s="5">
        <v>9530</v>
      </c>
      <c r="W90" s="5">
        <v>9530</v>
      </c>
      <c r="Y90" s="5">
        <v>9530</v>
      </c>
      <c r="AA90" s="5">
        <v>9530</v>
      </c>
      <c r="AC90" s="5">
        <v>9530</v>
      </c>
    </row>
    <row r="91" spans="1:29" s="2" customFormat="1" outlineLevel="1" x14ac:dyDescent="0.2">
      <c r="A91" s="3">
        <v>15245</v>
      </c>
      <c r="B91" s="3" t="s">
        <v>64</v>
      </c>
      <c r="C91" s="4"/>
      <c r="D91" s="4"/>
      <c r="G91" s="5">
        <v>-1160.25</v>
      </c>
      <c r="I91" s="5">
        <v>-1160.25</v>
      </c>
      <c r="K91" s="5">
        <v>-1160.25</v>
      </c>
      <c r="M91" s="5">
        <v>-1160.25</v>
      </c>
      <c r="O91" s="5">
        <v>-1160.25</v>
      </c>
      <c r="Q91" s="5">
        <v>-1160.25</v>
      </c>
      <c r="S91" s="5">
        <v>-1160.25</v>
      </c>
      <c r="U91" s="5">
        <v>-1160.25</v>
      </c>
      <c r="W91" s="5">
        <v>-1160.25</v>
      </c>
      <c r="Y91" s="5">
        <v>-1160.25</v>
      </c>
      <c r="AA91" s="5">
        <v>-1160.25</v>
      </c>
      <c r="AC91" s="5">
        <v>-1160.25</v>
      </c>
    </row>
    <row r="92" spans="1:29" s="2" customFormat="1" outlineLevel="1" x14ac:dyDescent="0.2">
      <c r="A92" s="3">
        <v>15246</v>
      </c>
      <c r="B92" s="3" t="s">
        <v>65</v>
      </c>
      <c r="C92" s="4"/>
      <c r="D92" s="4"/>
      <c r="G92" s="5">
        <v>-10438.83</v>
      </c>
      <c r="I92" s="5">
        <v>-10490.92</v>
      </c>
      <c r="K92" s="5">
        <v>-10543</v>
      </c>
      <c r="M92" s="5">
        <v>-10595.08</v>
      </c>
      <c r="O92" s="5">
        <v>-10647.17</v>
      </c>
      <c r="Q92" s="5">
        <v>-10699.25</v>
      </c>
      <c r="S92" s="5">
        <v>-10751.33</v>
      </c>
      <c r="U92" s="5">
        <v>-10803.42</v>
      </c>
      <c r="W92" s="5">
        <v>-10855.5</v>
      </c>
      <c r="Y92" s="5">
        <v>-10907.58</v>
      </c>
      <c r="AA92" s="5">
        <v>-10959.67</v>
      </c>
      <c r="AC92" s="5">
        <v>-11011.75</v>
      </c>
    </row>
    <row r="93" spans="1:29" s="2" customFormat="1" outlineLevel="1" x14ac:dyDescent="0.2">
      <c r="A93" s="3">
        <v>15247</v>
      </c>
      <c r="B93" s="3" t="s">
        <v>63</v>
      </c>
      <c r="C93" s="4"/>
      <c r="D93" s="4"/>
      <c r="G93" s="5">
        <v>1547</v>
      </c>
      <c r="I93" s="5">
        <v>1547</v>
      </c>
      <c r="K93" s="5">
        <v>1547</v>
      </c>
      <c r="M93" s="5">
        <v>1547</v>
      </c>
      <c r="O93" s="5">
        <v>1547</v>
      </c>
      <c r="Q93" s="5">
        <v>1547</v>
      </c>
      <c r="S93" s="5">
        <v>1547</v>
      </c>
      <c r="U93" s="5">
        <v>1547</v>
      </c>
      <c r="W93" s="5">
        <v>1547</v>
      </c>
      <c r="Y93" s="5">
        <v>1547</v>
      </c>
      <c r="AA93" s="5">
        <v>1547</v>
      </c>
      <c r="AC93" s="5">
        <v>1547</v>
      </c>
    </row>
    <row r="94" spans="1:29" s="2" customFormat="1" outlineLevel="1" x14ac:dyDescent="0.2">
      <c r="A94" s="3">
        <v>15262</v>
      </c>
      <c r="B94" s="3" t="s">
        <v>66</v>
      </c>
      <c r="C94" s="4"/>
      <c r="D94" s="4"/>
      <c r="G94" s="5">
        <v>15470</v>
      </c>
      <c r="I94" s="5">
        <v>15470</v>
      </c>
      <c r="K94" s="5">
        <v>15470</v>
      </c>
      <c r="M94" s="5">
        <v>15470</v>
      </c>
      <c r="O94" s="5">
        <v>15470</v>
      </c>
      <c r="Q94" s="5">
        <v>15470</v>
      </c>
      <c r="S94" s="5">
        <v>15470</v>
      </c>
      <c r="U94" s="5">
        <v>15470</v>
      </c>
      <c r="W94" s="5">
        <v>15470</v>
      </c>
      <c r="Y94" s="5">
        <v>15470</v>
      </c>
      <c r="AA94" s="5">
        <v>15470</v>
      </c>
      <c r="AC94" s="5">
        <v>15470</v>
      </c>
    </row>
    <row r="95" spans="1:29" s="2" customFormat="1" outlineLevel="1" x14ac:dyDescent="0.2">
      <c r="A95" s="3">
        <v>15266</v>
      </c>
      <c r="B95" s="3" t="s">
        <v>67</v>
      </c>
      <c r="C95" s="4"/>
      <c r="D95" s="4"/>
      <c r="G95" s="5">
        <v>-290.06</v>
      </c>
      <c r="I95" s="5">
        <v>-290.06</v>
      </c>
      <c r="K95" s="5">
        <v>-290.06</v>
      </c>
      <c r="M95" s="5">
        <v>-290.06</v>
      </c>
      <c r="O95" s="5">
        <v>-290.06</v>
      </c>
      <c r="Q95" s="5">
        <v>-290.06</v>
      </c>
      <c r="S95" s="5">
        <v>-290.06</v>
      </c>
      <c r="U95" s="5">
        <v>-290.06</v>
      </c>
      <c r="W95" s="5">
        <v>-290.06</v>
      </c>
      <c r="Y95" s="5">
        <v>-290.06</v>
      </c>
      <c r="AA95" s="5">
        <v>-290.06</v>
      </c>
      <c r="AC95" s="5">
        <v>-290.06</v>
      </c>
    </row>
    <row r="96" spans="1:29" s="2" customFormat="1" outlineLevel="1" x14ac:dyDescent="0.2">
      <c r="A96" s="3">
        <v>15267</v>
      </c>
      <c r="B96" s="3" t="s">
        <v>68</v>
      </c>
      <c r="C96" s="4"/>
      <c r="D96" s="4"/>
      <c r="G96" s="5">
        <v>-1547</v>
      </c>
      <c r="I96" s="5">
        <v>-1547</v>
      </c>
      <c r="K96" s="5">
        <v>-1547</v>
      </c>
      <c r="M96" s="5">
        <v>-1547</v>
      </c>
      <c r="O96" s="5">
        <v>-1547</v>
      </c>
      <c r="Q96" s="5">
        <v>-1547</v>
      </c>
      <c r="S96" s="5">
        <v>-1547</v>
      </c>
      <c r="U96" s="5">
        <v>-1547</v>
      </c>
      <c r="W96" s="5">
        <v>-1547</v>
      </c>
      <c r="Y96" s="5">
        <v>-1547</v>
      </c>
      <c r="AA96" s="5">
        <v>-1547</v>
      </c>
      <c r="AC96" s="5">
        <v>-1547</v>
      </c>
    </row>
    <row r="97" spans="1:29" s="2" customFormat="1" ht="5.0999999999999996" customHeight="1" outlineLevel="1" x14ac:dyDescent="0.2">
      <c r="A97" s="4"/>
      <c r="B97" s="4"/>
      <c r="C97" s="4"/>
      <c r="D97" s="4"/>
      <c r="G97" s="19"/>
      <c r="I97" s="19"/>
      <c r="K97" s="19"/>
      <c r="M97" s="19"/>
      <c r="O97" s="19"/>
      <c r="Q97" s="19"/>
      <c r="S97" s="19"/>
      <c r="U97" s="19"/>
      <c r="W97" s="19"/>
      <c r="Y97" s="19"/>
      <c r="AA97" s="19"/>
      <c r="AC97" s="19"/>
    </row>
    <row r="98" spans="1:29" s="2" customFormat="1" x14ac:dyDescent="0.2">
      <c r="C98" s="3" t="s">
        <v>69</v>
      </c>
      <c r="D98" s="24"/>
      <c r="E98" s="24"/>
      <c r="F98" s="24"/>
      <c r="G98" s="18">
        <f>SUM(G85:G97)</f>
        <v>28580.859999999997</v>
      </c>
      <c r="I98" s="18">
        <f>SUM(I85:I97)</f>
        <v>28528.77</v>
      </c>
      <c r="K98" s="18">
        <f>SUM(K85:K97)</f>
        <v>28476.69</v>
      </c>
      <c r="M98" s="18">
        <f>SUM(M85:M97)</f>
        <v>28424.609999999997</v>
      </c>
      <c r="O98" s="18">
        <f>SUM(O85:O97)</f>
        <v>28372.52</v>
      </c>
      <c r="Q98" s="18">
        <f>SUM(Q85:Q97)</f>
        <v>28320.44</v>
      </c>
      <c r="S98" s="18">
        <f>SUM(S85:S97)</f>
        <v>28268.359999999997</v>
      </c>
      <c r="U98" s="18">
        <f>SUM(U85:U97)</f>
        <v>28216.27</v>
      </c>
      <c r="W98" s="18">
        <f>SUM(W85:W97)</f>
        <v>28164.19</v>
      </c>
      <c r="Y98" s="18">
        <f>SUM(Y85:Y97)</f>
        <v>28112.109999999997</v>
      </c>
      <c r="AA98" s="18">
        <f>SUM(AA85:AA97)</f>
        <v>28060.02</v>
      </c>
      <c r="AC98" s="18">
        <f>SUM(AC85:AC97)</f>
        <v>28007.94</v>
      </c>
    </row>
    <row r="99" spans="1:29" s="16" customFormat="1" outlineLevel="1" x14ac:dyDescent="0.2"/>
    <row r="100" spans="1:29" s="2" customFormat="1" ht="5.0999999999999996" customHeight="1" outlineLevel="1" x14ac:dyDescent="0.2">
      <c r="A100" s="4"/>
      <c r="B100" s="4"/>
      <c r="C100" s="4"/>
      <c r="D100" s="4"/>
      <c r="G100" s="19"/>
      <c r="I100" s="19"/>
      <c r="K100" s="19"/>
      <c r="M100" s="19"/>
      <c r="O100" s="19"/>
      <c r="Q100" s="19"/>
      <c r="S100" s="19"/>
      <c r="U100" s="19"/>
      <c r="W100" s="19"/>
      <c r="Y100" s="19"/>
      <c r="AA100" s="19"/>
      <c r="AC100" s="19"/>
    </row>
    <row r="101" spans="1:29" s="2" customFormat="1" x14ac:dyDescent="0.2">
      <c r="C101" s="3" t="s">
        <v>70</v>
      </c>
      <c r="D101" s="24"/>
      <c r="E101" s="24"/>
      <c r="F101" s="24"/>
      <c r="G101" s="18">
        <f>SUM(G99:G100)</f>
        <v>0</v>
      </c>
      <c r="I101" s="18">
        <f>SUM(I99:I100)</f>
        <v>0</v>
      </c>
      <c r="K101" s="18">
        <f>SUM(K99:K100)</f>
        <v>0</v>
      </c>
      <c r="M101" s="18">
        <f>SUM(M99:M100)</f>
        <v>0</v>
      </c>
      <c r="O101" s="18">
        <f>SUM(O99:O100)</f>
        <v>0</v>
      </c>
      <c r="Q101" s="18">
        <f>SUM(Q99:Q100)</f>
        <v>0</v>
      </c>
      <c r="S101" s="18">
        <f>SUM(S99:S100)</f>
        <v>0</v>
      </c>
      <c r="U101" s="18">
        <f>SUM(U99:U100)</f>
        <v>0</v>
      </c>
      <c r="W101" s="18">
        <f>SUM(W99:W100)</f>
        <v>0</v>
      </c>
      <c r="Y101" s="18">
        <f>SUM(Y99:Y100)</f>
        <v>0</v>
      </c>
      <c r="AA101" s="18">
        <f>SUM(AA99:AA100)</f>
        <v>0</v>
      </c>
      <c r="AC101" s="18">
        <f>SUM(AC99:AC100)</f>
        <v>0</v>
      </c>
    </row>
    <row r="102" spans="1:29" s="16" customFormat="1" outlineLevel="1" x14ac:dyDescent="0.2"/>
    <row r="103" spans="1:29" s="2" customFormat="1" ht="4.5" customHeight="1" outlineLevel="1" x14ac:dyDescent="0.2">
      <c r="A103" s="23"/>
      <c r="G103" s="19"/>
      <c r="I103" s="19"/>
      <c r="K103" s="19"/>
      <c r="M103" s="19"/>
      <c r="O103" s="19"/>
      <c r="Q103" s="19"/>
      <c r="S103" s="19"/>
      <c r="U103" s="19"/>
      <c r="W103" s="19"/>
      <c r="Y103" s="19"/>
      <c r="AA103" s="19"/>
      <c r="AC103" s="19"/>
    </row>
    <row r="104" spans="1:29" s="2" customFormat="1" x14ac:dyDescent="0.2">
      <c r="C104" s="2" t="s">
        <v>71</v>
      </c>
      <c r="G104" s="18">
        <f>SUM(G102:G103)</f>
        <v>0</v>
      </c>
      <c r="I104" s="18">
        <f>SUM(I102:I103)</f>
        <v>0</v>
      </c>
      <c r="K104" s="18">
        <f>SUM(K102:K103)</f>
        <v>0</v>
      </c>
      <c r="M104" s="18">
        <f>SUM(M102:M103)</f>
        <v>0</v>
      </c>
      <c r="O104" s="18">
        <f>SUM(O102:O103)</f>
        <v>0</v>
      </c>
      <c r="Q104" s="18">
        <f>SUM(Q102:Q103)</f>
        <v>0</v>
      </c>
      <c r="S104" s="18">
        <f>SUM(S102:S103)</f>
        <v>0</v>
      </c>
      <c r="U104" s="18">
        <f>SUM(U102:U103)</f>
        <v>0</v>
      </c>
      <c r="W104" s="18">
        <f>SUM(W102:W103)</f>
        <v>0</v>
      </c>
      <c r="Y104" s="18">
        <f>SUM(Y102:Y103)</f>
        <v>0</v>
      </c>
      <c r="AA104" s="18">
        <f>SUM(AA102:AA103)</f>
        <v>0</v>
      </c>
      <c r="AC104" s="18">
        <f>SUM(AC102:AC103)</f>
        <v>0</v>
      </c>
    </row>
    <row r="105" spans="1:29" s="16" customFormat="1" outlineLevel="1" x14ac:dyDescent="0.2"/>
    <row r="106" spans="1:29" s="2" customFormat="1" ht="5.0999999999999996" customHeight="1" outlineLevel="1" x14ac:dyDescent="0.2">
      <c r="A106" s="4"/>
      <c r="B106" s="4"/>
      <c r="C106" s="4"/>
      <c r="D106" s="4"/>
      <c r="G106" s="19"/>
      <c r="I106" s="19"/>
      <c r="K106" s="19"/>
      <c r="M106" s="19"/>
      <c r="O106" s="19"/>
      <c r="Q106" s="19"/>
      <c r="S106" s="19"/>
      <c r="U106" s="19"/>
      <c r="W106" s="19"/>
      <c r="Y106" s="19"/>
      <c r="AA106" s="19"/>
      <c r="AC106" s="19"/>
    </row>
    <row r="107" spans="1:29" s="2" customFormat="1" x14ac:dyDescent="0.2">
      <c r="C107" s="3" t="s">
        <v>72</v>
      </c>
      <c r="G107" s="18">
        <f>SUM(G105:G106)</f>
        <v>0</v>
      </c>
      <c r="I107" s="18">
        <f>SUM(I105:I106)</f>
        <v>0</v>
      </c>
      <c r="K107" s="18">
        <f>SUM(K105:K106)</f>
        <v>0</v>
      </c>
      <c r="M107" s="18">
        <f>SUM(M105:M106)</f>
        <v>0</v>
      </c>
      <c r="O107" s="18">
        <f>SUM(O105:O106)</f>
        <v>0</v>
      </c>
      <c r="Q107" s="18">
        <f>SUM(Q105:Q106)</f>
        <v>0</v>
      </c>
      <c r="S107" s="18">
        <f>SUM(S105:S106)</f>
        <v>0</v>
      </c>
      <c r="U107" s="18">
        <f>SUM(U105:U106)</f>
        <v>0</v>
      </c>
      <c r="W107" s="18">
        <f>SUM(W105:W106)</f>
        <v>0</v>
      </c>
      <c r="Y107" s="18">
        <f>SUM(Y105:Y106)</f>
        <v>0</v>
      </c>
      <c r="AA107" s="18">
        <f>SUM(AA105:AA106)</f>
        <v>0</v>
      </c>
      <c r="AC107" s="18">
        <f>SUM(AC105:AC106)</f>
        <v>0</v>
      </c>
    </row>
    <row r="108" spans="1:29" s="16" customFormat="1" outlineLevel="1" x14ac:dyDescent="0.2"/>
    <row r="109" spans="1:29" s="2" customFormat="1" ht="5.0999999999999996" customHeight="1" outlineLevel="1" x14ac:dyDescent="0.2">
      <c r="A109" s="4"/>
      <c r="B109" s="4"/>
      <c r="C109" s="4"/>
      <c r="D109" s="4"/>
      <c r="G109" s="19"/>
      <c r="I109" s="19"/>
      <c r="K109" s="19"/>
      <c r="M109" s="19"/>
      <c r="O109" s="19"/>
      <c r="Q109" s="19"/>
      <c r="S109" s="19"/>
      <c r="U109" s="19"/>
      <c r="W109" s="19"/>
      <c r="Y109" s="19"/>
      <c r="AA109" s="19"/>
      <c r="AC109" s="19"/>
    </row>
    <row r="110" spans="1:29" s="2" customFormat="1" x14ac:dyDescent="0.2">
      <c r="C110" s="3" t="s">
        <v>73</v>
      </c>
      <c r="G110" s="18">
        <f>SUM(G108:G109)</f>
        <v>0</v>
      </c>
      <c r="I110" s="18">
        <f>SUM(I108:I109)</f>
        <v>0</v>
      </c>
      <c r="K110" s="18">
        <f>SUM(K108:K109)</f>
        <v>0</v>
      </c>
      <c r="M110" s="18">
        <f>SUM(M108:M109)</f>
        <v>0</v>
      </c>
      <c r="O110" s="18">
        <f>SUM(O108:O109)</f>
        <v>0</v>
      </c>
      <c r="Q110" s="18">
        <f>SUM(Q108:Q109)</f>
        <v>0</v>
      </c>
      <c r="S110" s="18">
        <f>SUM(S108:S109)</f>
        <v>0</v>
      </c>
      <c r="U110" s="18">
        <f>SUM(U108:U109)</f>
        <v>0</v>
      </c>
      <c r="W110" s="18">
        <f>SUM(W108:W109)</f>
        <v>0</v>
      </c>
      <c r="Y110" s="18">
        <f>SUM(Y108:Y109)</f>
        <v>0</v>
      </c>
      <c r="AA110" s="18">
        <f>SUM(AA108:AA109)</f>
        <v>0</v>
      </c>
      <c r="AC110" s="18">
        <f>SUM(AC108:AC109)</f>
        <v>0</v>
      </c>
    </row>
    <row r="111" spans="1:29" s="2" customFormat="1" outlineLevel="1" x14ac:dyDescent="0.2">
      <c r="A111" s="3">
        <v>17100</v>
      </c>
      <c r="B111" s="3" t="s">
        <v>74</v>
      </c>
      <c r="C111" s="4"/>
      <c r="D111" s="4"/>
      <c r="G111" s="5">
        <v>11960426.93</v>
      </c>
      <c r="I111" s="5">
        <v>12055906.970000001</v>
      </c>
      <c r="K111" s="5">
        <v>11814321.630000001</v>
      </c>
      <c r="M111" s="5">
        <v>11968957.59</v>
      </c>
      <c r="O111" s="5">
        <v>12093357.99</v>
      </c>
      <c r="Q111" s="5">
        <v>12215411.890000001</v>
      </c>
      <c r="S111" s="5">
        <v>12382480.27</v>
      </c>
      <c r="U111" s="5">
        <v>12584184.199999999</v>
      </c>
      <c r="W111" s="5">
        <v>12665371.109999999</v>
      </c>
      <c r="Y111" s="5">
        <v>12823603.779999999</v>
      </c>
      <c r="AA111" s="5">
        <v>12934452.859999999</v>
      </c>
      <c r="AC111" s="5">
        <v>12866030.76</v>
      </c>
    </row>
    <row r="112" spans="1:29" s="2" customFormat="1" outlineLevel="1" x14ac:dyDescent="0.2">
      <c r="A112" s="3">
        <v>18100</v>
      </c>
      <c r="B112" s="3" t="s">
        <v>75</v>
      </c>
      <c r="C112" s="4"/>
      <c r="D112" s="4"/>
      <c r="G112" s="5">
        <v>2627821.2000000002</v>
      </c>
      <c r="I112" s="5">
        <v>2627821.2000000002</v>
      </c>
      <c r="K112" s="5">
        <v>2627821.2000000002</v>
      </c>
      <c r="M112" s="5">
        <v>2627821.2000000002</v>
      </c>
      <c r="O112" s="5">
        <v>2627821.2000000002</v>
      </c>
      <c r="Q112" s="5">
        <v>2627821.2000000002</v>
      </c>
      <c r="S112" s="5">
        <v>2627821.2000000002</v>
      </c>
      <c r="U112" s="5">
        <v>2627821.2000000002</v>
      </c>
      <c r="W112" s="5">
        <v>2627821.2000000002</v>
      </c>
      <c r="Y112" s="5">
        <v>2627821.2000000002</v>
      </c>
      <c r="AA112" s="5">
        <v>2627821.2000000002</v>
      </c>
      <c r="AC112" s="5">
        <v>2627821.2000000002</v>
      </c>
    </row>
    <row r="113" spans="1:29" s="2" customFormat="1" ht="5.0999999999999996" customHeight="1" outlineLevel="1" x14ac:dyDescent="0.2">
      <c r="A113" s="4"/>
      <c r="B113" s="4"/>
      <c r="C113" s="4"/>
      <c r="D113" s="4"/>
      <c r="G113" s="19"/>
      <c r="I113" s="19"/>
      <c r="K113" s="19"/>
      <c r="M113" s="19"/>
      <c r="O113" s="19"/>
      <c r="Q113" s="19"/>
      <c r="S113" s="19"/>
      <c r="U113" s="19"/>
      <c r="W113" s="19"/>
      <c r="Y113" s="19"/>
      <c r="AA113" s="19"/>
      <c r="AC113" s="19"/>
    </row>
    <row r="114" spans="1:29" s="2" customFormat="1" x14ac:dyDescent="0.2">
      <c r="C114" s="3" t="s">
        <v>76</v>
      </c>
      <c r="G114" s="18">
        <f>SUM(G111:G113)</f>
        <v>14588248.129999999</v>
      </c>
      <c r="I114" s="18">
        <f>SUM(I111:I113)</f>
        <v>14683728.170000002</v>
      </c>
      <c r="K114" s="18">
        <f>SUM(K111:K113)</f>
        <v>14442142.830000002</v>
      </c>
      <c r="M114" s="18">
        <f>SUM(M111:M113)</f>
        <v>14596778.789999999</v>
      </c>
      <c r="O114" s="18">
        <f>SUM(O111:O113)</f>
        <v>14721179.190000001</v>
      </c>
      <c r="Q114" s="18">
        <f>SUM(Q111:Q113)</f>
        <v>14843233.09</v>
      </c>
      <c r="S114" s="18">
        <f>SUM(S111:S113)</f>
        <v>15010301.469999999</v>
      </c>
      <c r="U114" s="18">
        <f>SUM(U111:U113)</f>
        <v>15212005.399999999</v>
      </c>
      <c r="W114" s="18">
        <f>SUM(W111:W113)</f>
        <v>15293192.309999999</v>
      </c>
      <c r="Y114" s="18">
        <f>SUM(Y111:Y113)</f>
        <v>15451424.98</v>
      </c>
      <c r="AA114" s="18">
        <f>SUM(AA111:AA113)</f>
        <v>15562274.059999999</v>
      </c>
      <c r="AC114" s="18">
        <f>SUM(AC111:AC113)</f>
        <v>15493851.960000001</v>
      </c>
    </row>
    <row r="115" spans="1:29" s="2" customFormat="1" ht="7.5" customHeight="1" x14ac:dyDescent="0.2">
      <c r="G115" s="20"/>
      <c r="I115" s="20"/>
      <c r="K115" s="20"/>
      <c r="M115" s="20"/>
      <c r="O115" s="20"/>
      <c r="Q115" s="20"/>
      <c r="S115" s="20"/>
      <c r="U115" s="20"/>
      <c r="W115" s="20"/>
      <c r="Y115" s="20"/>
      <c r="AA115" s="20"/>
      <c r="AC115" s="20"/>
    </row>
    <row r="116" spans="1:29" s="2" customFormat="1" ht="13.5" thickBot="1" x14ac:dyDescent="0.25">
      <c r="B116" s="21" t="s">
        <v>77</v>
      </c>
      <c r="G116" s="25">
        <f>SUM(G78,G81,G84,G98,G101,G104,G107,G110,G114,G40)</f>
        <v>17552384.779999997</v>
      </c>
      <c r="I116" s="25">
        <f>SUM(I78,I81,I84,I98,I101,I104,I107,I110,I114,I40)</f>
        <v>17644522.93</v>
      </c>
      <c r="K116" s="25">
        <f>SUM(K78,K81,K84,K98,K101,K104,K107,K110,K114,K40)</f>
        <v>17729417.770000003</v>
      </c>
      <c r="M116" s="25">
        <f>SUM(M78,M81,M84,M98,M101,M104,M107,M110,M114,M40)</f>
        <v>17852391.690000001</v>
      </c>
      <c r="O116" s="25">
        <f>SUM(O78,O81,O84,O98,O101,O104,O107,O110,O114,O40)</f>
        <v>17967696.93</v>
      </c>
      <c r="Q116" s="25">
        <f>SUM(Q78,Q81,Q84,Q98,Q101,Q104,Q107,Q110,Q114,Q40)</f>
        <v>18042455.939999998</v>
      </c>
      <c r="S116" s="25">
        <f>SUM(S78,S81,S84,S98,S101,S104,S107,S110,S114,S40)</f>
        <v>18203021.989999998</v>
      </c>
      <c r="U116" s="25">
        <f>SUM(U78,U81,U84,U98,U101,U104,U107,U110,U114,U40)</f>
        <v>18335623.449999999</v>
      </c>
      <c r="W116" s="25">
        <f>SUM(W78,W81,W84,W98,W101,W104,W107,W110,W114,W40)</f>
        <v>18389373.91</v>
      </c>
      <c r="Y116" s="25">
        <f>SUM(Y78,Y81,Y84,Y98,Y101,Y104,Y107,Y110,Y114,Y40)</f>
        <v>18523001.860000003</v>
      </c>
      <c r="AA116" s="25">
        <f>SUM(AA78,AA81,AA84,AA98,AA101,AA104,AA107,AA110,AA114,AA40)</f>
        <v>18643190.259999998</v>
      </c>
      <c r="AC116" s="25">
        <f>SUM(AC78,AC81,AC84,AC98,AC101,AC104,AC107,AC110,AC114,AC40)</f>
        <v>18690855.140000001</v>
      </c>
    </row>
    <row r="117" spans="1:29" s="2" customFormat="1" ht="7.5" customHeight="1" thickTop="1" x14ac:dyDescent="0.2">
      <c r="G117" s="20"/>
      <c r="I117" s="20"/>
      <c r="K117" s="20"/>
      <c r="M117" s="20"/>
      <c r="O117" s="20"/>
      <c r="Q117" s="20"/>
      <c r="S117" s="20"/>
      <c r="U117" s="20"/>
      <c r="W117" s="20"/>
      <c r="Y117" s="20"/>
      <c r="AA117" s="20"/>
      <c r="AC117" s="20"/>
    </row>
    <row r="118" spans="1:29" s="2" customFormat="1" outlineLevel="1" x14ac:dyDescent="0.2">
      <c r="G118" s="20"/>
      <c r="I118" s="20"/>
      <c r="K118" s="20"/>
      <c r="M118" s="20"/>
      <c r="O118" s="20"/>
      <c r="Q118" s="20"/>
      <c r="S118" s="20"/>
      <c r="U118" s="20"/>
      <c r="W118" s="20"/>
      <c r="Y118" s="20"/>
      <c r="AA118" s="20"/>
      <c r="AC118" s="20"/>
    </row>
    <row r="119" spans="1:29" s="16" customFormat="1" outlineLevel="1" x14ac:dyDescent="0.2"/>
    <row r="120" spans="1:29" s="2" customFormat="1" ht="5.0999999999999996" customHeight="1" outlineLevel="1" x14ac:dyDescent="0.2">
      <c r="A120" s="4"/>
      <c r="B120" s="4"/>
      <c r="C120" s="4"/>
      <c r="D120" s="4"/>
      <c r="G120" s="19"/>
      <c r="I120" s="19"/>
      <c r="K120" s="19"/>
      <c r="M120" s="19"/>
      <c r="O120" s="19"/>
      <c r="Q120" s="19"/>
      <c r="S120" s="19"/>
      <c r="U120" s="19"/>
      <c r="W120" s="19"/>
      <c r="Y120" s="19"/>
      <c r="AA120" s="19"/>
      <c r="AC120" s="19"/>
    </row>
    <row r="121" spans="1:29" s="2" customFormat="1" x14ac:dyDescent="0.2">
      <c r="C121" s="3" t="s">
        <v>78</v>
      </c>
      <c r="G121" s="18">
        <f>SUM(G119:G120)</f>
        <v>0</v>
      </c>
      <c r="I121" s="18">
        <f>SUM(I119:I120)</f>
        <v>0</v>
      </c>
      <c r="K121" s="18">
        <f>SUM(K119:K120)</f>
        <v>0</v>
      </c>
      <c r="M121" s="18">
        <f>SUM(M119:M120)</f>
        <v>0</v>
      </c>
      <c r="O121" s="18">
        <f>SUM(O119:O120)</f>
        <v>0</v>
      </c>
      <c r="Q121" s="18">
        <f>SUM(Q119:Q120)</f>
        <v>0</v>
      </c>
      <c r="S121" s="18">
        <f>SUM(S119:S120)</f>
        <v>0</v>
      </c>
      <c r="U121" s="18">
        <f>SUM(U119:U120)</f>
        <v>0</v>
      </c>
      <c r="W121" s="18">
        <f>SUM(W119:W120)</f>
        <v>0</v>
      </c>
      <c r="Y121" s="18">
        <f>SUM(Y119:Y120)</f>
        <v>0</v>
      </c>
      <c r="AA121" s="18">
        <f>SUM(AA119:AA120)</f>
        <v>0</v>
      </c>
      <c r="AC121" s="18">
        <f>SUM(AC119:AC120)</f>
        <v>0</v>
      </c>
    </row>
    <row r="122" spans="1:29" s="2" customFormat="1" outlineLevel="1" x14ac:dyDescent="0.2">
      <c r="A122" s="3">
        <v>20120</v>
      </c>
      <c r="B122" s="3" t="s">
        <v>79</v>
      </c>
      <c r="C122" s="4"/>
      <c r="D122" s="4"/>
      <c r="G122" s="5">
        <v>6452.19</v>
      </c>
      <c r="I122" s="5">
        <v>9123.15</v>
      </c>
      <c r="K122" s="5">
        <v>16569.509999999998</v>
      </c>
      <c r="M122" s="5">
        <v>10527.85</v>
      </c>
      <c r="O122" s="5">
        <v>8812.84</v>
      </c>
      <c r="Q122" s="5">
        <v>6700.81</v>
      </c>
      <c r="S122" s="5">
        <v>12659.37</v>
      </c>
      <c r="U122" s="5">
        <v>10576.23</v>
      </c>
      <c r="W122" s="5">
        <v>8535.58</v>
      </c>
      <c r="Y122" s="5">
        <v>17408.13</v>
      </c>
      <c r="AA122" s="5">
        <v>16310.72</v>
      </c>
      <c r="AC122" s="5">
        <v>9034.2000000000007</v>
      </c>
    </row>
    <row r="123" spans="1:29" s="2" customFormat="1" outlineLevel="1" x14ac:dyDescent="0.2">
      <c r="A123" s="3">
        <v>20123</v>
      </c>
      <c r="B123" s="3" t="s">
        <v>80</v>
      </c>
      <c r="C123" s="4"/>
      <c r="D123" s="4"/>
      <c r="G123" s="5">
        <v>2766.11</v>
      </c>
      <c r="I123" s="5">
        <v>1557.81</v>
      </c>
      <c r="K123" s="5">
        <v>3896.14</v>
      </c>
      <c r="M123" s="5">
        <v>41782.76</v>
      </c>
      <c r="O123" s="5">
        <v>3049.01</v>
      </c>
      <c r="Q123" s="5">
        <v>2017.19</v>
      </c>
      <c r="S123" s="5">
        <v>6547.74</v>
      </c>
      <c r="U123" s="5">
        <v>2446.4299999999998</v>
      </c>
      <c r="W123" s="5">
        <v>5508.51</v>
      </c>
      <c r="Y123" s="5">
        <v>4227.6400000000003</v>
      </c>
      <c r="AA123" s="5">
        <v>1452.74</v>
      </c>
      <c r="AC123" s="5">
        <v>1807.24</v>
      </c>
    </row>
    <row r="124" spans="1:29" s="2" customFormat="1" outlineLevel="1" x14ac:dyDescent="0.2">
      <c r="A124" s="3">
        <v>20140</v>
      </c>
      <c r="B124" s="3" t="s">
        <v>81</v>
      </c>
      <c r="C124" s="4"/>
      <c r="D124" s="4"/>
      <c r="G124" s="5">
        <v>209.62</v>
      </c>
      <c r="I124" s="5">
        <v>301.43</v>
      </c>
      <c r="K124" s="5">
        <v>356.88</v>
      </c>
      <c r="M124" s="5">
        <v>138.88999999999999</v>
      </c>
      <c r="O124" s="5">
        <v>161.51</v>
      </c>
      <c r="Q124" s="5">
        <v>184.35</v>
      </c>
      <c r="S124" s="5">
        <v>192.35</v>
      </c>
      <c r="U124" s="5">
        <v>192.56</v>
      </c>
      <c r="W124" s="5">
        <v>277.83999999999997</v>
      </c>
      <c r="Y124" s="5">
        <v>108</v>
      </c>
      <c r="AA124" s="5">
        <v>193.67</v>
      </c>
      <c r="AC124" s="5">
        <v>229.92</v>
      </c>
    </row>
    <row r="125" spans="1:29" s="2" customFormat="1" outlineLevel="1" x14ac:dyDescent="0.2">
      <c r="A125" s="3">
        <v>20170</v>
      </c>
      <c r="B125" s="3" t="s">
        <v>82</v>
      </c>
      <c r="C125" s="4"/>
      <c r="D125" s="4"/>
      <c r="G125" s="5">
        <v>10971.74</v>
      </c>
      <c r="I125" s="5">
        <v>10887.22</v>
      </c>
      <c r="K125" s="5">
        <v>11321.32</v>
      </c>
      <c r="M125" s="5">
        <v>11158.7</v>
      </c>
      <c r="O125" s="5">
        <v>11195.09</v>
      </c>
      <c r="Q125" s="5">
        <v>11402.62</v>
      </c>
      <c r="S125" s="5">
        <v>11938.55</v>
      </c>
      <c r="U125" s="5">
        <v>11764.08</v>
      </c>
      <c r="W125" s="5">
        <v>11643.92</v>
      </c>
      <c r="Y125" s="5">
        <v>11531.6</v>
      </c>
      <c r="AA125" s="5">
        <v>11461.38</v>
      </c>
      <c r="AC125" s="5">
        <v>11430.85</v>
      </c>
    </row>
    <row r="126" spans="1:29" s="2" customFormat="1" outlineLevel="1" x14ac:dyDescent="0.2">
      <c r="A126" s="3">
        <v>20178</v>
      </c>
      <c r="B126" s="3" t="s">
        <v>83</v>
      </c>
      <c r="C126" s="4"/>
      <c r="D126" s="4"/>
      <c r="G126" s="5">
        <v>39056.239999999998</v>
      </c>
      <c r="I126" s="5">
        <v>42195.59</v>
      </c>
      <c r="K126" s="5">
        <v>46384.37</v>
      </c>
      <c r="M126" s="5">
        <v>12506.5</v>
      </c>
      <c r="O126" s="5">
        <v>15797.75</v>
      </c>
      <c r="Q126" s="5">
        <v>19120.59</v>
      </c>
      <c r="S126" s="5">
        <v>22561.91</v>
      </c>
      <c r="U126" s="5">
        <v>25869.69</v>
      </c>
      <c r="W126" s="5">
        <v>29231.66</v>
      </c>
      <c r="Y126" s="5">
        <v>32529.52</v>
      </c>
      <c r="AA126" s="5">
        <v>35833.56</v>
      </c>
      <c r="AC126" s="5">
        <v>38104.639999999999</v>
      </c>
    </row>
    <row r="127" spans="1:29" s="2" customFormat="1" outlineLevel="1" x14ac:dyDescent="0.2">
      <c r="A127" s="3">
        <v>20180</v>
      </c>
      <c r="B127" s="3" t="s">
        <v>84</v>
      </c>
      <c r="C127" s="4"/>
      <c r="D127" s="4"/>
      <c r="G127" s="5">
        <v>23752.63</v>
      </c>
      <c r="I127" s="5">
        <v>23612.15</v>
      </c>
      <c r="K127" s="5">
        <v>25262.799999999999</v>
      </c>
      <c r="M127" s="5">
        <v>24819.22</v>
      </c>
      <c r="O127" s="5">
        <v>25577.21</v>
      </c>
      <c r="Q127" s="5">
        <v>25715.17</v>
      </c>
      <c r="S127" s="5">
        <v>26441.88</v>
      </c>
      <c r="U127" s="5">
        <v>26275.14</v>
      </c>
      <c r="W127" s="5">
        <v>26298.71</v>
      </c>
      <c r="Y127" s="5">
        <v>25737.97</v>
      </c>
      <c r="AA127" s="5">
        <v>26559.96</v>
      </c>
      <c r="AC127" s="5">
        <v>26664.6</v>
      </c>
    </row>
    <row r="128" spans="1:29" s="2" customFormat="1" ht="5.0999999999999996" customHeight="1" outlineLevel="1" x14ac:dyDescent="0.2">
      <c r="A128" s="4"/>
      <c r="B128" s="4"/>
      <c r="C128" s="4"/>
      <c r="D128" s="4"/>
      <c r="G128" s="19"/>
      <c r="I128" s="19"/>
      <c r="K128" s="19"/>
      <c r="M128" s="19"/>
      <c r="O128" s="19"/>
      <c r="Q128" s="19"/>
      <c r="S128" s="19"/>
      <c r="U128" s="19"/>
      <c r="W128" s="19"/>
      <c r="Y128" s="19"/>
      <c r="AA128" s="19"/>
      <c r="AC128" s="19"/>
    </row>
    <row r="129" spans="1:29" s="2" customFormat="1" x14ac:dyDescent="0.2">
      <c r="C129" s="3" t="s">
        <v>85</v>
      </c>
      <c r="G129" s="18">
        <f>SUM(G122:G128)</f>
        <v>83208.53</v>
      </c>
      <c r="I129" s="18">
        <f>SUM(I122:I128)</f>
        <v>87677.35</v>
      </c>
      <c r="K129" s="18">
        <f>SUM(K122:K128)</f>
        <v>103791.02</v>
      </c>
      <c r="M129" s="18">
        <f>SUM(M122:M128)</f>
        <v>100933.92</v>
      </c>
      <c r="O129" s="18">
        <f>SUM(O122:O128)</f>
        <v>64593.409999999996</v>
      </c>
      <c r="Q129" s="18">
        <f>SUM(Q122:Q128)</f>
        <v>65140.729999999996</v>
      </c>
      <c r="S129" s="18">
        <f>SUM(S122:S128)</f>
        <v>80341.8</v>
      </c>
      <c r="U129" s="18">
        <f>SUM(U122:U128)</f>
        <v>77124.13</v>
      </c>
      <c r="W129" s="18">
        <f>SUM(W122:W128)</f>
        <v>81496.22</v>
      </c>
      <c r="Y129" s="18">
        <f>SUM(Y122:Y128)</f>
        <v>91542.86</v>
      </c>
      <c r="AA129" s="18">
        <f>SUM(AA122:AA128)</f>
        <v>91812.03</v>
      </c>
      <c r="AC129" s="18">
        <f>SUM(AC122:AC128)</f>
        <v>87271.45</v>
      </c>
    </row>
    <row r="130" spans="1:29" s="2" customFormat="1" outlineLevel="1" x14ac:dyDescent="0.2">
      <c r="A130" s="3">
        <v>20300</v>
      </c>
      <c r="B130" s="3" t="s">
        <v>86</v>
      </c>
      <c r="C130" s="4"/>
      <c r="D130" s="4"/>
      <c r="G130" s="5">
        <v>236270.44</v>
      </c>
      <c r="I130" s="5">
        <v>233143.92</v>
      </c>
      <c r="K130" s="5">
        <v>254159.04</v>
      </c>
      <c r="M130" s="5">
        <v>252770.56</v>
      </c>
      <c r="O130" s="5">
        <v>259229.56</v>
      </c>
      <c r="Q130" s="5">
        <v>257756.54</v>
      </c>
      <c r="S130" s="5">
        <v>262678.92</v>
      </c>
      <c r="U130" s="5">
        <v>261705.33</v>
      </c>
      <c r="W130" s="5">
        <v>264677.09999999998</v>
      </c>
      <c r="Y130" s="5">
        <v>261625.71</v>
      </c>
      <c r="AA130" s="5">
        <v>264079.42</v>
      </c>
      <c r="AC130" s="5">
        <v>259503.6</v>
      </c>
    </row>
    <row r="131" spans="1:29" s="2" customFormat="1" ht="5.0999999999999996" customHeight="1" outlineLevel="1" x14ac:dyDescent="0.2">
      <c r="A131" s="4"/>
      <c r="B131" s="4"/>
      <c r="C131" s="4"/>
      <c r="D131" s="4"/>
      <c r="G131" s="19"/>
      <c r="I131" s="19"/>
      <c r="K131" s="19"/>
      <c r="M131" s="19"/>
      <c r="O131" s="19"/>
      <c r="Q131" s="19"/>
      <c r="S131" s="19"/>
      <c r="U131" s="19"/>
      <c r="W131" s="19"/>
      <c r="Y131" s="19"/>
      <c r="AA131" s="19"/>
      <c r="AC131" s="19"/>
    </row>
    <row r="132" spans="1:29" s="2" customFormat="1" x14ac:dyDescent="0.2">
      <c r="C132" s="3" t="s">
        <v>87</v>
      </c>
      <c r="G132" s="18">
        <f>SUM(G130:G131)</f>
        <v>236270.44</v>
      </c>
      <c r="I132" s="18">
        <f>SUM(I130:I131)</f>
        <v>233143.92</v>
      </c>
      <c r="K132" s="18">
        <f>SUM(K130:K131)</f>
        <v>254159.04</v>
      </c>
      <c r="M132" s="18">
        <f>SUM(M130:M131)</f>
        <v>252770.56</v>
      </c>
      <c r="O132" s="18">
        <f>SUM(O130:O131)</f>
        <v>259229.56</v>
      </c>
      <c r="Q132" s="18">
        <f>SUM(Q130:Q131)</f>
        <v>257756.54</v>
      </c>
      <c r="S132" s="18">
        <f>SUM(S130:S131)</f>
        <v>262678.92</v>
      </c>
      <c r="U132" s="18">
        <f>SUM(U130:U131)</f>
        <v>261705.33</v>
      </c>
      <c r="W132" s="18">
        <f>SUM(W130:W131)</f>
        <v>264677.09999999998</v>
      </c>
      <c r="Y132" s="18">
        <f>SUM(Y130:Y131)</f>
        <v>261625.71</v>
      </c>
      <c r="AA132" s="18">
        <f>SUM(AA130:AA131)</f>
        <v>264079.42</v>
      </c>
      <c r="AC132" s="18">
        <f>SUM(AC130:AC131)</f>
        <v>259503.6</v>
      </c>
    </row>
    <row r="133" spans="1:29" s="2" customFormat="1" outlineLevel="1" x14ac:dyDescent="0.2">
      <c r="A133" s="3">
        <v>20320</v>
      </c>
      <c r="B133" s="3" t="s">
        <v>88</v>
      </c>
      <c r="C133" s="4"/>
      <c r="D133" s="4"/>
      <c r="G133" s="5">
        <v>50038.61</v>
      </c>
      <c r="I133" s="5">
        <v>50601.19</v>
      </c>
      <c r="K133" s="5">
        <v>8983.76</v>
      </c>
      <c r="M133" s="5">
        <v>18994.740000000002</v>
      </c>
      <c r="O133" s="5">
        <v>31433.84</v>
      </c>
      <c r="Q133" s="5">
        <v>36786.910000000003</v>
      </c>
      <c r="S133" s="5">
        <v>64680.46</v>
      </c>
      <c r="U133" s="5">
        <v>71548.649999999994</v>
      </c>
      <c r="W133" s="5">
        <v>19065.21</v>
      </c>
      <c r="Y133" s="5">
        <v>32484.59</v>
      </c>
      <c r="AA133" s="5">
        <v>43318.16</v>
      </c>
      <c r="AC133" s="5">
        <v>58708.39</v>
      </c>
    </row>
    <row r="134" spans="1:29" s="2" customFormat="1" outlineLevel="1" x14ac:dyDescent="0.2">
      <c r="A134" s="3">
        <v>20321</v>
      </c>
      <c r="B134" s="3" t="s">
        <v>89</v>
      </c>
      <c r="C134" s="4"/>
      <c r="D134" s="4"/>
      <c r="G134" s="5">
        <v>64702.9</v>
      </c>
      <c r="I134" s="5">
        <v>65693.38</v>
      </c>
      <c r="K134" s="5">
        <v>66269.259999999995</v>
      </c>
      <c r="M134" s="5">
        <v>65352.26</v>
      </c>
      <c r="O134" s="5">
        <v>67014.73</v>
      </c>
      <c r="Q134" s="5">
        <v>71665.990000000005</v>
      </c>
      <c r="S134" s="5">
        <v>81453.75</v>
      </c>
      <c r="U134" s="5">
        <v>82103.72</v>
      </c>
      <c r="W134" s="5">
        <v>83085.17</v>
      </c>
      <c r="Y134" s="5">
        <v>88844.83</v>
      </c>
      <c r="AA134" s="5">
        <v>84688.79</v>
      </c>
      <c r="AC134" s="5">
        <v>82505.97</v>
      </c>
    </row>
    <row r="135" spans="1:29" s="2" customFormat="1" outlineLevel="1" x14ac:dyDescent="0.2">
      <c r="A135" s="3">
        <v>20340</v>
      </c>
      <c r="B135" s="3" t="s">
        <v>90</v>
      </c>
      <c r="C135" s="4"/>
      <c r="D135" s="4"/>
      <c r="G135" s="5">
        <v>3534.98</v>
      </c>
      <c r="I135" s="5">
        <v>4070.64</v>
      </c>
      <c r="K135" s="5">
        <v>5088.3</v>
      </c>
      <c r="M135" s="5">
        <v>6105.96</v>
      </c>
      <c r="O135" s="5">
        <v>7123.62</v>
      </c>
      <c r="Q135" s="5">
        <v>8141.28</v>
      </c>
      <c r="S135" s="5">
        <v>9158.94</v>
      </c>
      <c r="U135" s="5">
        <v>8110.8</v>
      </c>
      <c r="W135" s="5">
        <v>9603.66</v>
      </c>
      <c r="Y135" s="5">
        <v>10935.85</v>
      </c>
      <c r="AA135" s="5">
        <v>12009.62</v>
      </c>
      <c r="AC135" s="5">
        <v>3381.51</v>
      </c>
    </row>
    <row r="136" spans="1:29" s="2" customFormat="1" outlineLevel="1" x14ac:dyDescent="0.2">
      <c r="A136" s="3">
        <v>20351</v>
      </c>
      <c r="B136" s="3" t="s">
        <v>91</v>
      </c>
      <c r="C136" s="4"/>
      <c r="D136" s="4"/>
      <c r="G136" s="5">
        <v>2813.33</v>
      </c>
      <c r="I136" s="5">
        <v>1533.33</v>
      </c>
      <c r="K136" s="5">
        <v>2302.14</v>
      </c>
      <c r="M136" s="5">
        <v>3069.51</v>
      </c>
      <c r="O136" s="5">
        <v>1446.44</v>
      </c>
      <c r="Q136" s="5">
        <v>2169.66</v>
      </c>
      <c r="S136" s="5">
        <v>2892.88</v>
      </c>
      <c r="U136" s="5">
        <v>1448.78</v>
      </c>
      <c r="W136" s="5">
        <v>2173.17</v>
      </c>
      <c r="Y136" s="5">
        <v>1537.79</v>
      </c>
      <c r="AA136" s="5">
        <v>2368.46</v>
      </c>
      <c r="AC136" s="5">
        <v>3382.95</v>
      </c>
    </row>
    <row r="137" spans="1:29" s="2" customFormat="1" outlineLevel="1" x14ac:dyDescent="0.2">
      <c r="A137" s="3">
        <v>20360</v>
      </c>
      <c r="B137" s="3" t="s">
        <v>92</v>
      </c>
      <c r="C137" s="4"/>
      <c r="D137" s="4"/>
      <c r="G137" s="5">
        <v>0</v>
      </c>
      <c r="I137" s="5">
        <v>1593.3</v>
      </c>
      <c r="K137" s="5">
        <v>2389.9499999999998</v>
      </c>
      <c r="M137" s="5">
        <v>0</v>
      </c>
      <c r="O137" s="5">
        <v>0</v>
      </c>
      <c r="Q137" s="5">
        <v>0</v>
      </c>
      <c r="S137" s="5">
        <v>0</v>
      </c>
      <c r="U137" s="5">
        <v>0</v>
      </c>
      <c r="W137" s="5">
        <v>0</v>
      </c>
      <c r="Y137" s="5">
        <v>0</v>
      </c>
      <c r="AA137" s="5">
        <v>0</v>
      </c>
      <c r="AC137" s="5">
        <v>0</v>
      </c>
    </row>
    <row r="138" spans="1:29" s="2" customFormat="1" outlineLevel="1" x14ac:dyDescent="0.2">
      <c r="A138" s="3">
        <v>20397</v>
      </c>
      <c r="B138" s="3" t="s">
        <v>93</v>
      </c>
      <c r="C138" s="4"/>
      <c r="D138" s="4"/>
      <c r="G138" s="5">
        <v>143.77000000000001</v>
      </c>
      <c r="I138" s="5">
        <v>143.77000000000001</v>
      </c>
      <c r="K138" s="5">
        <v>162.96</v>
      </c>
      <c r="M138" s="5">
        <v>188.17</v>
      </c>
      <c r="O138" s="5">
        <v>188.17</v>
      </c>
      <c r="Q138" s="5">
        <v>188.17</v>
      </c>
      <c r="S138" s="5">
        <v>188.17</v>
      </c>
      <c r="U138" s="5">
        <v>188.17</v>
      </c>
      <c r="W138" s="5">
        <v>188.17</v>
      </c>
      <c r="Y138" s="5">
        <v>195.81</v>
      </c>
      <c r="AA138" s="5">
        <v>195.81</v>
      </c>
      <c r="AC138" s="5">
        <v>195.81</v>
      </c>
    </row>
    <row r="139" spans="1:29" s="2" customFormat="1" ht="4.5" customHeight="1" outlineLevel="1" x14ac:dyDescent="0.2">
      <c r="A139" s="23"/>
      <c r="G139" s="19"/>
      <c r="I139" s="19"/>
      <c r="K139" s="19"/>
      <c r="M139" s="19"/>
      <c r="O139" s="19"/>
      <c r="Q139" s="19"/>
      <c r="S139" s="19"/>
      <c r="U139" s="19"/>
      <c r="W139" s="19"/>
      <c r="Y139" s="19"/>
      <c r="AA139" s="19"/>
      <c r="AC139" s="19"/>
    </row>
    <row r="140" spans="1:29" s="2" customFormat="1" x14ac:dyDescent="0.2">
      <c r="C140" s="2" t="s">
        <v>94</v>
      </c>
      <c r="G140" s="18">
        <f>SUM(G133:G139)</f>
        <v>121233.59000000001</v>
      </c>
      <c r="I140" s="18">
        <f>SUM(I133:I139)</f>
        <v>123635.61000000002</v>
      </c>
      <c r="K140" s="18">
        <f>SUM(K133:K139)</f>
        <v>85196.37</v>
      </c>
      <c r="M140" s="18">
        <f>SUM(M133:M139)</f>
        <v>93710.64</v>
      </c>
      <c r="O140" s="18">
        <f>SUM(O133:O139)</f>
        <v>107206.79999999999</v>
      </c>
      <c r="Q140" s="18">
        <f>SUM(Q133:Q139)</f>
        <v>118952.01000000001</v>
      </c>
      <c r="S140" s="18">
        <f>SUM(S133:S139)</f>
        <v>158374.20000000001</v>
      </c>
      <c r="U140" s="18">
        <f>SUM(U133:U139)</f>
        <v>163400.12</v>
      </c>
      <c r="W140" s="18">
        <f>SUM(W133:W139)</f>
        <v>114115.38</v>
      </c>
      <c r="Y140" s="18">
        <f>SUM(Y133:Y139)</f>
        <v>133998.87</v>
      </c>
      <c r="AA140" s="18">
        <f>SUM(AA133:AA139)</f>
        <v>142580.84</v>
      </c>
      <c r="AC140" s="18">
        <f>SUM(AC133:AC139)</f>
        <v>148174.63</v>
      </c>
    </row>
    <row r="141" spans="1:29" s="2" customFormat="1" ht="7.5" customHeight="1" x14ac:dyDescent="0.2">
      <c r="G141" s="20"/>
      <c r="I141" s="20"/>
      <c r="K141" s="20"/>
      <c r="M141" s="20"/>
      <c r="O141" s="20"/>
      <c r="Q141" s="20"/>
      <c r="S141" s="20"/>
      <c r="U141" s="20"/>
      <c r="W141" s="20"/>
      <c r="Y141" s="20"/>
      <c r="AA141" s="20"/>
      <c r="AC141" s="20"/>
    </row>
    <row r="142" spans="1:29" s="2" customFormat="1" x14ac:dyDescent="0.2">
      <c r="B142" s="21" t="s">
        <v>95</v>
      </c>
      <c r="G142" s="22">
        <f>SUM(G121,G129,G132,G140)</f>
        <v>440712.56</v>
      </c>
      <c r="I142" s="22">
        <f>SUM(I121,I129,I132,I140)</f>
        <v>444456.88</v>
      </c>
      <c r="K142" s="22">
        <f>SUM(K121,K129,K132,K140)</f>
        <v>443146.43</v>
      </c>
      <c r="M142" s="22">
        <f>SUM(M121,M129,M132,M140)</f>
        <v>447415.12</v>
      </c>
      <c r="O142" s="22">
        <f>SUM(O121,O129,O132,O140)</f>
        <v>431029.76999999996</v>
      </c>
      <c r="Q142" s="22">
        <f>SUM(Q121,Q129,Q132,Q140)</f>
        <v>441849.28</v>
      </c>
      <c r="S142" s="22">
        <f>SUM(S121,S129,S132,S140)</f>
        <v>501394.92</v>
      </c>
      <c r="U142" s="22">
        <f>SUM(U121,U129,U132,U140)</f>
        <v>502229.57999999996</v>
      </c>
      <c r="W142" s="22">
        <f>SUM(W121,W129,W132,W140)</f>
        <v>460288.69999999995</v>
      </c>
      <c r="Y142" s="22">
        <f>SUM(Y121,Y129,Y132,Y140)</f>
        <v>487167.44</v>
      </c>
      <c r="AA142" s="22">
        <f>SUM(AA121,AA129,AA132,AA140)</f>
        <v>498472.28999999992</v>
      </c>
      <c r="AC142" s="22">
        <f>SUM(AC121,AC129,AC132,AC140)</f>
        <v>494949.68</v>
      </c>
    </row>
    <row r="143" spans="1:29" s="2" customFormat="1" ht="7.5" customHeight="1" x14ac:dyDescent="0.2">
      <c r="G143" s="20"/>
      <c r="I143" s="20"/>
      <c r="K143" s="20"/>
      <c r="M143" s="20"/>
      <c r="O143" s="20"/>
      <c r="Q143" s="20"/>
      <c r="S143" s="20"/>
      <c r="U143" s="20"/>
      <c r="W143" s="20"/>
      <c r="Y143" s="20"/>
      <c r="AA143" s="20"/>
      <c r="AC143" s="20"/>
    </row>
    <row r="144" spans="1:29" s="2" customFormat="1" outlineLevel="1" x14ac:dyDescent="0.2">
      <c r="G144" s="20"/>
      <c r="I144" s="20"/>
      <c r="K144" s="20"/>
      <c r="M144" s="20"/>
      <c r="O144" s="20"/>
      <c r="Q144" s="20"/>
      <c r="S144" s="20"/>
      <c r="U144" s="20"/>
      <c r="W144" s="20"/>
      <c r="Y144" s="20"/>
      <c r="AA144" s="20"/>
      <c r="AC144" s="20"/>
    </row>
    <row r="145" spans="1:29" s="16" customFormat="1" outlineLevel="1" x14ac:dyDescent="0.2"/>
    <row r="146" spans="1:29" s="2" customFormat="1" ht="5.0999999999999996" customHeight="1" outlineLevel="1" x14ac:dyDescent="0.2">
      <c r="A146" s="4"/>
      <c r="B146" s="4"/>
      <c r="C146" s="4"/>
      <c r="D146" s="4"/>
      <c r="G146" s="19"/>
      <c r="I146" s="19"/>
      <c r="K146" s="19"/>
      <c r="M146" s="19"/>
      <c r="O146" s="19"/>
      <c r="Q146" s="19"/>
      <c r="S146" s="19"/>
      <c r="U146" s="19"/>
      <c r="W146" s="19"/>
      <c r="Y146" s="19"/>
      <c r="AA146" s="19"/>
      <c r="AC146" s="19"/>
    </row>
    <row r="147" spans="1:29" s="2" customFormat="1" x14ac:dyDescent="0.2">
      <c r="C147" s="3" t="s">
        <v>96</v>
      </c>
      <c r="G147" s="18">
        <f>SUM(G145:G146)</f>
        <v>0</v>
      </c>
      <c r="I147" s="18">
        <f>SUM(I145:I146)</f>
        <v>0</v>
      </c>
      <c r="K147" s="18">
        <f>SUM(K145:K146)</f>
        <v>0</v>
      </c>
      <c r="M147" s="18">
        <f>SUM(M145:M146)</f>
        <v>0</v>
      </c>
      <c r="O147" s="18">
        <f>SUM(O145:O146)</f>
        <v>0</v>
      </c>
      <c r="Q147" s="18">
        <f>SUM(Q145:Q146)</f>
        <v>0</v>
      </c>
      <c r="S147" s="18">
        <f>SUM(S145:S146)</f>
        <v>0</v>
      </c>
      <c r="U147" s="18">
        <f>SUM(U145:U146)</f>
        <v>0</v>
      </c>
      <c r="W147" s="18">
        <f>SUM(W145:W146)</f>
        <v>0</v>
      </c>
      <c r="Y147" s="18">
        <f>SUM(Y145:Y146)</f>
        <v>0</v>
      </c>
      <c r="AA147" s="18">
        <f>SUM(AA145:AA146)</f>
        <v>0</v>
      </c>
      <c r="AC147" s="18">
        <f>SUM(AC145:AC146)</f>
        <v>0</v>
      </c>
    </row>
    <row r="148" spans="1:29" s="16" customFormat="1" outlineLevel="1" x14ac:dyDescent="0.2"/>
    <row r="149" spans="1:29" s="2" customFormat="1" ht="5.0999999999999996" customHeight="1" outlineLevel="1" x14ac:dyDescent="0.2">
      <c r="A149" s="4"/>
      <c r="B149" s="4"/>
      <c r="C149" s="4"/>
      <c r="D149" s="4"/>
      <c r="G149" s="19"/>
      <c r="I149" s="19"/>
      <c r="K149" s="19"/>
      <c r="M149" s="19"/>
      <c r="O149" s="19"/>
      <c r="Q149" s="19"/>
      <c r="S149" s="19"/>
      <c r="U149" s="19"/>
      <c r="W149" s="19"/>
      <c r="Y149" s="19"/>
      <c r="AA149" s="19"/>
      <c r="AC149" s="19"/>
    </row>
    <row r="150" spans="1:29" s="2" customFormat="1" x14ac:dyDescent="0.2">
      <c r="C150" s="3" t="s">
        <v>97</v>
      </c>
      <c r="G150" s="18">
        <f>SUM(G148:G149)</f>
        <v>0</v>
      </c>
      <c r="I150" s="18">
        <f>SUM(I148:I149)</f>
        <v>0</v>
      </c>
      <c r="K150" s="18">
        <f>SUM(K148:K149)</f>
        <v>0</v>
      </c>
      <c r="M150" s="18">
        <f>SUM(M148:M149)</f>
        <v>0</v>
      </c>
      <c r="O150" s="18">
        <f>SUM(O148:O149)</f>
        <v>0</v>
      </c>
      <c r="Q150" s="18">
        <f>SUM(Q148:Q149)</f>
        <v>0</v>
      </c>
      <c r="S150" s="18">
        <f>SUM(S148:S149)</f>
        <v>0</v>
      </c>
      <c r="U150" s="18">
        <f>SUM(U148:U149)</f>
        <v>0</v>
      </c>
      <c r="W150" s="18">
        <f>SUM(W148:W149)</f>
        <v>0</v>
      </c>
      <c r="Y150" s="18">
        <f>SUM(Y148:Y149)</f>
        <v>0</v>
      </c>
      <c r="AA150" s="18">
        <f>SUM(AA148:AA149)</f>
        <v>0</v>
      </c>
      <c r="AC150" s="18">
        <f>SUM(AC148:AC149)</f>
        <v>0</v>
      </c>
    </row>
    <row r="151" spans="1:29" s="16" customFormat="1" outlineLevel="1" x14ac:dyDescent="0.2"/>
    <row r="152" spans="1:29" s="2" customFormat="1" ht="5.0999999999999996" customHeight="1" outlineLevel="1" x14ac:dyDescent="0.2">
      <c r="A152" s="4"/>
      <c r="B152" s="4"/>
      <c r="C152" s="4"/>
      <c r="D152" s="4"/>
      <c r="G152" s="19"/>
      <c r="I152" s="19"/>
      <c r="K152" s="19"/>
      <c r="M152" s="19"/>
      <c r="O152" s="19"/>
      <c r="Q152" s="19"/>
      <c r="S152" s="19"/>
      <c r="U152" s="19"/>
      <c r="W152" s="19"/>
      <c r="Y152" s="19"/>
      <c r="AA152" s="19"/>
      <c r="AC152" s="19"/>
    </row>
    <row r="153" spans="1:29" s="2" customFormat="1" x14ac:dyDescent="0.2">
      <c r="C153" s="3" t="s">
        <v>98</v>
      </c>
      <c r="G153" s="18">
        <f>SUM(G151:G152)</f>
        <v>0</v>
      </c>
      <c r="I153" s="18">
        <f>SUM(I151:I152)</f>
        <v>0</v>
      </c>
      <c r="K153" s="18">
        <f>SUM(K151:K152)</f>
        <v>0</v>
      </c>
      <c r="M153" s="18">
        <f>SUM(M151:M152)</f>
        <v>0</v>
      </c>
      <c r="O153" s="18">
        <f>SUM(O151:O152)</f>
        <v>0</v>
      </c>
      <c r="Q153" s="18">
        <f>SUM(Q151:Q152)</f>
        <v>0</v>
      </c>
      <c r="S153" s="18">
        <f>SUM(S151:S152)</f>
        <v>0</v>
      </c>
      <c r="U153" s="18">
        <f>SUM(U151:U152)</f>
        <v>0</v>
      </c>
      <c r="W153" s="18">
        <f>SUM(W151:W152)</f>
        <v>0</v>
      </c>
      <c r="Y153" s="18">
        <f>SUM(Y151:Y152)</f>
        <v>0</v>
      </c>
      <c r="AA153" s="18">
        <f>SUM(AA151:AA152)</f>
        <v>0</v>
      </c>
      <c r="AC153" s="18">
        <f>SUM(AC151:AC152)</f>
        <v>0</v>
      </c>
    </row>
    <row r="154" spans="1:29" s="16" customFormat="1" outlineLevel="1" x14ac:dyDescent="0.2"/>
    <row r="155" spans="1:29" s="2" customFormat="1" ht="5.0999999999999996" customHeight="1" outlineLevel="1" x14ac:dyDescent="0.2">
      <c r="A155" s="4"/>
      <c r="B155" s="4"/>
      <c r="C155" s="4"/>
      <c r="D155" s="4"/>
      <c r="G155" s="19"/>
      <c r="I155" s="19"/>
      <c r="K155" s="19"/>
      <c r="M155" s="19"/>
      <c r="O155" s="19"/>
      <c r="Q155" s="19"/>
      <c r="S155" s="19"/>
      <c r="U155" s="19"/>
      <c r="W155" s="19"/>
      <c r="Y155" s="19"/>
      <c r="AA155" s="19"/>
      <c r="AC155" s="19"/>
    </row>
    <row r="156" spans="1:29" s="2" customFormat="1" x14ac:dyDescent="0.2">
      <c r="C156" s="3" t="s">
        <v>99</v>
      </c>
      <c r="G156" s="18">
        <f>SUM(G154:G155)</f>
        <v>0</v>
      </c>
      <c r="I156" s="18">
        <f>SUM(I154:I155)</f>
        <v>0</v>
      </c>
      <c r="K156" s="18">
        <f>SUM(K154:K155)</f>
        <v>0</v>
      </c>
      <c r="M156" s="18">
        <f>SUM(M154:M155)</f>
        <v>0</v>
      </c>
      <c r="O156" s="18">
        <f>SUM(O154:O155)</f>
        <v>0</v>
      </c>
      <c r="Q156" s="18">
        <f>SUM(Q154:Q155)</f>
        <v>0</v>
      </c>
      <c r="S156" s="18">
        <f>SUM(S154:S155)</f>
        <v>0</v>
      </c>
      <c r="U156" s="18">
        <f>SUM(U154:U155)</f>
        <v>0</v>
      </c>
      <c r="W156" s="18">
        <f>SUM(W154:W155)</f>
        <v>0</v>
      </c>
      <c r="Y156" s="18">
        <f>SUM(Y154:Y155)</f>
        <v>0</v>
      </c>
      <c r="AA156" s="18">
        <f>SUM(AA154:AA155)</f>
        <v>0</v>
      </c>
      <c r="AC156" s="18">
        <f>SUM(AC154:AC155)</f>
        <v>0</v>
      </c>
    </row>
    <row r="157" spans="1:29" s="16" customFormat="1" outlineLevel="1" x14ac:dyDescent="0.2"/>
    <row r="158" spans="1:29" s="2" customFormat="1" ht="5.0999999999999996" customHeight="1" outlineLevel="1" x14ac:dyDescent="0.2">
      <c r="A158" s="4"/>
      <c r="B158" s="4"/>
      <c r="C158" s="4"/>
      <c r="D158" s="4"/>
      <c r="G158" s="19"/>
      <c r="I158" s="19"/>
      <c r="K158" s="19"/>
      <c r="M158" s="19"/>
      <c r="O158" s="19"/>
      <c r="Q158" s="19"/>
      <c r="S158" s="19"/>
      <c r="U158" s="19"/>
      <c r="W158" s="19"/>
      <c r="Y158" s="19"/>
      <c r="AA158" s="19"/>
      <c r="AC158" s="19"/>
    </row>
    <row r="159" spans="1:29" s="2" customFormat="1" x14ac:dyDescent="0.2">
      <c r="C159" s="3" t="s">
        <v>100</v>
      </c>
      <c r="G159" s="18">
        <f>SUM(G157:G158)</f>
        <v>0</v>
      </c>
      <c r="I159" s="18">
        <f>SUM(I157:I158)</f>
        <v>0</v>
      </c>
      <c r="K159" s="18">
        <f>SUM(K157:K158)</f>
        <v>0</v>
      </c>
      <c r="M159" s="18">
        <f>SUM(M157:M158)</f>
        <v>0</v>
      </c>
      <c r="O159" s="18">
        <f>SUM(O157:O158)</f>
        <v>0</v>
      </c>
      <c r="Q159" s="18">
        <f>SUM(Q157:Q158)</f>
        <v>0</v>
      </c>
      <c r="S159" s="18">
        <f>SUM(S157:S158)</f>
        <v>0</v>
      </c>
      <c r="U159" s="18">
        <f>SUM(U157:U158)</f>
        <v>0</v>
      </c>
      <c r="W159" s="18">
        <f>SUM(W157:W158)</f>
        <v>0</v>
      </c>
      <c r="Y159" s="18">
        <f>SUM(Y157:Y158)</f>
        <v>0</v>
      </c>
      <c r="AA159" s="18">
        <f>SUM(AA157:AA158)</f>
        <v>0</v>
      </c>
      <c r="AC159" s="18">
        <f>SUM(AC157:AC158)</f>
        <v>0</v>
      </c>
    </row>
    <row r="160" spans="1:29" s="2" customFormat="1" ht="7.5" customHeight="1" x14ac:dyDescent="0.2">
      <c r="G160" s="20"/>
      <c r="I160" s="20"/>
      <c r="K160" s="20"/>
      <c r="M160" s="20"/>
      <c r="O160" s="20"/>
      <c r="Q160" s="20"/>
      <c r="S160" s="20"/>
      <c r="U160" s="20"/>
      <c r="W160" s="20"/>
      <c r="Y160" s="20"/>
      <c r="AA160" s="20"/>
      <c r="AC160" s="20"/>
    </row>
    <row r="161" spans="1:29" s="2" customFormat="1" x14ac:dyDescent="0.2">
      <c r="B161" s="21" t="s">
        <v>101</v>
      </c>
      <c r="G161" s="22">
        <f>SUM(G147,G153,G159,G142,G150,G156)</f>
        <v>440712.56</v>
      </c>
      <c r="I161" s="22">
        <f>SUM(I147,I153,I159,I142,I150,I156)</f>
        <v>444456.88</v>
      </c>
      <c r="K161" s="22">
        <f>SUM(K147,K153,K159,K142,K150,K156)</f>
        <v>443146.43</v>
      </c>
      <c r="M161" s="22">
        <f>SUM(M147,M153,M159,M142,M150,M156)</f>
        <v>447415.12</v>
      </c>
      <c r="O161" s="22">
        <f>SUM(O147,O153,O159,O142,O150,O156)</f>
        <v>431029.76999999996</v>
      </c>
      <c r="Q161" s="22">
        <f>SUM(Q147,Q153,Q159,Q142,Q150,Q156)</f>
        <v>441849.28</v>
      </c>
      <c r="S161" s="22">
        <f>SUM(S147,S153,S159,S142,S150,S156)</f>
        <v>501394.92</v>
      </c>
      <c r="U161" s="22">
        <f>SUM(U147,U153,U159,U142,U150,U156)</f>
        <v>502229.57999999996</v>
      </c>
      <c r="W161" s="22">
        <f>SUM(W147,W153,W159,W142,W150,W156)</f>
        <v>460288.69999999995</v>
      </c>
      <c r="Y161" s="22">
        <f>SUM(Y147,Y153,Y159,Y142,Y150,Y156)</f>
        <v>487167.44</v>
      </c>
      <c r="AA161" s="22">
        <f>SUM(AA147,AA153,AA159,AA142,AA150,AA156)</f>
        <v>498472.28999999992</v>
      </c>
      <c r="AC161" s="22">
        <f>SUM(AC147,AC153,AC159,AC142,AC150,AC156)</f>
        <v>494949.68</v>
      </c>
    </row>
    <row r="162" spans="1:29" s="2" customFormat="1" ht="7.5" customHeight="1" x14ac:dyDescent="0.2">
      <c r="G162" s="20"/>
      <c r="I162" s="20"/>
      <c r="K162" s="20"/>
      <c r="M162" s="20"/>
      <c r="O162" s="20"/>
      <c r="Q162" s="20"/>
      <c r="S162" s="20"/>
      <c r="U162" s="20"/>
      <c r="W162" s="20"/>
      <c r="Y162" s="20"/>
      <c r="AA162" s="20"/>
      <c r="AC162" s="20"/>
    </row>
    <row r="163" spans="1:29" s="16" customFormat="1" outlineLevel="1" x14ac:dyDescent="0.2"/>
    <row r="164" spans="1:29" s="2" customFormat="1" ht="5.0999999999999996" customHeight="1" outlineLevel="1" x14ac:dyDescent="0.2">
      <c r="A164" s="4"/>
      <c r="B164" s="4"/>
      <c r="C164" s="4"/>
      <c r="D164" s="4"/>
      <c r="G164" s="19"/>
      <c r="I164" s="19"/>
      <c r="K164" s="19"/>
      <c r="M164" s="19"/>
      <c r="O164" s="19"/>
      <c r="Q164" s="19"/>
      <c r="S164" s="19"/>
      <c r="U164" s="19"/>
      <c r="W164" s="19"/>
      <c r="Y164" s="19"/>
      <c r="AA164" s="19"/>
      <c r="AC164" s="19"/>
    </row>
    <row r="165" spans="1:29" s="2" customFormat="1" x14ac:dyDescent="0.2">
      <c r="C165" s="3" t="s">
        <v>102</v>
      </c>
      <c r="G165" s="18">
        <f>SUM(G163:G164)</f>
        <v>0</v>
      </c>
      <c r="I165" s="18">
        <f>SUM(I163:I164)</f>
        <v>0</v>
      </c>
      <c r="K165" s="18">
        <f>SUM(K163:K164)</f>
        <v>0</v>
      </c>
      <c r="M165" s="18">
        <f>SUM(M163:M164)</f>
        <v>0</v>
      </c>
      <c r="O165" s="18">
        <f>SUM(O163:O164)</f>
        <v>0</v>
      </c>
      <c r="Q165" s="18">
        <f>SUM(Q163:Q164)</f>
        <v>0</v>
      </c>
      <c r="S165" s="18">
        <f>SUM(S163:S164)</f>
        <v>0</v>
      </c>
      <c r="U165" s="18">
        <f>SUM(U163:U164)</f>
        <v>0</v>
      </c>
      <c r="W165" s="18">
        <f>SUM(W163:W164)</f>
        <v>0</v>
      </c>
      <c r="Y165" s="18">
        <f>SUM(Y163:Y164)</f>
        <v>0</v>
      </c>
      <c r="AA165" s="18">
        <f>SUM(AA163:AA164)</f>
        <v>0</v>
      </c>
      <c r="AC165" s="18">
        <f>SUM(AC163:AC164)</f>
        <v>0</v>
      </c>
    </row>
    <row r="166" spans="1:29" s="16" customFormat="1" outlineLevel="1" x14ac:dyDescent="0.2"/>
    <row r="167" spans="1:29" s="2" customFormat="1" ht="5.0999999999999996" customHeight="1" outlineLevel="1" x14ac:dyDescent="0.2">
      <c r="A167" s="4"/>
      <c r="B167" s="4"/>
      <c r="C167" s="4"/>
      <c r="D167" s="4"/>
      <c r="G167" s="19"/>
      <c r="I167" s="19"/>
      <c r="K167" s="19"/>
      <c r="M167" s="19"/>
      <c r="O167" s="19"/>
      <c r="Q167" s="19"/>
      <c r="S167" s="19"/>
      <c r="U167" s="19"/>
      <c r="W167" s="19"/>
      <c r="Y167" s="19"/>
      <c r="AA167" s="19"/>
      <c r="AC167" s="19"/>
    </row>
    <row r="168" spans="1:29" s="2" customFormat="1" x14ac:dyDescent="0.2">
      <c r="C168" s="3" t="s">
        <v>103</v>
      </c>
      <c r="G168" s="18">
        <f>SUM(G166:G167)</f>
        <v>0</v>
      </c>
      <c r="I168" s="18">
        <f>SUM(I166:I167)</f>
        <v>0</v>
      </c>
      <c r="K168" s="18">
        <f>SUM(K166:K167)</f>
        <v>0</v>
      </c>
      <c r="M168" s="18">
        <f>SUM(M166:M167)</f>
        <v>0</v>
      </c>
      <c r="O168" s="18">
        <f>SUM(O166:O167)</f>
        <v>0</v>
      </c>
      <c r="Q168" s="18">
        <f>SUM(Q166:Q167)</f>
        <v>0</v>
      </c>
      <c r="S168" s="18">
        <f>SUM(S166:S167)</f>
        <v>0</v>
      </c>
      <c r="U168" s="18">
        <f>SUM(U166:U167)</f>
        <v>0</v>
      </c>
      <c r="W168" s="18">
        <f>SUM(W166:W167)</f>
        <v>0</v>
      </c>
      <c r="Y168" s="18">
        <f>SUM(Y166:Y167)</f>
        <v>0</v>
      </c>
      <c r="AA168" s="18">
        <f>SUM(AA166:AA167)</f>
        <v>0</v>
      </c>
      <c r="AC168" s="18">
        <f>SUM(AC166:AC167)</f>
        <v>0</v>
      </c>
    </row>
    <row r="169" spans="1:29" s="16" customFormat="1" outlineLevel="1" x14ac:dyDescent="0.2"/>
    <row r="170" spans="1:29" s="2" customFormat="1" ht="5.0999999999999996" customHeight="1" outlineLevel="1" x14ac:dyDescent="0.2">
      <c r="A170" s="4"/>
      <c r="B170" s="4"/>
      <c r="C170" s="4"/>
      <c r="D170" s="4"/>
      <c r="G170" s="19"/>
      <c r="I170" s="19"/>
      <c r="K170" s="19"/>
      <c r="M170" s="19"/>
      <c r="O170" s="19"/>
      <c r="Q170" s="19"/>
      <c r="S170" s="19"/>
      <c r="U170" s="19"/>
      <c r="W170" s="19"/>
      <c r="Y170" s="19"/>
      <c r="AA170" s="19"/>
      <c r="AC170" s="19"/>
    </row>
    <row r="171" spans="1:29" s="2" customFormat="1" x14ac:dyDescent="0.2">
      <c r="C171" s="3" t="s">
        <v>104</v>
      </c>
      <c r="G171" s="18">
        <f>SUM(G169:G170)</f>
        <v>0</v>
      </c>
      <c r="I171" s="18">
        <f>SUM(I169:I170)</f>
        <v>0</v>
      </c>
      <c r="K171" s="18">
        <f>SUM(K169:K170)</f>
        <v>0</v>
      </c>
      <c r="M171" s="18">
        <f>SUM(M169:M170)</f>
        <v>0</v>
      </c>
      <c r="O171" s="18">
        <f>SUM(O169:O170)</f>
        <v>0</v>
      </c>
      <c r="Q171" s="18">
        <f>SUM(Q169:Q170)</f>
        <v>0</v>
      </c>
      <c r="S171" s="18">
        <f>SUM(S169:S170)</f>
        <v>0</v>
      </c>
      <c r="U171" s="18">
        <f>SUM(U169:U170)</f>
        <v>0</v>
      </c>
      <c r="W171" s="18">
        <f>SUM(W169:W170)</f>
        <v>0</v>
      </c>
      <c r="Y171" s="18">
        <f>SUM(Y169:Y170)</f>
        <v>0</v>
      </c>
      <c r="AA171" s="18">
        <f>SUM(AA169:AA170)</f>
        <v>0</v>
      </c>
      <c r="AC171" s="18">
        <f>SUM(AC169:AC170)</f>
        <v>0</v>
      </c>
    </row>
    <row r="172" spans="1:29" s="16" customFormat="1" outlineLevel="1" x14ac:dyDescent="0.2"/>
    <row r="173" spans="1:29" s="2" customFormat="1" ht="5.0999999999999996" customHeight="1" outlineLevel="1" x14ac:dyDescent="0.2">
      <c r="A173" s="4"/>
      <c r="B173" s="4"/>
      <c r="C173" s="4"/>
      <c r="D173" s="4"/>
      <c r="G173" s="19"/>
      <c r="I173" s="19"/>
      <c r="K173" s="19"/>
      <c r="M173" s="19"/>
      <c r="O173" s="19"/>
      <c r="Q173" s="19"/>
      <c r="S173" s="19"/>
      <c r="U173" s="19"/>
      <c r="W173" s="19"/>
      <c r="Y173" s="19"/>
      <c r="AA173" s="19"/>
      <c r="AC173" s="19"/>
    </row>
    <row r="174" spans="1:29" s="2" customFormat="1" x14ac:dyDescent="0.2">
      <c r="C174" s="3" t="s">
        <v>105</v>
      </c>
      <c r="G174" s="18">
        <f>SUM(G172:G173)</f>
        <v>0</v>
      </c>
      <c r="I174" s="18">
        <f>SUM(I172:I173)</f>
        <v>0</v>
      </c>
      <c r="K174" s="18">
        <f>SUM(K172:K173)</f>
        <v>0</v>
      </c>
      <c r="M174" s="18">
        <f>SUM(M172:M173)</f>
        <v>0</v>
      </c>
      <c r="O174" s="18">
        <f>SUM(O172:O173)</f>
        <v>0</v>
      </c>
      <c r="Q174" s="18">
        <f>SUM(Q172:Q173)</f>
        <v>0</v>
      </c>
      <c r="S174" s="18">
        <f>SUM(S172:S173)</f>
        <v>0</v>
      </c>
      <c r="U174" s="18">
        <f>SUM(U172:U173)</f>
        <v>0</v>
      </c>
      <c r="W174" s="18">
        <f>SUM(W172:W173)</f>
        <v>0</v>
      </c>
      <c r="Y174" s="18">
        <f>SUM(Y172:Y173)</f>
        <v>0</v>
      </c>
      <c r="AA174" s="18">
        <f>SUM(AA172:AA173)</f>
        <v>0</v>
      </c>
      <c r="AC174" s="18">
        <f>SUM(AC172:AC173)</f>
        <v>0</v>
      </c>
    </row>
    <row r="175" spans="1:29" s="16" customFormat="1" outlineLevel="1" x14ac:dyDescent="0.2"/>
    <row r="176" spans="1:29" s="2" customFormat="1" ht="5.0999999999999996" customHeight="1" outlineLevel="1" x14ac:dyDescent="0.2">
      <c r="A176" s="4"/>
      <c r="B176" s="4"/>
      <c r="C176" s="4"/>
      <c r="D176" s="4"/>
      <c r="G176" s="19"/>
      <c r="I176" s="19"/>
      <c r="K176" s="19"/>
      <c r="M176" s="19"/>
      <c r="O176" s="19"/>
      <c r="Q176" s="19"/>
      <c r="S176" s="19"/>
      <c r="U176" s="19"/>
      <c r="W176" s="19"/>
      <c r="Y176" s="19"/>
      <c r="AA176" s="19"/>
      <c r="AC176" s="19"/>
    </row>
    <row r="177" spans="1:265" s="2" customFormat="1" x14ac:dyDescent="0.2">
      <c r="C177" s="3" t="s">
        <v>106</v>
      </c>
      <c r="G177" s="18">
        <f>SUM(G175:G176)</f>
        <v>0</v>
      </c>
      <c r="I177" s="18">
        <f>SUM(I175:I176)</f>
        <v>0</v>
      </c>
      <c r="K177" s="18">
        <f>SUM(K175:K176)</f>
        <v>0</v>
      </c>
      <c r="M177" s="18">
        <f>SUM(M175:M176)</f>
        <v>0</v>
      </c>
      <c r="O177" s="18">
        <f>SUM(O175:O176)</f>
        <v>0</v>
      </c>
      <c r="Q177" s="18">
        <f>SUM(Q175:Q176)</f>
        <v>0</v>
      </c>
      <c r="S177" s="18">
        <f>SUM(S175:S176)</f>
        <v>0</v>
      </c>
      <c r="U177" s="18">
        <f>SUM(U175:U176)</f>
        <v>0</v>
      </c>
      <c r="W177" s="18">
        <f>SUM(W175:W176)</f>
        <v>0</v>
      </c>
      <c r="Y177" s="18">
        <f>SUM(Y175:Y176)</f>
        <v>0</v>
      </c>
      <c r="AA177" s="18">
        <f>SUM(AA175:AA176)</f>
        <v>0</v>
      </c>
      <c r="AC177" s="18">
        <f>SUM(AC175:AC176)</f>
        <v>0</v>
      </c>
    </row>
    <row r="178" spans="1:265" s="16" customFormat="1" outlineLevel="1" x14ac:dyDescent="0.2"/>
    <row r="179" spans="1:265" s="2" customFormat="1" ht="5.0999999999999996" customHeight="1" outlineLevel="1" x14ac:dyDescent="0.2">
      <c r="A179" s="4"/>
      <c r="B179" s="4"/>
      <c r="C179" s="4"/>
      <c r="D179" s="4"/>
      <c r="G179" s="19"/>
      <c r="I179" s="19"/>
      <c r="K179" s="19"/>
      <c r="M179" s="19"/>
      <c r="O179" s="19"/>
      <c r="Q179" s="19"/>
      <c r="S179" s="19"/>
      <c r="U179" s="19"/>
      <c r="W179" s="19"/>
      <c r="Y179" s="19"/>
      <c r="AA179" s="19"/>
      <c r="AC179" s="19"/>
    </row>
    <row r="180" spans="1:265" s="2" customFormat="1" x14ac:dyDescent="0.2">
      <c r="C180" s="3" t="s">
        <v>107</v>
      </c>
      <c r="G180" s="18">
        <f>SUM(G178:G179)</f>
        <v>0</v>
      </c>
      <c r="I180" s="18">
        <f>SUM(I178:I179)</f>
        <v>0</v>
      </c>
      <c r="K180" s="18">
        <f>SUM(K178:K179)</f>
        <v>0</v>
      </c>
      <c r="M180" s="18">
        <f>SUM(M178:M179)</f>
        <v>0</v>
      </c>
      <c r="O180" s="18">
        <f>SUM(O178:O179)</f>
        <v>0</v>
      </c>
      <c r="Q180" s="18">
        <f>SUM(Q178:Q179)</f>
        <v>0</v>
      </c>
      <c r="S180" s="18">
        <f>SUM(S178:S179)</f>
        <v>0</v>
      </c>
      <c r="U180" s="18">
        <f>SUM(U178:U179)</f>
        <v>0</v>
      </c>
      <c r="W180" s="18">
        <f>SUM(W178:W179)</f>
        <v>0</v>
      </c>
      <c r="Y180" s="18">
        <f>SUM(Y178:Y179)</f>
        <v>0</v>
      </c>
      <c r="AA180" s="18">
        <f>SUM(AA178:AA179)</f>
        <v>0</v>
      </c>
      <c r="AC180" s="18">
        <f>SUM(AC178:AC179)</f>
        <v>0</v>
      </c>
    </row>
    <row r="181" spans="1:265" s="2" customFormat="1" outlineLevel="1" x14ac:dyDescent="0.2">
      <c r="A181" s="3">
        <v>29100</v>
      </c>
      <c r="B181" s="3" t="s">
        <v>108</v>
      </c>
      <c r="C181" s="4"/>
      <c r="D181" s="4"/>
      <c r="G181" s="5">
        <v>17111672.219999999</v>
      </c>
      <c r="I181" s="5">
        <v>17200066.050000001</v>
      </c>
      <c r="K181" s="5">
        <v>17286271.34</v>
      </c>
      <c r="M181" s="5">
        <v>17404976.57</v>
      </c>
      <c r="O181" s="5">
        <v>17536667.16</v>
      </c>
      <c r="Q181" s="5">
        <v>17600606.66</v>
      </c>
      <c r="S181" s="5">
        <v>17701627.07</v>
      </c>
      <c r="U181" s="5">
        <v>17833393.870000001</v>
      </c>
      <c r="W181" s="5">
        <v>17929085.210000001</v>
      </c>
      <c r="Y181" s="5">
        <v>18035834.420000002</v>
      </c>
      <c r="AA181" s="5">
        <v>18144717.969999999</v>
      </c>
      <c r="AC181" s="5">
        <v>18195905.460000001</v>
      </c>
    </row>
    <row r="182" spans="1:265" s="2" customFormat="1" ht="5.0999999999999996" customHeight="1" outlineLevel="1" x14ac:dyDescent="0.2">
      <c r="A182" s="4"/>
      <c r="B182" s="4"/>
      <c r="C182" s="4"/>
      <c r="D182" s="4"/>
      <c r="G182" s="19"/>
      <c r="I182" s="19"/>
      <c r="K182" s="19"/>
      <c r="M182" s="19"/>
      <c r="O182" s="19"/>
      <c r="Q182" s="19"/>
      <c r="S182" s="19"/>
      <c r="U182" s="19"/>
      <c r="W182" s="19"/>
      <c r="Y182" s="19"/>
      <c r="AA182" s="19"/>
      <c r="AC182" s="19"/>
    </row>
    <row r="183" spans="1:265" s="2" customFormat="1" x14ac:dyDescent="0.2">
      <c r="C183" s="3" t="s">
        <v>108</v>
      </c>
      <c r="G183" s="18">
        <f>SUM(G181:G182)</f>
        <v>17111672.219999999</v>
      </c>
      <c r="I183" s="18">
        <f>SUM(I181:I182)</f>
        <v>17200066.050000001</v>
      </c>
      <c r="K183" s="18">
        <f>SUM(K181:K182)</f>
        <v>17286271.34</v>
      </c>
      <c r="M183" s="18">
        <f>SUM(M181:M182)</f>
        <v>17404976.57</v>
      </c>
      <c r="O183" s="18">
        <f>SUM(O181:O182)</f>
        <v>17536667.16</v>
      </c>
      <c r="Q183" s="18">
        <f>SUM(Q181:Q182)</f>
        <v>17600606.66</v>
      </c>
      <c r="S183" s="18">
        <f>SUM(S181:S182)</f>
        <v>17701627.07</v>
      </c>
      <c r="U183" s="18">
        <f>SUM(U181:U182)</f>
        <v>17833393.870000001</v>
      </c>
      <c r="W183" s="18">
        <f>SUM(W181:W182)</f>
        <v>17929085.210000001</v>
      </c>
      <c r="Y183" s="18">
        <f>SUM(Y181:Y182)</f>
        <v>18035834.420000002</v>
      </c>
      <c r="AA183" s="18">
        <f>SUM(AA181:AA182)</f>
        <v>18144717.969999999</v>
      </c>
      <c r="AC183" s="18">
        <f>SUM(AC181:AC182)</f>
        <v>18195905.460000001</v>
      </c>
    </row>
    <row r="184" spans="1:265" s="2" customFormat="1" ht="7.5" customHeight="1" x14ac:dyDescent="0.2">
      <c r="G184" s="20"/>
      <c r="I184" s="20"/>
      <c r="K184" s="20"/>
      <c r="M184" s="20"/>
      <c r="O184" s="20"/>
      <c r="Q184" s="20"/>
      <c r="S184" s="20"/>
      <c r="U184" s="20"/>
      <c r="W184" s="20"/>
      <c r="Y184" s="20"/>
      <c r="AA184" s="20"/>
      <c r="AC184" s="20"/>
    </row>
    <row r="185" spans="1:265" s="2" customFormat="1" x14ac:dyDescent="0.2">
      <c r="B185" s="21" t="s">
        <v>108</v>
      </c>
      <c r="G185" s="22">
        <f>SUM(G165,G171,G177,G183,G174,G168,G180)</f>
        <v>17111672.219999999</v>
      </c>
      <c r="I185" s="22">
        <f>SUM(I165,I171,I177,I183,I174,I168,I180)</f>
        <v>17200066.050000001</v>
      </c>
      <c r="K185" s="22">
        <f>SUM(K165,K171,K177,K183,K174,K168,K180)</f>
        <v>17286271.34</v>
      </c>
      <c r="M185" s="22">
        <f>SUM(M165,M171,M177,M183,M174,M168,M180)</f>
        <v>17404976.57</v>
      </c>
      <c r="O185" s="22">
        <f>SUM(O165,O171,O177,O183,O174,O168,O180)</f>
        <v>17536667.16</v>
      </c>
      <c r="Q185" s="22">
        <f>SUM(Q165,Q171,Q177,Q183,Q174,Q168,Q180)</f>
        <v>17600606.66</v>
      </c>
      <c r="S185" s="22">
        <f>SUM(S165,S171,S177,S183,S174,S168,S180)</f>
        <v>17701627.07</v>
      </c>
      <c r="U185" s="22">
        <f>SUM(U165,U171,U177,U183,U174,U168,U180)</f>
        <v>17833393.870000001</v>
      </c>
      <c r="W185" s="22">
        <f>SUM(W165,W171,W177,W183,W174,W168,W180)</f>
        <v>17929085.210000001</v>
      </c>
      <c r="Y185" s="22">
        <f>SUM(Y165,Y171,Y177,Y183,Y174,Y168,Y180)</f>
        <v>18035834.420000002</v>
      </c>
      <c r="AA185" s="22">
        <f>SUM(AA165,AA171,AA177,AA183,AA174,AA168,AA180)</f>
        <v>18144717.969999999</v>
      </c>
      <c r="AC185" s="22">
        <f>SUM(AC165,AC171,AC177,AC183,AC174,AC168,AC180)</f>
        <v>18195905.460000001</v>
      </c>
    </row>
    <row r="186" spans="1:265" s="2" customFormat="1" ht="7.5" customHeight="1" x14ac:dyDescent="0.2">
      <c r="G186" s="20"/>
      <c r="I186" s="20"/>
      <c r="K186" s="20"/>
      <c r="M186" s="20"/>
      <c r="O186" s="20"/>
      <c r="Q186" s="20"/>
      <c r="S186" s="20"/>
      <c r="U186" s="20"/>
      <c r="W186" s="20"/>
      <c r="Y186" s="20"/>
      <c r="AA186" s="20"/>
      <c r="AC186" s="20"/>
    </row>
    <row r="187" spans="1:265" s="2" customFormat="1" ht="13.5" thickBot="1" x14ac:dyDescent="0.25">
      <c r="B187" s="21" t="s">
        <v>109</v>
      </c>
      <c r="G187" s="25">
        <f>+G161+G185</f>
        <v>17552384.779999997</v>
      </c>
      <c r="I187" s="25">
        <f>+I161+I185</f>
        <v>17644522.93</v>
      </c>
      <c r="K187" s="25">
        <f>+K161+K185</f>
        <v>17729417.77</v>
      </c>
      <c r="M187" s="25">
        <f>+M161+M185</f>
        <v>17852391.690000001</v>
      </c>
      <c r="O187" s="25">
        <f>+O161+O185</f>
        <v>17967696.93</v>
      </c>
      <c r="Q187" s="25">
        <f>+Q161+Q185</f>
        <v>18042455.940000001</v>
      </c>
      <c r="S187" s="25">
        <f>+S161+S185</f>
        <v>18203021.990000002</v>
      </c>
      <c r="U187" s="25">
        <f>+U161+U185</f>
        <v>18335623.449999999</v>
      </c>
      <c r="W187" s="25">
        <f>+W161+W185</f>
        <v>18389373.91</v>
      </c>
      <c r="Y187" s="25">
        <f>+Y161+Y185</f>
        <v>18523001.860000003</v>
      </c>
      <c r="AA187" s="25">
        <f>+AA161+AA185</f>
        <v>18643190.259999998</v>
      </c>
      <c r="AC187" s="25">
        <f>+AC161+AC185</f>
        <v>18690855.140000001</v>
      </c>
    </row>
    <row r="188" spans="1:265" s="2" customFormat="1" ht="7.5" customHeight="1" thickTop="1" x14ac:dyDescent="0.2">
      <c r="G188" s="20"/>
      <c r="I188" s="20"/>
      <c r="K188" s="20"/>
      <c r="M188" s="20"/>
      <c r="O188" s="20"/>
      <c r="Q188" s="20"/>
      <c r="S188" s="20"/>
      <c r="U188" s="20"/>
      <c r="W188" s="20"/>
      <c r="Y188" s="20"/>
      <c r="AA188" s="20"/>
      <c r="AC188" s="20"/>
    </row>
    <row r="189" spans="1:265" s="26" customFormat="1" ht="11.25" x14ac:dyDescent="0.2">
      <c r="C189" s="26" t="s">
        <v>110</v>
      </c>
      <c r="G189" s="27">
        <f>G116-G187</f>
        <v>0</v>
      </c>
      <c r="I189" s="27">
        <f>I116-I187</f>
        <v>0</v>
      </c>
      <c r="K189" s="27">
        <f>K116-K187</f>
        <v>0</v>
      </c>
      <c r="M189" s="27">
        <f>M116-M187</f>
        <v>0</v>
      </c>
      <c r="O189" s="27">
        <f>O116-O187</f>
        <v>0</v>
      </c>
      <c r="Q189" s="27">
        <f>Q116-Q187</f>
        <v>0</v>
      </c>
      <c r="S189" s="27">
        <f>S116-S187</f>
        <v>0</v>
      </c>
      <c r="U189" s="27">
        <f>U116-U187</f>
        <v>0</v>
      </c>
      <c r="W189" s="27">
        <f>W116-W187</f>
        <v>0</v>
      </c>
      <c r="Y189" s="27">
        <f>Y116-Y187</f>
        <v>0</v>
      </c>
      <c r="AA189" s="27">
        <f>AA116-AA187</f>
        <v>0</v>
      </c>
      <c r="AC189" s="27">
        <f>AC116-AC187</f>
        <v>0</v>
      </c>
    </row>
    <row r="190" spans="1:265" s="28" customFormat="1" ht="9.75" customHeight="1" x14ac:dyDescent="0.2">
      <c r="A190" s="2"/>
      <c r="B190" s="2"/>
      <c r="C190" s="3"/>
      <c r="D190" s="2"/>
      <c r="E190" s="1"/>
      <c r="F190" s="1"/>
      <c r="H190" s="1"/>
      <c r="J190" s="1"/>
      <c r="L190" s="1"/>
      <c r="N190" s="1"/>
      <c r="P190" s="1"/>
      <c r="R190" s="1"/>
      <c r="T190" s="1"/>
      <c r="V190" s="1"/>
      <c r="X190" s="1"/>
      <c r="Z190" s="1"/>
      <c r="AB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</row>
    <row r="191" spans="1:265" ht="15" outlineLevel="1" x14ac:dyDescent="0.2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</row>
    <row r="192" spans="1:265" ht="6" customHeight="1" outlineLevel="1" x14ac:dyDescent="0.2">
      <c r="G192" s="19"/>
      <c r="H192" s="20"/>
      <c r="I192" s="19"/>
      <c r="J192" s="20"/>
      <c r="K192" s="19"/>
      <c r="L192" s="20"/>
      <c r="M192" s="19"/>
      <c r="N192" s="20"/>
      <c r="O192" s="19"/>
      <c r="P192" s="20"/>
      <c r="Q192" s="19"/>
      <c r="R192" s="20"/>
      <c r="S192" s="19"/>
      <c r="T192" s="20"/>
      <c r="U192" s="19"/>
      <c r="V192" s="20"/>
      <c r="W192" s="19"/>
      <c r="X192" s="20"/>
      <c r="Y192" s="19"/>
      <c r="Z192" s="20"/>
      <c r="AA192" s="19"/>
      <c r="AB192" s="20"/>
      <c r="AC192" s="19"/>
      <c r="AD192" s="20"/>
    </row>
    <row r="193" spans="2:265" s="30" customFormat="1" x14ac:dyDescent="0.2">
      <c r="B193" s="30" t="s">
        <v>111</v>
      </c>
      <c r="G193" s="31">
        <f>SUM(G191:G192)</f>
        <v>0</v>
      </c>
      <c r="H193" s="32"/>
      <c r="I193" s="31">
        <f>SUM(I191:I192)</f>
        <v>0</v>
      </c>
      <c r="J193" s="32"/>
      <c r="K193" s="31">
        <f>SUM(K191:K192)</f>
        <v>0</v>
      </c>
      <c r="L193" s="32"/>
      <c r="M193" s="31">
        <f>SUM(M191:M192)</f>
        <v>0</v>
      </c>
      <c r="N193" s="32"/>
      <c r="O193" s="31">
        <f>SUM(O191:O192)</f>
        <v>0</v>
      </c>
      <c r="P193" s="32"/>
      <c r="Q193" s="31">
        <f>SUM(Q191:Q192)</f>
        <v>0</v>
      </c>
      <c r="R193" s="32"/>
      <c r="S193" s="31">
        <f>SUM(S191:S192)</f>
        <v>0</v>
      </c>
      <c r="T193" s="32"/>
      <c r="U193" s="31">
        <f>SUM(U191:U192)</f>
        <v>0</v>
      </c>
      <c r="V193" s="32"/>
      <c r="W193" s="31">
        <f>SUM(W191:W192)</f>
        <v>0</v>
      </c>
      <c r="X193" s="32"/>
      <c r="Y193" s="31">
        <f>SUM(Y191:Y192)</f>
        <v>0</v>
      </c>
      <c r="Z193" s="32"/>
      <c r="AA193" s="31">
        <f>SUM(AA191:AA192)</f>
        <v>0</v>
      </c>
      <c r="AB193" s="32"/>
      <c r="AC193" s="31">
        <f>SUM(AC191:AC192)</f>
        <v>0</v>
      </c>
      <c r="AD193" s="32"/>
      <c r="AE193" s="32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</row>
    <row r="194" spans="2:265" x14ac:dyDescent="0.2"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4"/>
    </row>
  </sheetData>
  <pageMargins left="0.5" right="0.5" top="0.39" bottom="0.4" header="0.25" footer="0.25"/>
  <pageSetup scale="58" fitToHeight="5" orientation="landscape" errors="blank" horizontalDpi="4294967292" r:id="rId1"/>
  <headerFooter alignWithMargins="0">
    <oddHeader>&amp;R&amp;D - &amp;T</oddHeader>
    <oddFooter>&amp;L&amp;F - 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BBF6A88C3A54E49AFDF61E935B3C434" ma:contentTypeVersion="92" ma:contentTypeDescription="" ma:contentTypeScope="" ma:versionID="f5240e040bc3297ed9498abca83f461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AMERICAN DISPOSAL COMPANY, INC.</CaseCompanyNames>
    <Nickname xmlns="http://schemas.microsoft.com/sharepoint/v3" xsi:nil="true"/>
    <DocketNumber xmlns="dc463f71-b30c-4ab2-9473-d307f9d35888">170037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6DE7FD9-2FA9-4A97-850E-CBC6E4A4A3B9}"/>
</file>

<file path=customXml/itemProps2.xml><?xml version="1.0" encoding="utf-8"?>
<ds:datastoreItem xmlns:ds="http://schemas.openxmlformats.org/officeDocument/2006/customXml" ds:itemID="{80CD4422-9E0E-4548-B080-AAE56A901D03}"/>
</file>

<file path=customXml/itemProps3.xml><?xml version="1.0" encoding="utf-8"?>
<ds:datastoreItem xmlns:ds="http://schemas.openxmlformats.org/officeDocument/2006/customXml" ds:itemID="{69FE4F6A-BB67-439B-8779-B7588CC10C5A}"/>
</file>

<file path=customXml/itemProps4.xml><?xml version="1.0" encoding="utf-8"?>
<ds:datastoreItem xmlns:ds="http://schemas.openxmlformats.org/officeDocument/2006/customXml" ds:itemID="{F07409FD-110C-42D5-85CA-7315EE89D1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American BS</vt:lpstr>
      <vt:lpstr>District</vt:lpstr>
      <vt:lpstr>'American BS'!Print_Area</vt:lpstr>
      <vt:lpstr>'American BS'!Print_Titles</vt:lpstr>
      <vt:lpstr>YearMonth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heatherg</dc:creator>
  <cp:lastModifiedBy>Heather Garland</cp:lastModifiedBy>
  <cp:lastPrinted>2017-01-13T20:11:10Z</cp:lastPrinted>
  <dcterms:created xsi:type="dcterms:W3CDTF">2016-02-19T17:49:00Z</dcterms:created>
  <dcterms:modified xsi:type="dcterms:W3CDTF">2017-01-13T20:11:25Z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0x0101006E56B4D1795A2E4DB2F0B01679ED314A003BBF6A88C3A54E49AFDF61E935B3C434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