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4460" windowHeight="126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 iterate="1" iterateCount="1"/>
</workbook>
</file>

<file path=xl/calcChain.xml><?xml version="1.0" encoding="utf-8"?>
<calcChain xmlns="http://schemas.openxmlformats.org/spreadsheetml/2006/main">
  <c r="C20" i="1" l="1"/>
  <c r="E18" i="1"/>
  <c r="D18" i="1"/>
  <c r="C18" i="1"/>
  <c r="G15" i="1"/>
  <c r="E15" i="1"/>
  <c r="D15" i="1"/>
  <c r="C15" i="1"/>
  <c r="F15" i="1" s="1"/>
  <c r="E13" i="1"/>
  <c r="D13" i="1"/>
  <c r="C13" i="1"/>
  <c r="B13" i="1"/>
  <c r="E12" i="1"/>
  <c r="D12" i="1"/>
  <c r="C12" i="1"/>
  <c r="B12" i="1"/>
  <c r="G10" i="1"/>
  <c r="E10" i="1"/>
  <c r="D10" i="1"/>
  <c r="C10" i="1"/>
  <c r="E7" i="1"/>
  <c r="D7" i="1"/>
  <c r="C7" i="1"/>
  <c r="E6" i="1"/>
  <c r="D6" i="1"/>
  <c r="C6" i="1"/>
  <c r="F10" i="1" l="1"/>
  <c r="D20" i="1"/>
  <c r="E20" i="1" s="1"/>
</calcChain>
</file>

<file path=xl/sharedStrings.xml><?xml version="1.0" encoding="utf-8"?>
<sst xmlns="http://schemas.openxmlformats.org/spreadsheetml/2006/main" count="22" uniqueCount="22">
  <si>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</si>
  <si>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</si>
  <si>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</si>
  <si>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</si>
  <si>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</si>
  <si>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</si>
  <si>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</si>
  <si>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</si>
  <si>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</si>
  <si>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</si>
  <si>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</si>
  <si>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</si>
  <si>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</si>
  <si>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</si>
  <si>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</si>
  <si>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UW-161232</t>
  </si>
  <si>
    <t>4TH Quarter Ending December 31, 2016</t>
  </si>
  <si>
    <t>SURCHARGE COLLECTED</t>
  </si>
  <si>
    <t>QTR TOTALS</t>
  </si>
  <si>
    <t>TOTAL TO DATE</t>
  </si>
  <si>
    <t xml:space="preserve">TOTAL SPENT </t>
  </si>
  <si>
    <t>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</si>
</sst>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5" xfId="0" applyFont="1" applyBorder="1"/>
    <xf numFmtId="0" fontId="5" fillId="0" borderId="0" xfId="0" applyFont="1"/>
    <xf numFmtId="0" fontId="2" fillId="0" borderId="1" xfId="0" applyFont="1" applyBorder="1"/>
    <xf numFmtId="43" fontId="5" fillId="0" borderId="1" xfId="2" applyFont="1" applyFill="1" applyBorder="1" applyAlignment="1">
      <alignment horizontal="center"/>
    </xf>
    <xf numFmtId="43" fontId="5" fillId="0" borderId="0" xfId="2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43" fontId="1" fillId="0" borderId="0" xfId="2" applyFont="1" applyFill="1" applyAlignment="1">
      <alignment horizontal="center"/>
    </xf>
    <xf numFmtId="0" fontId="0" fillId="0" borderId="4" xfId="0" applyBorder="1" applyAlignment="1">
      <alignment horizontal="right"/>
    </xf>
    <xf numFmtId="43" fontId="0" fillId="0" borderId="0" xfId="2" applyFont="1" applyFill="1"/>
    <xf numFmtId="0" fontId="0" fillId="0" borderId="0" xfId="0" applyFill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6"/>
      <sheetName val="1STQTR"/>
      <sheetName val="2NDQTR"/>
      <sheetName val="3RDQTR"/>
      <sheetName val="4THQTR"/>
    </sheetNames>
    <sheetDataSet>
      <sheetData sheetId="0">
        <row r="6">
          <cell r="L6">
            <v>42644</v>
          </cell>
          <cell r="M6">
            <v>42675</v>
          </cell>
          <cell r="N6">
            <v>42705</v>
          </cell>
        </row>
        <row r="7">
          <cell r="L7">
            <v>942505.45999999985</v>
          </cell>
          <cell r="M7">
            <v>937559.10999999987</v>
          </cell>
          <cell r="N7">
            <v>932618.33999999985</v>
          </cell>
        </row>
        <row r="10">
          <cell r="L10">
            <v>13483.73</v>
          </cell>
          <cell r="M10">
            <v>13480.75</v>
          </cell>
          <cell r="N10">
            <v>13488</v>
          </cell>
          <cell r="O10">
            <v>161338.21</v>
          </cell>
        </row>
        <row r="12">
          <cell r="B12" t="str">
            <v>Treatment Equipment</v>
          </cell>
          <cell r="L12"/>
          <cell r="M12"/>
          <cell r="N12"/>
        </row>
        <row r="13">
          <cell r="B13" t="str">
            <v>CoBank loan fees</v>
          </cell>
          <cell r="L13">
            <v>18430.080000000002</v>
          </cell>
          <cell r="M13">
            <v>18421.52</v>
          </cell>
          <cell r="N13">
            <v>18433.189999999999</v>
          </cell>
        </row>
        <row r="14">
          <cell r="L14">
            <v>18430.080000000002</v>
          </cell>
          <cell r="M14">
            <v>18421.52</v>
          </cell>
          <cell r="N14">
            <v>18433.189999999999</v>
          </cell>
          <cell r="O14">
            <v>1455332.65</v>
          </cell>
        </row>
        <row r="19">
          <cell r="L19">
            <v>937559.10999999987</v>
          </cell>
          <cell r="M19">
            <v>932618.33999999985</v>
          </cell>
          <cell r="N19">
            <v>927673.14999999991</v>
          </cell>
        </row>
      </sheetData>
      <sheetData sheetId="1"/>
      <sheetData sheetId="2"/>
      <sheetData sheetId="3">
        <row r="20">
          <cell r="E20">
            <v>35705.94000000001</v>
          </cell>
        </row>
      </sheetData>
      <sheetData sheetId="4">
        <row r="10">
          <cell r="C10">
            <v>13483.73</v>
          </cell>
        </row>
        <row r="15">
          <cell r="C15">
            <v>18430.080000000002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7"/>
  <sheetViews>
    <sheetView tabSelected="1" topLeftCell="B1" zoomScaleNormal="100" workbookViewId="0">
      <selection activeCell="D26" sqref="D26"/>
    </sheetView>
  </sheetViews>
  <sheetFormatPr defaultRowHeight="15" x14ac:dyDescent="0.25"/>
  <cols>
    <col min="1" max="1" width="3.7109375" style="6" customWidth="1"/>
    <col min="2" max="2" width="51.140625" bestFit="1" customWidth="1"/>
    <col min="3" max="3" width="11.85546875" bestFit="1" customWidth="1"/>
    <col min="4" max="5" width="15.42578125" customWidth="1"/>
    <col min="6" max="6" width="18.85546875" style="2" customWidth="1"/>
    <col min="7" max="7" width="25.5703125" bestFit="1" customWidth="1"/>
    <col min="8" max="17" width="13.28515625" customWidth="1"/>
  </cols>
  <sheetData>
    <row r="1" spans="1:96" x14ac:dyDescent="0.25">
      <c r="B1" s="18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15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16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+[1]YR2016!L6</f>
        <v>42644</v>
      </c>
      <c r="D6" s="9">
        <f>+[1]YR2016!M6</f>
        <v>42675</v>
      </c>
      <c r="E6" s="9">
        <f>+[1]YR2016!N6</f>
        <v>42705</v>
      </c>
      <c r="F6" s="1" t="s">
        <v>4</v>
      </c>
      <c r="G6" s="1" t="s">
        <v>17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9" t="s">
        <v>6</v>
      </c>
      <c r="C7" s="20">
        <f>+[1]YR2016!L7</f>
        <v>942505.45999999985</v>
      </c>
      <c r="D7" s="20">
        <f>+[1]YR2016!M7</f>
        <v>937559.10999999987</v>
      </c>
      <c r="E7" s="20">
        <f>+[1]YR2016!N7</f>
        <v>932618.33999999985</v>
      </c>
      <c r="F7" s="1" t="s">
        <v>18</v>
      </c>
      <c r="G7" s="1" t="s">
        <v>19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0"/>
      <c r="F8" s="3"/>
      <c r="G8" s="3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3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20">
        <f>+[1]YR2016!L10</f>
        <v>13483.73</v>
      </c>
      <c r="D10" s="20">
        <f>+[1]YR2016!M10</f>
        <v>13480.75</v>
      </c>
      <c r="E10" s="20">
        <f>+[1]YR2016!N10</f>
        <v>13488</v>
      </c>
      <c r="F10" s="4">
        <f>SUM(C10:E10)</f>
        <v>40452.479999999996</v>
      </c>
      <c r="G10" s="4">
        <f>+[1]YR2016!O10+225620.31</f>
        <v>386958.52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7"/>
      <c r="C11" s="21"/>
      <c r="D11" s="21"/>
      <c r="E11" s="21"/>
      <c r="F11" s="4"/>
      <c r="G11" s="4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22" t="str">
        <f>+[1]YR2016!B12</f>
        <v>Treatment Equipment</v>
      </c>
      <c r="C12" s="23">
        <f>+[1]YR2016!L12</f>
        <v>0</v>
      </c>
      <c r="D12" s="23">
        <f>+[1]YR2016!M12</f>
        <v>0</v>
      </c>
      <c r="E12" s="23">
        <f>+[1]YR2016!N12</f>
        <v>0</v>
      </c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24" t="str">
        <f>+[1]YR2016!B13</f>
        <v>CoBank loan fees</v>
      </c>
      <c r="C13" s="23">
        <f>+[1]YR2016!L13</f>
        <v>18430.080000000002</v>
      </c>
      <c r="D13" s="23">
        <f>+[1]YR2016!M13</f>
        <v>18421.52</v>
      </c>
      <c r="E13" s="23">
        <f>+[1]YR2016!N13</f>
        <v>18433.189999999999</v>
      </c>
      <c r="F13" s="3"/>
      <c r="G13" s="1" t="s">
        <v>20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11"/>
      <c r="C14" s="25"/>
      <c r="D14" s="25"/>
      <c r="E14" s="25"/>
      <c r="F14" s="3"/>
      <c r="G14" s="1" t="s">
        <v>21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20">
        <f>+[1]YR2016!L14</f>
        <v>18430.080000000002</v>
      </c>
      <c r="D15" s="20">
        <f>+[1]YR2016!M14</f>
        <v>18421.52</v>
      </c>
      <c r="E15" s="20">
        <f>+[1]YR2016!N14</f>
        <v>18433.189999999999</v>
      </c>
      <c r="F15" s="4">
        <f>SUM(C15:E15)</f>
        <v>55284.790000000008</v>
      </c>
      <c r="G15" s="4">
        <f>+[1]YR2016!O14</f>
        <v>1455332.65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C16" s="26"/>
      <c r="D16" s="26"/>
      <c r="E16" s="26"/>
      <c r="F16" s="3"/>
      <c r="G16" s="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C17" s="26"/>
      <c r="D17" s="26"/>
      <c r="E17" s="26"/>
      <c r="F17" s="3"/>
      <c r="G17" s="3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20">
        <f>+[1]YR2016!L19</f>
        <v>937559.10999999987</v>
      </c>
      <c r="D18" s="20">
        <f>+[1]YR2016!M19</f>
        <v>932618.33999999985</v>
      </c>
      <c r="E18" s="20">
        <f>+[1]YR2016!N19</f>
        <v>927673.14999999991</v>
      </c>
      <c r="F18" s="4"/>
      <c r="G18" s="4"/>
      <c r="H18" s="16"/>
    </row>
    <row r="19" spans="1:96" x14ac:dyDescent="0.25">
      <c r="B19" s="7"/>
      <c r="F19" s="3"/>
      <c r="G19" s="3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+'[1]3RDQTR'!E20+'[1]4THQTR'!C10-'[1]4THQTR'!C15</f>
        <v>30759.590000000011</v>
      </c>
      <c r="D20" s="13">
        <f>+C20+D10-D15</f>
        <v>25818.820000000011</v>
      </c>
      <c r="E20" s="13">
        <f>+D20+E10-E15</f>
        <v>20873.630000000008</v>
      </c>
      <c r="F20" s="4"/>
      <c r="G20" s="4"/>
      <c r="H20" s="16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</sheetData>
  <pageMargins left="0.7" right="0.7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Date1 xmlns="dc463f71-b30c-4ab2-9473-d307f9d35888">2017-01-18T08:00:00+00:00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B8F64C1-C2CD-42C0-8191-437EEAF50800}"/>
</file>

<file path=customXml/itemProps2.xml><?xml version="1.0" encoding="utf-8"?>
<ds:datastoreItem xmlns:ds="http://schemas.openxmlformats.org/officeDocument/2006/customXml" ds:itemID="{672E4A9F-D3F9-4F0D-9CBF-D266BAF3028B}"/>
</file>

<file path=customXml/itemProps3.xml><?xml version="1.0" encoding="utf-8"?>
<ds:datastoreItem xmlns:ds="http://schemas.openxmlformats.org/officeDocument/2006/customXml" ds:itemID="{7B68C80A-30E2-4BA5-B6E5-C42B9E09164F}"/>
</file>

<file path=customXml/itemProps4.xml><?xml version="1.0" encoding="utf-8"?>
<ds:datastoreItem xmlns:ds="http://schemas.openxmlformats.org/officeDocument/2006/customXml" ds:itemID="{6731E682-755F-4E78-AABE-600BA7437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Rainier View Water Co</cp:lastModifiedBy>
  <cp:lastPrinted>2017-01-18T16:38:38Z</cp:lastPrinted>
  <dcterms:created xsi:type="dcterms:W3CDTF">2015-04-16T15:49:13Z</dcterms:created>
  <dcterms:modified xsi:type="dcterms:W3CDTF">2017-01-18T16:38:46Z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