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440" windowHeight="12075"/>
  </bookViews>
  <sheets>
    <sheet name="2132 BS" sheetId="1" r:id="rId1"/>
  </sheets>
  <externalReferences>
    <externalReference r:id="rId2"/>
  </externalReferences>
  <definedNames>
    <definedName name="District">'2132 BS'!$K$1</definedName>
    <definedName name="DistrictName" localSheetId="0">'2132 BS'!#REF!</definedName>
    <definedName name="ExcludeIC">'2132 BS'!#REF!</definedName>
    <definedName name="_xlnm.Print_Area" localSheetId="0">'2132 BS'!$A$1:$AC$173</definedName>
    <definedName name="_xlnm.Print_Titles" localSheetId="0">'2132 BS'!$1:$6</definedName>
    <definedName name="ReportNames">[1]ControlPanel!$S$2:$S$16</definedName>
    <definedName name="System">'2132 BS'!#REF!</definedName>
    <definedName name="YearMonth">'2132 BS'!$A$3</definedName>
  </definedNames>
  <calcPr calcId="125725" concurrentManualCount="4"/>
</workbook>
</file>

<file path=xl/calcChain.xml><?xml version="1.0" encoding="utf-8"?>
<calcChain xmlns="http://schemas.openxmlformats.org/spreadsheetml/2006/main">
  <c r="AC177" i="1"/>
  <c r="AA177"/>
  <c r="Y177"/>
  <c r="W177"/>
  <c r="U177"/>
  <c r="S177"/>
  <c r="Q177"/>
  <c r="O177"/>
  <c r="M177"/>
  <c r="K177"/>
  <c r="I177"/>
  <c r="G177"/>
  <c r="AC167"/>
  <c r="AA167"/>
  <c r="Y167"/>
  <c r="W167"/>
  <c r="U167"/>
  <c r="S167"/>
  <c r="Q167"/>
  <c r="O167"/>
  <c r="M167"/>
  <c r="K167"/>
  <c r="I167"/>
  <c r="G167"/>
  <c r="AC164"/>
  <c r="AA164"/>
  <c r="Y164"/>
  <c r="W164"/>
  <c r="U164"/>
  <c r="S164"/>
  <c r="Q164"/>
  <c r="O164"/>
  <c r="M164"/>
  <c r="K164"/>
  <c r="I164"/>
  <c r="G164"/>
  <c r="AC161"/>
  <c r="AA161"/>
  <c r="Y161"/>
  <c r="W161"/>
  <c r="U161"/>
  <c r="S161"/>
  <c r="Q161"/>
  <c r="O161"/>
  <c r="M161"/>
  <c r="K161"/>
  <c r="I161"/>
  <c r="G161"/>
  <c r="AC158"/>
  <c r="AA158"/>
  <c r="Y158"/>
  <c r="W158"/>
  <c r="U158"/>
  <c r="S158"/>
  <c r="Q158"/>
  <c r="O158"/>
  <c r="M158"/>
  <c r="K158"/>
  <c r="I158"/>
  <c r="G158"/>
  <c r="AC155"/>
  <c r="AA155"/>
  <c r="Y155"/>
  <c r="W155"/>
  <c r="U155"/>
  <c r="S155"/>
  <c r="Q155"/>
  <c r="O155"/>
  <c r="M155"/>
  <c r="K155"/>
  <c r="I155"/>
  <c r="G155"/>
  <c r="AC152"/>
  <c r="AA152"/>
  <c r="Y152"/>
  <c r="W152"/>
  <c r="U152"/>
  <c r="S152"/>
  <c r="Q152"/>
  <c r="O152"/>
  <c r="M152"/>
  <c r="K152"/>
  <c r="I152"/>
  <c r="G152"/>
  <c r="AC149"/>
  <c r="AC169" s="1"/>
  <c r="AA149"/>
  <c r="AA169" s="1"/>
  <c r="Y149"/>
  <c r="Y169" s="1"/>
  <c r="W149"/>
  <c r="W169" s="1"/>
  <c r="U149"/>
  <c r="U169" s="1"/>
  <c r="S149"/>
  <c r="S169" s="1"/>
  <c r="Q149"/>
  <c r="Q169" s="1"/>
  <c r="O149"/>
  <c r="O169" s="1"/>
  <c r="M149"/>
  <c r="M169" s="1"/>
  <c r="K149"/>
  <c r="K169" s="1"/>
  <c r="I149"/>
  <c r="I169" s="1"/>
  <c r="G149"/>
  <c r="G169" s="1"/>
  <c r="AC143"/>
  <c r="AA143"/>
  <c r="Y143"/>
  <c r="W143"/>
  <c r="U143"/>
  <c r="S143"/>
  <c r="Q143"/>
  <c r="O143"/>
  <c r="M143"/>
  <c r="K143"/>
  <c r="I143"/>
  <c r="G143"/>
  <c r="AC140"/>
  <c r="AA140"/>
  <c r="Y140"/>
  <c r="W140"/>
  <c r="U140"/>
  <c r="S140"/>
  <c r="Q140"/>
  <c r="O140"/>
  <c r="M140"/>
  <c r="K140"/>
  <c r="I140"/>
  <c r="G140"/>
  <c r="AC137"/>
  <c r="AA137"/>
  <c r="Y137"/>
  <c r="W137"/>
  <c r="U137"/>
  <c r="S137"/>
  <c r="Q137"/>
  <c r="O137"/>
  <c r="M137"/>
  <c r="K137"/>
  <c r="I137"/>
  <c r="G137"/>
  <c r="AC134"/>
  <c r="AA134"/>
  <c r="Y134"/>
  <c r="W134"/>
  <c r="U134"/>
  <c r="S134"/>
  <c r="Q134"/>
  <c r="O134"/>
  <c r="M134"/>
  <c r="K134"/>
  <c r="I134"/>
  <c r="G134"/>
  <c r="AC131"/>
  <c r="AA131"/>
  <c r="Y131"/>
  <c r="W131"/>
  <c r="U131"/>
  <c r="S131"/>
  <c r="Q131"/>
  <c r="O131"/>
  <c r="M131"/>
  <c r="K131"/>
  <c r="I131"/>
  <c r="G131"/>
  <c r="AC124"/>
  <c r="AA124"/>
  <c r="Y124"/>
  <c r="W124"/>
  <c r="U124"/>
  <c r="S124"/>
  <c r="Q124"/>
  <c r="O124"/>
  <c r="M124"/>
  <c r="K124"/>
  <c r="I124"/>
  <c r="G124"/>
  <c r="AC116"/>
  <c r="AA116"/>
  <c r="Y116"/>
  <c r="W116"/>
  <c r="U116"/>
  <c r="S116"/>
  <c r="Q116"/>
  <c r="O116"/>
  <c r="M116"/>
  <c r="K116"/>
  <c r="I116"/>
  <c r="G116"/>
  <c r="AC113"/>
  <c r="AA113"/>
  <c r="Y113"/>
  <c r="W113"/>
  <c r="U113"/>
  <c r="S113"/>
  <c r="Q113"/>
  <c r="O113"/>
  <c r="M113"/>
  <c r="K113"/>
  <c r="I113"/>
  <c r="G113"/>
  <c r="AC104"/>
  <c r="AC126" s="1"/>
  <c r="AA104"/>
  <c r="AA126" s="1"/>
  <c r="Y104"/>
  <c r="Y126" s="1"/>
  <c r="W104"/>
  <c r="W126" s="1"/>
  <c r="U104"/>
  <c r="U126" s="1"/>
  <c r="S104"/>
  <c r="S126" s="1"/>
  <c r="Q104"/>
  <c r="Q126" s="1"/>
  <c r="O104"/>
  <c r="O126" s="1"/>
  <c r="M104"/>
  <c r="M126" s="1"/>
  <c r="K104"/>
  <c r="K126" s="1"/>
  <c r="I104"/>
  <c r="I126" s="1"/>
  <c r="G104"/>
  <c r="G126" s="1"/>
  <c r="AC97"/>
  <c r="AA97"/>
  <c r="Y97"/>
  <c r="W97"/>
  <c r="U97"/>
  <c r="S97"/>
  <c r="Q97"/>
  <c r="O97"/>
  <c r="M97"/>
  <c r="K97"/>
  <c r="I97"/>
  <c r="G97"/>
  <c r="AC93"/>
  <c r="AA93"/>
  <c r="Y93"/>
  <c r="W93"/>
  <c r="U93"/>
  <c r="S93"/>
  <c r="Q93"/>
  <c r="O93"/>
  <c r="M93"/>
  <c r="K93"/>
  <c r="I93"/>
  <c r="G93"/>
  <c r="AC90"/>
  <c r="AA90"/>
  <c r="Y90"/>
  <c r="W90"/>
  <c r="U90"/>
  <c r="S90"/>
  <c r="Q90"/>
  <c r="O90"/>
  <c r="M90"/>
  <c r="K90"/>
  <c r="I90"/>
  <c r="G90"/>
  <c r="AC87"/>
  <c r="AA87"/>
  <c r="Y87"/>
  <c r="W87"/>
  <c r="U87"/>
  <c r="S87"/>
  <c r="Q87"/>
  <c r="O87"/>
  <c r="M87"/>
  <c r="K87"/>
  <c r="I87"/>
  <c r="G87"/>
  <c r="AC84"/>
  <c r="AA84"/>
  <c r="Y84"/>
  <c r="W84"/>
  <c r="U84"/>
  <c r="S84"/>
  <c r="Q84"/>
  <c r="O84"/>
  <c r="M84"/>
  <c r="K84"/>
  <c r="I84"/>
  <c r="G84"/>
  <c r="AC81"/>
  <c r="AA81"/>
  <c r="Y81"/>
  <c r="W81"/>
  <c r="U81"/>
  <c r="S81"/>
  <c r="Q81"/>
  <c r="O81"/>
  <c r="M81"/>
  <c r="K81"/>
  <c r="I81"/>
  <c r="G81"/>
  <c r="AC72"/>
  <c r="AA72"/>
  <c r="Y72"/>
  <c r="W72"/>
  <c r="U72"/>
  <c r="S72"/>
  <c r="Q72"/>
  <c r="O72"/>
  <c r="M72"/>
  <c r="K72"/>
  <c r="I72"/>
  <c r="G72"/>
  <c r="AC69"/>
  <c r="AA69"/>
  <c r="Y69"/>
  <c r="W69"/>
  <c r="U69"/>
  <c r="S69"/>
  <c r="Q69"/>
  <c r="O69"/>
  <c r="M69"/>
  <c r="K69"/>
  <c r="I69"/>
  <c r="G69"/>
  <c r="AC66"/>
  <c r="AA66"/>
  <c r="Y66"/>
  <c r="W66"/>
  <c r="U66"/>
  <c r="S66"/>
  <c r="Q66"/>
  <c r="O66"/>
  <c r="M66"/>
  <c r="K66"/>
  <c r="I66"/>
  <c r="G66"/>
  <c r="AC34"/>
  <c r="AA34"/>
  <c r="Y34"/>
  <c r="W34"/>
  <c r="U34"/>
  <c r="S34"/>
  <c r="Q34"/>
  <c r="O34"/>
  <c r="M34"/>
  <c r="K34"/>
  <c r="I34"/>
  <c r="G34"/>
  <c r="AC31"/>
  <c r="AA31"/>
  <c r="Y31"/>
  <c r="W31"/>
  <c r="U31"/>
  <c r="S31"/>
  <c r="Q31"/>
  <c r="O31"/>
  <c r="M31"/>
  <c r="K31"/>
  <c r="I31"/>
  <c r="G31"/>
  <c r="AC27"/>
  <c r="AA27"/>
  <c r="Y27"/>
  <c r="W27"/>
  <c r="U27"/>
  <c r="S27"/>
  <c r="Q27"/>
  <c r="O27"/>
  <c r="M27"/>
  <c r="K27"/>
  <c r="I27"/>
  <c r="G27"/>
  <c r="AC24"/>
  <c r="AA24"/>
  <c r="Y24"/>
  <c r="W24"/>
  <c r="U24"/>
  <c r="S24"/>
  <c r="Q24"/>
  <c r="O24"/>
  <c r="M24"/>
  <c r="K24"/>
  <c r="I24"/>
  <c r="G24"/>
  <c r="AC14"/>
  <c r="AC36" s="1"/>
  <c r="AA14"/>
  <c r="AA36" s="1"/>
  <c r="Y14"/>
  <c r="Y36" s="1"/>
  <c r="W14"/>
  <c r="W36" s="1"/>
  <c r="U14"/>
  <c r="U36" s="1"/>
  <c r="S14"/>
  <c r="Q14"/>
  <c r="Q36" s="1"/>
  <c r="O14"/>
  <c r="O36" s="1"/>
  <c r="M14"/>
  <c r="K14"/>
  <c r="I14"/>
  <c r="I36" s="1"/>
  <c r="G14"/>
  <c r="G36" s="1"/>
  <c r="K36" l="1"/>
  <c r="M36"/>
  <c r="M99" s="1"/>
  <c r="M173" s="1"/>
  <c r="S36"/>
  <c r="AC99"/>
  <c r="M145"/>
  <c r="M171" s="1"/>
  <c r="U145"/>
  <c r="U171" s="1"/>
  <c r="AC145"/>
  <c r="AC171" s="1"/>
  <c r="S99"/>
  <c r="K145"/>
  <c r="K171" s="1"/>
  <c r="S145"/>
  <c r="S171" s="1"/>
  <c r="AA145"/>
  <c r="AA171" s="1"/>
  <c r="U99"/>
  <c r="AA99"/>
  <c r="I99"/>
  <c r="Q99"/>
  <c r="Y99"/>
  <c r="I145"/>
  <c r="I171" s="1"/>
  <c r="Q145"/>
  <c r="Q171" s="1"/>
  <c r="Y145"/>
  <c r="Y171" s="1"/>
  <c r="K99"/>
  <c r="K173" s="1"/>
  <c r="G99"/>
  <c r="O99"/>
  <c r="W99"/>
  <c r="G145"/>
  <c r="G171" s="1"/>
  <c r="O145"/>
  <c r="O171" s="1"/>
  <c r="W145"/>
  <c r="W171" s="1"/>
  <c r="I173" l="1"/>
  <c r="G173"/>
  <c r="W173"/>
  <c r="Y173"/>
  <c r="U173"/>
  <c r="AC173"/>
  <c r="AA173"/>
  <c r="S173"/>
  <c r="O173"/>
  <c r="Q173"/>
</calcChain>
</file>

<file path=xl/sharedStrings.xml><?xml version="1.0" encoding="utf-8"?>
<sst xmlns="http://schemas.openxmlformats.org/spreadsheetml/2006/main" count="106" uniqueCount="101">
  <si>
    <t>Local Depository Account</t>
  </si>
  <si>
    <t>Proceeds from Sale of Assets</t>
  </si>
  <si>
    <t>Contra Proceeds from Sale of Assets</t>
  </si>
  <si>
    <t>Check &amp; Cash Pymt Clearing</t>
  </si>
  <si>
    <t>Cash</t>
  </si>
  <si>
    <t>Trade A/R Desert Micro</t>
  </si>
  <si>
    <t>Unbilled Trade A/R</t>
  </si>
  <si>
    <t>A/R Refund Clearing Acct</t>
  </si>
  <si>
    <t>Other A/R</t>
  </si>
  <si>
    <t>Allow For Doubtful Accounts</t>
  </si>
  <si>
    <t>Provision for Bad Debts</t>
  </si>
  <si>
    <t>Bad Debt Write Offs</t>
  </si>
  <si>
    <t>Bad Debt Collected</t>
  </si>
  <si>
    <t>A/R</t>
  </si>
  <si>
    <t>Inventory</t>
  </si>
  <si>
    <t>Prepaid Licenses and Permits</t>
  </si>
  <si>
    <t>Prepaid Property Tax</t>
  </si>
  <si>
    <t>Prepaids</t>
  </si>
  <si>
    <t>Curr Deferred</t>
  </si>
  <si>
    <t>Current Assets</t>
  </si>
  <si>
    <t>Land</t>
  </si>
  <si>
    <t>Truck</t>
  </si>
  <si>
    <t>Cap Ex Trucks</t>
  </si>
  <si>
    <t>Transfer/Reclass Trucks</t>
  </si>
  <si>
    <t>Sale/Disposition Trucks</t>
  </si>
  <si>
    <t>A/D Truck</t>
  </si>
  <si>
    <t>Depre Exp Trucks</t>
  </si>
  <si>
    <t>Container</t>
  </si>
  <si>
    <t>Cap Ex Container</t>
  </si>
  <si>
    <t>Transfer/Reclass Container</t>
  </si>
  <si>
    <t>Sale/Disposition Container</t>
  </si>
  <si>
    <t>A/D Container</t>
  </si>
  <si>
    <t>Depre Exp Container</t>
  </si>
  <si>
    <t>Transfer/Reclass AD Container</t>
  </si>
  <si>
    <t>Sale/Disposition AD Container</t>
  </si>
  <si>
    <t>Cap Ex Shop Equipment</t>
  </si>
  <si>
    <t>Transfer/Reclass Shop Equipment</t>
  </si>
  <si>
    <t>Depr Exp Shop Equipment</t>
  </si>
  <si>
    <t>Building</t>
  </si>
  <si>
    <t>Cap Ex Building</t>
  </si>
  <si>
    <t>Sale/Disposition Building</t>
  </si>
  <si>
    <t>A/D Building</t>
  </si>
  <si>
    <t>Depr Expense Building</t>
  </si>
  <si>
    <t>Sale/Disposition</t>
  </si>
  <si>
    <t>Fixed Assets</t>
  </si>
  <si>
    <t>Notes Rec.</t>
  </si>
  <si>
    <t>Goodwill</t>
  </si>
  <si>
    <t>Other Intangibles</t>
  </si>
  <si>
    <t>Transfer/Reclass Other</t>
  </si>
  <si>
    <t>Amort Other Itangible</t>
  </si>
  <si>
    <t>Amort Exp Other</t>
  </si>
  <si>
    <t>Transfer/Reclasss Indefinite Lived Itangibles</t>
  </si>
  <si>
    <t>Amortization Transfer/Reclass Indefinite Lived Intangibles</t>
  </si>
  <si>
    <t>Intangibles</t>
  </si>
  <si>
    <t>Deposits</t>
  </si>
  <si>
    <t>Restricted Funds</t>
  </si>
  <si>
    <t>Other Assets</t>
  </si>
  <si>
    <t>Loan Fees</t>
  </si>
  <si>
    <t>Intercompany Corporate</t>
  </si>
  <si>
    <t>Investment Corporate</t>
  </si>
  <si>
    <t>Intercompany</t>
  </si>
  <si>
    <t>Total Assets</t>
  </si>
  <si>
    <t>Curr Portion LTD</t>
  </si>
  <si>
    <t>AP - Accrued</t>
  </si>
  <si>
    <t>AP - Accrued Procurement Card</t>
  </si>
  <si>
    <t>AP - Sales Tax</t>
  </si>
  <si>
    <t>AP - Other</t>
  </si>
  <si>
    <t>Pass Thru Taxes</t>
  </si>
  <si>
    <t>WUTC Tax Payable</t>
  </si>
  <si>
    <t>AP - Other Taxes</t>
  </si>
  <si>
    <t>A/P</t>
  </si>
  <si>
    <t>Unearned Revenue</t>
  </si>
  <si>
    <t>Unearned Rev</t>
  </si>
  <si>
    <t>Accrued Liabilities Wages Commissions</t>
  </si>
  <si>
    <t>Vacation Accrual</t>
  </si>
  <si>
    <t>Accrued Liabilities Safety Bonus</t>
  </si>
  <si>
    <t>Accrued Liabilities Ins. - Workers Comp</t>
  </si>
  <si>
    <t>Accrued Liabilities - Property Tax</t>
  </si>
  <si>
    <t>Accrued Liabilities - UP Tracker</t>
  </si>
  <si>
    <t>Accrued Liab</t>
  </si>
  <si>
    <t>Current Liab</t>
  </si>
  <si>
    <t>LTD</t>
  </si>
  <si>
    <t>Overdraft</t>
  </si>
  <si>
    <t>Other LTD</t>
  </si>
  <si>
    <t>Deferred Taxes</t>
  </si>
  <si>
    <t>Minority Int</t>
  </si>
  <si>
    <t>Total Liabilities</t>
  </si>
  <si>
    <t>Common Stock</t>
  </si>
  <si>
    <t>Other Equity</t>
  </si>
  <si>
    <t>Deferred Comp</t>
  </si>
  <si>
    <t>Unrealized Swap Val</t>
  </si>
  <si>
    <t>APIC</t>
  </si>
  <si>
    <t>Treasury</t>
  </si>
  <si>
    <t>Retained Earnings</t>
  </si>
  <si>
    <t>Total Liab &amp; Equity</t>
  </si>
  <si>
    <t>BS Balance</t>
  </si>
  <si>
    <t>Data Not Included</t>
  </si>
  <si>
    <t>American Disposal Company, Inc.</t>
  </si>
  <si>
    <t>Balance Sheet</t>
  </si>
  <si>
    <t>dba Vashon Disposal</t>
  </si>
  <si>
    <t>As of December 31, 2015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</si>
</sst>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2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i/>
      <sz val="10"/>
      <color indexed="8"/>
      <name val="Arial"/>
      <family val="2"/>
    </font>
    <font>
      <sz val="8"/>
      <color indexed="8"/>
      <name val="Arial"/>
      <family val="2"/>
    </font>
    <font>
      <sz val="12"/>
      <name val="Helv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3">
    <xf numFmtId="0" fontId="0" fillId="0" borderId="0"/>
    <xf numFmtId="37" fontId="2" fillId="2" borderId="0" applyFill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41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7">
    <xf numFmtId="0" fontId="0" fillId="0" borderId="0" xfId="0"/>
    <xf numFmtId="37" fontId="3" fillId="0" borderId="0" xfId="1" applyFont="1" applyFill="1"/>
    <xf numFmtId="0" fontId="4" fillId="0" borderId="0" xfId="2" applyFont="1"/>
    <xf numFmtId="0" fontId="4" fillId="0" borderId="0" xfId="2" applyFont="1" applyAlignment="1">
      <alignment horizontal="left"/>
    </xf>
    <xf numFmtId="0" fontId="4" fillId="0" borderId="0" xfId="2" quotePrefix="1" applyFont="1" applyAlignment="1">
      <alignment horizontal="left"/>
    </xf>
    <xf numFmtId="164" fontId="4" fillId="3" borderId="0" xfId="3" applyNumberFormat="1" applyFont="1" applyFill="1"/>
    <xf numFmtId="0" fontId="5" fillId="0" borderId="0" xfId="2" applyNumberFormat="1" applyFont="1"/>
    <xf numFmtId="0" fontId="6" fillId="0" borderId="0" xfId="2" applyNumberFormat="1" applyFont="1"/>
    <xf numFmtId="0" fontId="4" fillId="0" borderId="0" xfId="2" applyNumberFormat="1" applyFont="1"/>
    <xf numFmtId="17" fontId="9" fillId="0" borderId="2" xfId="4" applyNumberFormat="1" applyFont="1" applyFill="1" applyBorder="1" applyAlignment="1">
      <alignment horizontal="centerContinuous"/>
    </xf>
    <xf numFmtId="0" fontId="10" fillId="0" borderId="0" xfId="2" applyNumberFormat="1" applyFont="1"/>
    <xf numFmtId="0" fontId="4" fillId="0" borderId="0" xfId="2" applyNumberFormat="1" applyFont="1" applyAlignment="1">
      <alignment horizontal="center"/>
    </xf>
    <xf numFmtId="0" fontId="3" fillId="0" borderId="0" xfId="5"/>
    <xf numFmtId="0" fontId="4" fillId="0" borderId="1" xfId="2" applyFont="1" applyBorder="1"/>
    <xf numFmtId="164" fontId="4" fillId="4" borderId="0" xfId="3" applyNumberFormat="1" applyFont="1" applyFill="1" applyBorder="1"/>
    <xf numFmtId="164" fontId="4" fillId="0" borderId="1" xfId="3" applyNumberFormat="1" applyFont="1" applyBorder="1"/>
    <xf numFmtId="164" fontId="4" fillId="0" borderId="0" xfId="3" applyNumberFormat="1" applyFont="1"/>
    <xf numFmtId="0" fontId="8" fillId="0" borderId="0" xfId="2" applyFont="1" applyAlignment="1">
      <alignment horizontal="left"/>
    </xf>
    <xf numFmtId="164" fontId="4" fillId="4" borderId="3" xfId="3" applyNumberFormat="1" applyFont="1" applyFill="1" applyBorder="1"/>
    <xf numFmtId="0" fontId="4" fillId="0" borderId="0" xfId="2" quotePrefix="1" applyFont="1"/>
    <xf numFmtId="0" fontId="8" fillId="0" borderId="0" xfId="2" applyFont="1"/>
    <xf numFmtId="164" fontId="4" fillId="4" borderId="4" xfId="3" applyNumberFormat="1" applyFont="1" applyFill="1" applyBorder="1"/>
    <xf numFmtId="0" fontId="11" fillId="0" borderId="0" xfId="2" applyFont="1"/>
    <xf numFmtId="164" fontId="11" fillId="0" borderId="0" xfId="3" applyNumberFormat="1" applyFont="1"/>
    <xf numFmtId="164" fontId="3" fillId="0" borderId="0" xfId="4" applyNumberFormat="1" applyFont="1" applyFill="1"/>
    <xf numFmtId="0" fontId="1" fillId="0" borderId="0" xfId="7"/>
    <xf numFmtId="164" fontId="3" fillId="0" borderId="0" xfId="3" applyNumberFormat="1" applyFont="1" applyFill="1"/>
    <xf numFmtId="164" fontId="4" fillId="5" borderId="0" xfId="3" applyNumberFormat="1" applyFont="1" applyFill="1" applyBorder="1"/>
    <xf numFmtId="0" fontId="4" fillId="5" borderId="0" xfId="2" applyFont="1" applyFill="1"/>
    <xf numFmtId="37" fontId="3" fillId="5" borderId="0" xfId="1" applyFont="1" applyFill="1" applyBorder="1"/>
    <xf numFmtId="37" fontId="3" fillId="5" borderId="0" xfId="1" applyFont="1" applyFill="1"/>
    <xf numFmtId="0" fontId="5" fillId="0" borderId="0" xfId="2" applyNumberFormat="1" applyFont="1" applyFill="1" applyBorder="1"/>
    <xf numFmtId="0" fontId="6" fillId="0" borderId="0" xfId="2" applyNumberFormat="1" applyFont="1" applyFill="1" applyBorder="1" applyAlignment="1">
      <alignment horizontal="right"/>
    </xf>
    <xf numFmtId="49" fontId="7" fillId="0" borderId="0" xfId="2" applyNumberFormat="1" applyFont="1" applyFill="1" applyBorder="1" applyAlignment="1">
      <alignment horizontal="left"/>
    </xf>
    <xf numFmtId="0" fontId="5" fillId="0" borderId="0" xfId="2" applyNumberFormat="1" applyFont="1" applyFill="1" applyBorder="1" applyAlignment="1">
      <alignment horizontal="centerContinuous"/>
    </xf>
    <xf numFmtId="0" fontId="7" fillId="0" borderId="0" xfId="2" applyNumberFormat="1" applyFont="1" applyFill="1" applyBorder="1" applyAlignment="1">
      <alignment horizontal="left"/>
    </xf>
    <xf numFmtId="0" fontId="8" fillId="0" borderId="0" xfId="2" applyNumberFormat="1" applyFont="1" applyFill="1" applyBorder="1" applyAlignment="1">
      <alignment horizontal="centerContinuous"/>
    </xf>
  </cellXfs>
  <cellStyles count="23">
    <cellStyle name="Accounting" xfId="8"/>
    <cellStyle name="Comma 2" xfId="3"/>
    <cellStyle name="Comma 3" xfId="4"/>
    <cellStyle name="Comma 3 2" xfId="9"/>
    <cellStyle name="Comma 4" xfId="10"/>
    <cellStyle name="Normal" xfId="0" builtinId="0"/>
    <cellStyle name="Normal - Style1" xfId="11"/>
    <cellStyle name="Normal - Style2" xfId="12"/>
    <cellStyle name="Normal - Style3" xfId="13"/>
    <cellStyle name="Normal - Style4" xfId="14"/>
    <cellStyle name="Normal - Style5" xfId="15"/>
    <cellStyle name="Normal 2" xfId="5"/>
    <cellStyle name="Normal 2 2" xfId="6"/>
    <cellStyle name="Normal 2 2 2" xfId="16"/>
    <cellStyle name="Normal 2 2_IS210PL" xfId="17"/>
    <cellStyle name="Normal 2 3" xfId="18"/>
    <cellStyle name="Normal 2_AfterChange" xfId="19"/>
    <cellStyle name="Normal 3" xfId="20"/>
    <cellStyle name="Normal_IS210PL" xfId="7"/>
    <cellStyle name="Normal_Report" xfId="1"/>
    <cellStyle name="Normal_TheTool_Jeff_v5" xfId="2"/>
    <cellStyle name="Percent 2" xfId="21"/>
    <cellStyle name="Percent 3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20112206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E178"/>
  <sheetViews>
    <sheetView showGridLines="0" tabSelected="1" zoomScale="80" zoomScaleNormal="80" workbookViewId="0">
      <selection activeCell="D4" sqref="D4"/>
    </sheetView>
  </sheetViews>
  <sheetFormatPr defaultColWidth="13.85546875" defaultRowHeight="12.75" outlineLevelRow="1" outlineLevelCol="1"/>
  <cols>
    <col min="1" max="1" width="6.85546875" style="1" customWidth="1"/>
    <col min="2" max="3" width="2.28515625" style="1" customWidth="1"/>
    <col min="4" max="4" width="25" style="1" customWidth="1"/>
    <col min="5" max="5" width="3.85546875" style="1" customWidth="1"/>
    <col min="6" max="6" width="2" style="1" customWidth="1"/>
    <col min="7" max="7" width="11.28515625" style="1" bestFit="1" customWidth="1" outlineLevel="1"/>
    <col min="8" max="8" width="1.85546875" style="1" customWidth="1" outlineLevel="1"/>
    <col min="9" max="9" width="11.28515625" style="1" bestFit="1" customWidth="1" outlineLevel="1"/>
    <col min="10" max="10" width="1.85546875" style="1" customWidth="1" outlineLevel="1"/>
    <col min="11" max="11" width="11.28515625" style="1" bestFit="1" customWidth="1" outlineLevel="1"/>
    <col min="12" max="12" width="1.85546875" style="1" customWidth="1" outlineLevel="1"/>
    <col min="13" max="13" width="11.28515625" style="1" bestFit="1" customWidth="1" outlineLevel="1"/>
    <col min="14" max="14" width="1.85546875" style="1" customWidth="1" outlineLevel="1"/>
    <col min="15" max="15" width="11.28515625" style="1" bestFit="1" customWidth="1" outlineLevel="1"/>
    <col min="16" max="16" width="1.85546875" style="1" customWidth="1" outlineLevel="1"/>
    <col min="17" max="17" width="11.28515625" style="1" bestFit="1" customWidth="1" outlineLevel="1"/>
    <col min="18" max="18" width="1.85546875" style="1" customWidth="1" outlineLevel="1"/>
    <col min="19" max="19" width="11.28515625" style="1" bestFit="1" customWidth="1" outlineLevel="1"/>
    <col min="20" max="20" width="1.85546875" style="1" customWidth="1" outlineLevel="1"/>
    <col min="21" max="21" width="11.28515625" style="1" bestFit="1" customWidth="1" outlineLevel="1"/>
    <col min="22" max="22" width="1.85546875" style="1" customWidth="1" outlineLevel="1"/>
    <col min="23" max="23" width="11.28515625" style="1" bestFit="1" customWidth="1" outlineLevel="1"/>
    <col min="24" max="24" width="1.85546875" style="1" customWidth="1" outlineLevel="1"/>
    <col min="25" max="25" width="11.28515625" style="1" bestFit="1" customWidth="1" outlineLevel="1"/>
    <col min="26" max="26" width="1.85546875" style="1" customWidth="1" outlineLevel="1"/>
    <col min="27" max="27" width="11.28515625" style="1" bestFit="1" customWidth="1" outlineLevel="1"/>
    <col min="28" max="28" width="1.85546875" style="1" customWidth="1"/>
    <col min="29" max="29" width="11.28515625" style="1" bestFit="1" customWidth="1"/>
    <col min="30" max="30" width="1.85546875" style="1" customWidth="1"/>
    <col min="31" max="31" width="3.140625" style="1" customWidth="1"/>
    <col min="32" max="32" width="2.85546875" style="1" customWidth="1"/>
    <col min="33" max="265" width="13.85546875" style="1"/>
    <col min="266" max="266" width="7" style="1" customWidth="1"/>
    <col min="267" max="267" width="16.5703125" style="1" customWidth="1"/>
    <col min="268" max="268" width="4.28515625" style="1" customWidth="1"/>
    <col min="269" max="269" width="6.85546875" style="1" customWidth="1"/>
    <col min="270" max="271" width="2.28515625" style="1" customWidth="1"/>
    <col min="272" max="272" width="10.85546875" style="1" customWidth="1"/>
    <col min="273" max="273" width="3.85546875" style="1" customWidth="1"/>
    <col min="274" max="274" width="2" style="1" customWidth="1"/>
    <col min="275" max="275" width="15.5703125" style="1" customWidth="1"/>
    <col min="276" max="276" width="1.85546875" style="1" customWidth="1"/>
    <col min="277" max="277" width="15.5703125" style="1" customWidth="1"/>
    <col min="278" max="278" width="1.85546875" style="1" customWidth="1"/>
    <col min="279" max="279" width="15.5703125" style="1" customWidth="1"/>
    <col min="280" max="280" width="1.85546875" style="1" customWidth="1"/>
    <col min="281" max="281" width="15.5703125" style="1" customWidth="1"/>
    <col min="282" max="282" width="3.140625" style="1" customWidth="1"/>
    <col min="283" max="283" width="15.5703125" style="1" customWidth="1"/>
    <col min="284" max="284" width="14.28515625" style="1" customWidth="1"/>
    <col min="285" max="285" width="15.5703125" style="1" customWidth="1"/>
    <col min="286" max="286" width="1.85546875" style="1" customWidth="1"/>
    <col min="287" max="287" width="15.5703125" style="1" customWidth="1"/>
    <col min="288" max="288" width="2.85546875" style="1" customWidth="1"/>
    <col min="289" max="521" width="13.85546875" style="1"/>
    <col min="522" max="522" width="7" style="1" customWidth="1"/>
    <col min="523" max="523" width="16.5703125" style="1" customWidth="1"/>
    <col min="524" max="524" width="4.28515625" style="1" customWidth="1"/>
    <col min="525" max="525" width="6.85546875" style="1" customWidth="1"/>
    <col min="526" max="527" width="2.28515625" style="1" customWidth="1"/>
    <col min="528" max="528" width="10.85546875" style="1" customWidth="1"/>
    <col min="529" max="529" width="3.85546875" style="1" customWidth="1"/>
    <col min="530" max="530" width="2" style="1" customWidth="1"/>
    <col min="531" max="531" width="15.5703125" style="1" customWidth="1"/>
    <col min="532" max="532" width="1.85546875" style="1" customWidth="1"/>
    <col min="533" max="533" width="15.5703125" style="1" customWidth="1"/>
    <col min="534" max="534" width="1.85546875" style="1" customWidth="1"/>
    <col min="535" max="535" width="15.5703125" style="1" customWidth="1"/>
    <col min="536" max="536" width="1.85546875" style="1" customWidth="1"/>
    <col min="537" max="537" width="15.5703125" style="1" customWidth="1"/>
    <col min="538" max="538" width="3.140625" style="1" customWidth="1"/>
    <col min="539" max="539" width="15.5703125" style="1" customWidth="1"/>
    <col min="540" max="540" width="14.28515625" style="1" customWidth="1"/>
    <col min="541" max="541" width="15.5703125" style="1" customWidth="1"/>
    <col min="542" max="542" width="1.85546875" style="1" customWidth="1"/>
    <col min="543" max="543" width="15.5703125" style="1" customWidth="1"/>
    <col min="544" max="544" width="2.85546875" style="1" customWidth="1"/>
    <col min="545" max="777" width="13.85546875" style="1"/>
    <col min="778" max="778" width="7" style="1" customWidth="1"/>
    <col min="779" max="779" width="16.5703125" style="1" customWidth="1"/>
    <col min="780" max="780" width="4.28515625" style="1" customWidth="1"/>
    <col min="781" max="781" width="6.85546875" style="1" customWidth="1"/>
    <col min="782" max="783" width="2.28515625" style="1" customWidth="1"/>
    <col min="784" max="784" width="10.85546875" style="1" customWidth="1"/>
    <col min="785" max="785" width="3.85546875" style="1" customWidth="1"/>
    <col min="786" max="786" width="2" style="1" customWidth="1"/>
    <col min="787" max="787" width="15.5703125" style="1" customWidth="1"/>
    <col min="788" max="788" width="1.85546875" style="1" customWidth="1"/>
    <col min="789" max="789" width="15.5703125" style="1" customWidth="1"/>
    <col min="790" max="790" width="1.85546875" style="1" customWidth="1"/>
    <col min="791" max="791" width="15.5703125" style="1" customWidth="1"/>
    <col min="792" max="792" width="1.85546875" style="1" customWidth="1"/>
    <col min="793" max="793" width="15.5703125" style="1" customWidth="1"/>
    <col min="794" max="794" width="3.140625" style="1" customWidth="1"/>
    <col min="795" max="795" width="15.5703125" style="1" customWidth="1"/>
    <col min="796" max="796" width="14.28515625" style="1" customWidth="1"/>
    <col min="797" max="797" width="15.5703125" style="1" customWidth="1"/>
    <col min="798" max="798" width="1.85546875" style="1" customWidth="1"/>
    <col min="799" max="799" width="15.5703125" style="1" customWidth="1"/>
    <col min="800" max="800" width="2.85546875" style="1" customWidth="1"/>
    <col min="801" max="1033" width="13.85546875" style="1"/>
    <col min="1034" max="1034" width="7" style="1" customWidth="1"/>
    <col min="1035" max="1035" width="16.5703125" style="1" customWidth="1"/>
    <col min="1036" max="1036" width="4.28515625" style="1" customWidth="1"/>
    <col min="1037" max="1037" width="6.85546875" style="1" customWidth="1"/>
    <col min="1038" max="1039" width="2.28515625" style="1" customWidth="1"/>
    <col min="1040" max="1040" width="10.85546875" style="1" customWidth="1"/>
    <col min="1041" max="1041" width="3.85546875" style="1" customWidth="1"/>
    <col min="1042" max="1042" width="2" style="1" customWidth="1"/>
    <col min="1043" max="1043" width="15.5703125" style="1" customWidth="1"/>
    <col min="1044" max="1044" width="1.85546875" style="1" customWidth="1"/>
    <col min="1045" max="1045" width="15.5703125" style="1" customWidth="1"/>
    <col min="1046" max="1046" width="1.85546875" style="1" customWidth="1"/>
    <col min="1047" max="1047" width="15.5703125" style="1" customWidth="1"/>
    <col min="1048" max="1048" width="1.85546875" style="1" customWidth="1"/>
    <col min="1049" max="1049" width="15.5703125" style="1" customWidth="1"/>
    <col min="1050" max="1050" width="3.140625" style="1" customWidth="1"/>
    <col min="1051" max="1051" width="15.5703125" style="1" customWidth="1"/>
    <col min="1052" max="1052" width="14.28515625" style="1" customWidth="1"/>
    <col min="1053" max="1053" width="15.5703125" style="1" customWidth="1"/>
    <col min="1054" max="1054" width="1.85546875" style="1" customWidth="1"/>
    <col min="1055" max="1055" width="15.5703125" style="1" customWidth="1"/>
    <col min="1056" max="1056" width="2.85546875" style="1" customWidth="1"/>
    <col min="1057" max="1289" width="13.85546875" style="1"/>
    <col min="1290" max="1290" width="7" style="1" customWidth="1"/>
    <col min="1291" max="1291" width="16.5703125" style="1" customWidth="1"/>
    <col min="1292" max="1292" width="4.28515625" style="1" customWidth="1"/>
    <col min="1293" max="1293" width="6.85546875" style="1" customWidth="1"/>
    <col min="1294" max="1295" width="2.28515625" style="1" customWidth="1"/>
    <col min="1296" max="1296" width="10.85546875" style="1" customWidth="1"/>
    <col min="1297" max="1297" width="3.85546875" style="1" customWidth="1"/>
    <col min="1298" max="1298" width="2" style="1" customWidth="1"/>
    <col min="1299" max="1299" width="15.5703125" style="1" customWidth="1"/>
    <col min="1300" max="1300" width="1.85546875" style="1" customWidth="1"/>
    <col min="1301" max="1301" width="15.5703125" style="1" customWidth="1"/>
    <col min="1302" max="1302" width="1.85546875" style="1" customWidth="1"/>
    <col min="1303" max="1303" width="15.5703125" style="1" customWidth="1"/>
    <col min="1304" max="1304" width="1.85546875" style="1" customWidth="1"/>
    <col min="1305" max="1305" width="15.5703125" style="1" customWidth="1"/>
    <col min="1306" max="1306" width="3.140625" style="1" customWidth="1"/>
    <col min="1307" max="1307" width="15.5703125" style="1" customWidth="1"/>
    <col min="1308" max="1308" width="14.28515625" style="1" customWidth="1"/>
    <col min="1309" max="1309" width="15.5703125" style="1" customWidth="1"/>
    <col min="1310" max="1310" width="1.85546875" style="1" customWidth="1"/>
    <col min="1311" max="1311" width="15.5703125" style="1" customWidth="1"/>
    <col min="1312" max="1312" width="2.85546875" style="1" customWidth="1"/>
    <col min="1313" max="1545" width="13.85546875" style="1"/>
    <col min="1546" max="1546" width="7" style="1" customWidth="1"/>
    <col min="1547" max="1547" width="16.5703125" style="1" customWidth="1"/>
    <col min="1548" max="1548" width="4.28515625" style="1" customWidth="1"/>
    <col min="1549" max="1549" width="6.85546875" style="1" customWidth="1"/>
    <col min="1550" max="1551" width="2.28515625" style="1" customWidth="1"/>
    <col min="1552" max="1552" width="10.85546875" style="1" customWidth="1"/>
    <col min="1553" max="1553" width="3.85546875" style="1" customWidth="1"/>
    <col min="1554" max="1554" width="2" style="1" customWidth="1"/>
    <col min="1555" max="1555" width="15.5703125" style="1" customWidth="1"/>
    <col min="1556" max="1556" width="1.85546875" style="1" customWidth="1"/>
    <col min="1557" max="1557" width="15.5703125" style="1" customWidth="1"/>
    <col min="1558" max="1558" width="1.85546875" style="1" customWidth="1"/>
    <col min="1559" max="1559" width="15.5703125" style="1" customWidth="1"/>
    <col min="1560" max="1560" width="1.85546875" style="1" customWidth="1"/>
    <col min="1561" max="1561" width="15.5703125" style="1" customWidth="1"/>
    <col min="1562" max="1562" width="3.140625" style="1" customWidth="1"/>
    <col min="1563" max="1563" width="15.5703125" style="1" customWidth="1"/>
    <col min="1564" max="1564" width="14.28515625" style="1" customWidth="1"/>
    <col min="1565" max="1565" width="15.5703125" style="1" customWidth="1"/>
    <col min="1566" max="1566" width="1.85546875" style="1" customWidth="1"/>
    <col min="1567" max="1567" width="15.5703125" style="1" customWidth="1"/>
    <col min="1568" max="1568" width="2.85546875" style="1" customWidth="1"/>
    <col min="1569" max="1801" width="13.85546875" style="1"/>
    <col min="1802" max="1802" width="7" style="1" customWidth="1"/>
    <col min="1803" max="1803" width="16.5703125" style="1" customWidth="1"/>
    <col min="1804" max="1804" width="4.28515625" style="1" customWidth="1"/>
    <col min="1805" max="1805" width="6.85546875" style="1" customWidth="1"/>
    <col min="1806" max="1807" width="2.28515625" style="1" customWidth="1"/>
    <col min="1808" max="1808" width="10.85546875" style="1" customWidth="1"/>
    <col min="1809" max="1809" width="3.85546875" style="1" customWidth="1"/>
    <col min="1810" max="1810" width="2" style="1" customWidth="1"/>
    <col min="1811" max="1811" width="15.5703125" style="1" customWidth="1"/>
    <col min="1812" max="1812" width="1.85546875" style="1" customWidth="1"/>
    <col min="1813" max="1813" width="15.5703125" style="1" customWidth="1"/>
    <col min="1814" max="1814" width="1.85546875" style="1" customWidth="1"/>
    <col min="1815" max="1815" width="15.5703125" style="1" customWidth="1"/>
    <col min="1816" max="1816" width="1.85546875" style="1" customWidth="1"/>
    <col min="1817" max="1817" width="15.5703125" style="1" customWidth="1"/>
    <col min="1818" max="1818" width="3.140625" style="1" customWidth="1"/>
    <col min="1819" max="1819" width="15.5703125" style="1" customWidth="1"/>
    <col min="1820" max="1820" width="14.28515625" style="1" customWidth="1"/>
    <col min="1821" max="1821" width="15.5703125" style="1" customWidth="1"/>
    <col min="1822" max="1822" width="1.85546875" style="1" customWidth="1"/>
    <col min="1823" max="1823" width="15.5703125" style="1" customWidth="1"/>
    <col min="1824" max="1824" width="2.85546875" style="1" customWidth="1"/>
    <col min="1825" max="2057" width="13.85546875" style="1"/>
    <col min="2058" max="2058" width="7" style="1" customWidth="1"/>
    <col min="2059" max="2059" width="16.5703125" style="1" customWidth="1"/>
    <col min="2060" max="2060" width="4.28515625" style="1" customWidth="1"/>
    <col min="2061" max="2061" width="6.85546875" style="1" customWidth="1"/>
    <col min="2062" max="2063" width="2.28515625" style="1" customWidth="1"/>
    <col min="2064" max="2064" width="10.85546875" style="1" customWidth="1"/>
    <col min="2065" max="2065" width="3.85546875" style="1" customWidth="1"/>
    <col min="2066" max="2066" width="2" style="1" customWidth="1"/>
    <col min="2067" max="2067" width="15.5703125" style="1" customWidth="1"/>
    <col min="2068" max="2068" width="1.85546875" style="1" customWidth="1"/>
    <col min="2069" max="2069" width="15.5703125" style="1" customWidth="1"/>
    <col min="2070" max="2070" width="1.85546875" style="1" customWidth="1"/>
    <col min="2071" max="2071" width="15.5703125" style="1" customWidth="1"/>
    <col min="2072" max="2072" width="1.85546875" style="1" customWidth="1"/>
    <col min="2073" max="2073" width="15.5703125" style="1" customWidth="1"/>
    <col min="2074" max="2074" width="3.140625" style="1" customWidth="1"/>
    <col min="2075" max="2075" width="15.5703125" style="1" customWidth="1"/>
    <col min="2076" max="2076" width="14.28515625" style="1" customWidth="1"/>
    <col min="2077" max="2077" width="15.5703125" style="1" customWidth="1"/>
    <col min="2078" max="2078" width="1.85546875" style="1" customWidth="1"/>
    <col min="2079" max="2079" width="15.5703125" style="1" customWidth="1"/>
    <col min="2080" max="2080" width="2.85546875" style="1" customWidth="1"/>
    <col min="2081" max="2313" width="13.85546875" style="1"/>
    <col min="2314" max="2314" width="7" style="1" customWidth="1"/>
    <col min="2315" max="2315" width="16.5703125" style="1" customWidth="1"/>
    <col min="2316" max="2316" width="4.28515625" style="1" customWidth="1"/>
    <col min="2317" max="2317" width="6.85546875" style="1" customWidth="1"/>
    <col min="2318" max="2319" width="2.28515625" style="1" customWidth="1"/>
    <col min="2320" max="2320" width="10.85546875" style="1" customWidth="1"/>
    <col min="2321" max="2321" width="3.85546875" style="1" customWidth="1"/>
    <col min="2322" max="2322" width="2" style="1" customWidth="1"/>
    <col min="2323" max="2323" width="15.5703125" style="1" customWidth="1"/>
    <col min="2324" max="2324" width="1.85546875" style="1" customWidth="1"/>
    <col min="2325" max="2325" width="15.5703125" style="1" customWidth="1"/>
    <col min="2326" max="2326" width="1.85546875" style="1" customWidth="1"/>
    <col min="2327" max="2327" width="15.5703125" style="1" customWidth="1"/>
    <col min="2328" max="2328" width="1.85546875" style="1" customWidth="1"/>
    <col min="2329" max="2329" width="15.5703125" style="1" customWidth="1"/>
    <col min="2330" max="2330" width="3.140625" style="1" customWidth="1"/>
    <col min="2331" max="2331" width="15.5703125" style="1" customWidth="1"/>
    <col min="2332" max="2332" width="14.28515625" style="1" customWidth="1"/>
    <col min="2333" max="2333" width="15.5703125" style="1" customWidth="1"/>
    <col min="2334" max="2334" width="1.85546875" style="1" customWidth="1"/>
    <col min="2335" max="2335" width="15.5703125" style="1" customWidth="1"/>
    <col min="2336" max="2336" width="2.85546875" style="1" customWidth="1"/>
    <col min="2337" max="2569" width="13.85546875" style="1"/>
    <col min="2570" max="2570" width="7" style="1" customWidth="1"/>
    <col min="2571" max="2571" width="16.5703125" style="1" customWidth="1"/>
    <col min="2572" max="2572" width="4.28515625" style="1" customWidth="1"/>
    <col min="2573" max="2573" width="6.85546875" style="1" customWidth="1"/>
    <col min="2574" max="2575" width="2.28515625" style="1" customWidth="1"/>
    <col min="2576" max="2576" width="10.85546875" style="1" customWidth="1"/>
    <col min="2577" max="2577" width="3.85546875" style="1" customWidth="1"/>
    <col min="2578" max="2578" width="2" style="1" customWidth="1"/>
    <col min="2579" max="2579" width="15.5703125" style="1" customWidth="1"/>
    <col min="2580" max="2580" width="1.85546875" style="1" customWidth="1"/>
    <col min="2581" max="2581" width="15.5703125" style="1" customWidth="1"/>
    <col min="2582" max="2582" width="1.85546875" style="1" customWidth="1"/>
    <col min="2583" max="2583" width="15.5703125" style="1" customWidth="1"/>
    <col min="2584" max="2584" width="1.85546875" style="1" customWidth="1"/>
    <col min="2585" max="2585" width="15.5703125" style="1" customWidth="1"/>
    <col min="2586" max="2586" width="3.140625" style="1" customWidth="1"/>
    <col min="2587" max="2587" width="15.5703125" style="1" customWidth="1"/>
    <col min="2588" max="2588" width="14.28515625" style="1" customWidth="1"/>
    <col min="2589" max="2589" width="15.5703125" style="1" customWidth="1"/>
    <col min="2590" max="2590" width="1.85546875" style="1" customWidth="1"/>
    <col min="2591" max="2591" width="15.5703125" style="1" customWidth="1"/>
    <col min="2592" max="2592" width="2.85546875" style="1" customWidth="1"/>
    <col min="2593" max="2825" width="13.85546875" style="1"/>
    <col min="2826" max="2826" width="7" style="1" customWidth="1"/>
    <col min="2827" max="2827" width="16.5703125" style="1" customWidth="1"/>
    <col min="2828" max="2828" width="4.28515625" style="1" customWidth="1"/>
    <col min="2829" max="2829" width="6.85546875" style="1" customWidth="1"/>
    <col min="2830" max="2831" width="2.28515625" style="1" customWidth="1"/>
    <col min="2832" max="2832" width="10.85546875" style="1" customWidth="1"/>
    <col min="2833" max="2833" width="3.85546875" style="1" customWidth="1"/>
    <col min="2834" max="2834" width="2" style="1" customWidth="1"/>
    <col min="2835" max="2835" width="15.5703125" style="1" customWidth="1"/>
    <col min="2836" max="2836" width="1.85546875" style="1" customWidth="1"/>
    <col min="2837" max="2837" width="15.5703125" style="1" customWidth="1"/>
    <col min="2838" max="2838" width="1.85546875" style="1" customWidth="1"/>
    <col min="2839" max="2839" width="15.5703125" style="1" customWidth="1"/>
    <col min="2840" max="2840" width="1.85546875" style="1" customWidth="1"/>
    <col min="2841" max="2841" width="15.5703125" style="1" customWidth="1"/>
    <col min="2842" max="2842" width="3.140625" style="1" customWidth="1"/>
    <col min="2843" max="2843" width="15.5703125" style="1" customWidth="1"/>
    <col min="2844" max="2844" width="14.28515625" style="1" customWidth="1"/>
    <col min="2845" max="2845" width="15.5703125" style="1" customWidth="1"/>
    <col min="2846" max="2846" width="1.85546875" style="1" customWidth="1"/>
    <col min="2847" max="2847" width="15.5703125" style="1" customWidth="1"/>
    <col min="2848" max="2848" width="2.85546875" style="1" customWidth="1"/>
    <col min="2849" max="3081" width="13.85546875" style="1"/>
    <col min="3082" max="3082" width="7" style="1" customWidth="1"/>
    <col min="3083" max="3083" width="16.5703125" style="1" customWidth="1"/>
    <col min="3084" max="3084" width="4.28515625" style="1" customWidth="1"/>
    <col min="3085" max="3085" width="6.85546875" style="1" customWidth="1"/>
    <col min="3086" max="3087" width="2.28515625" style="1" customWidth="1"/>
    <col min="3088" max="3088" width="10.85546875" style="1" customWidth="1"/>
    <col min="3089" max="3089" width="3.85546875" style="1" customWidth="1"/>
    <col min="3090" max="3090" width="2" style="1" customWidth="1"/>
    <col min="3091" max="3091" width="15.5703125" style="1" customWidth="1"/>
    <col min="3092" max="3092" width="1.85546875" style="1" customWidth="1"/>
    <col min="3093" max="3093" width="15.5703125" style="1" customWidth="1"/>
    <col min="3094" max="3094" width="1.85546875" style="1" customWidth="1"/>
    <col min="3095" max="3095" width="15.5703125" style="1" customWidth="1"/>
    <col min="3096" max="3096" width="1.85546875" style="1" customWidth="1"/>
    <col min="3097" max="3097" width="15.5703125" style="1" customWidth="1"/>
    <col min="3098" max="3098" width="3.140625" style="1" customWidth="1"/>
    <col min="3099" max="3099" width="15.5703125" style="1" customWidth="1"/>
    <col min="3100" max="3100" width="14.28515625" style="1" customWidth="1"/>
    <col min="3101" max="3101" width="15.5703125" style="1" customWidth="1"/>
    <col min="3102" max="3102" width="1.85546875" style="1" customWidth="1"/>
    <col min="3103" max="3103" width="15.5703125" style="1" customWidth="1"/>
    <col min="3104" max="3104" width="2.85546875" style="1" customWidth="1"/>
    <col min="3105" max="3337" width="13.85546875" style="1"/>
    <col min="3338" max="3338" width="7" style="1" customWidth="1"/>
    <col min="3339" max="3339" width="16.5703125" style="1" customWidth="1"/>
    <col min="3340" max="3340" width="4.28515625" style="1" customWidth="1"/>
    <col min="3341" max="3341" width="6.85546875" style="1" customWidth="1"/>
    <col min="3342" max="3343" width="2.28515625" style="1" customWidth="1"/>
    <col min="3344" max="3344" width="10.85546875" style="1" customWidth="1"/>
    <col min="3345" max="3345" width="3.85546875" style="1" customWidth="1"/>
    <col min="3346" max="3346" width="2" style="1" customWidth="1"/>
    <col min="3347" max="3347" width="15.5703125" style="1" customWidth="1"/>
    <col min="3348" max="3348" width="1.85546875" style="1" customWidth="1"/>
    <col min="3349" max="3349" width="15.5703125" style="1" customWidth="1"/>
    <col min="3350" max="3350" width="1.85546875" style="1" customWidth="1"/>
    <col min="3351" max="3351" width="15.5703125" style="1" customWidth="1"/>
    <col min="3352" max="3352" width="1.85546875" style="1" customWidth="1"/>
    <col min="3353" max="3353" width="15.5703125" style="1" customWidth="1"/>
    <col min="3354" max="3354" width="3.140625" style="1" customWidth="1"/>
    <col min="3355" max="3355" width="15.5703125" style="1" customWidth="1"/>
    <col min="3356" max="3356" width="14.28515625" style="1" customWidth="1"/>
    <col min="3357" max="3357" width="15.5703125" style="1" customWidth="1"/>
    <col min="3358" max="3358" width="1.85546875" style="1" customWidth="1"/>
    <col min="3359" max="3359" width="15.5703125" style="1" customWidth="1"/>
    <col min="3360" max="3360" width="2.85546875" style="1" customWidth="1"/>
    <col min="3361" max="3593" width="13.85546875" style="1"/>
    <col min="3594" max="3594" width="7" style="1" customWidth="1"/>
    <col min="3595" max="3595" width="16.5703125" style="1" customWidth="1"/>
    <col min="3596" max="3596" width="4.28515625" style="1" customWidth="1"/>
    <col min="3597" max="3597" width="6.85546875" style="1" customWidth="1"/>
    <col min="3598" max="3599" width="2.28515625" style="1" customWidth="1"/>
    <col min="3600" max="3600" width="10.85546875" style="1" customWidth="1"/>
    <col min="3601" max="3601" width="3.85546875" style="1" customWidth="1"/>
    <col min="3602" max="3602" width="2" style="1" customWidth="1"/>
    <col min="3603" max="3603" width="15.5703125" style="1" customWidth="1"/>
    <col min="3604" max="3604" width="1.85546875" style="1" customWidth="1"/>
    <col min="3605" max="3605" width="15.5703125" style="1" customWidth="1"/>
    <col min="3606" max="3606" width="1.85546875" style="1" customWidth="1"/>
    <col min="3607" max="3607" width="15.5703125" style="1" customWidth="1"/>
    <col min="3608" max="3608" width="1.85546875" style="1" customWidth="1"/>
    <col min="3609" max="3609" width="15.5703125" style="1" customWidth="1"/>
    <col min="3610" max="3610" width="3.140625" style="1" customWidth="1"/>
    <col min="3611" max="3611" width="15.5703125" style="1" customWidth="1"/>
    <col min="3612" max="3612" width="14.28515625" style="1" customWidth="1"/>
    <col min="3613" max="3613" width="15.5703125" style="1" customWidth="1"/>
    <col min="3614" max="3614" width="1.85546875" style="1" customWidth="1"/>
    <col min="3615" max="3615" width="15.5703125" style="1" customWidth="1"/>
    <col min="3616" max="3616" width="2.85546875" style="1" customWidth="1"/>
    <col min="3617" max="3849" width="13.85546875" style="1"/>
    <col min="3850" max="3850" width="7" style="1" customWidth="1"/>
    <col min="3851" max="3851" width="16.5703125" style="1" customWidth="1"/>
    <col min="3852" max="3852" width="4.28515625" style="1" customWidth="1"/>
    <col min="3853" max="3853" width="6.85546875" style="1" customWidth="1"/>
    <col min="3854" max="3855" width="2.28515625" style="1" customWidth="1"/>
    <col min="3856" max="3856" width="10.85546875" style="1" customWidth="1"/>
    <col min="3857" max="3857" width="3.85546875" style="1" customWidth="1"/>
    <col min="3858" max="3858" width="2" style="1" customWidth="1"/>
    <col min="3859" max="3859" width="15.5703125" style="1" customWidth="1"/>
    <col min="3860" max="3860" width="1.85546875" style="1" customWidth="1"/>
    <col min="3861" max="3861" width="15.5703125" style="1" customWidth="1"/>
    <col min="3862" max="3862" width="1.85546875" style="1" customWidth="1"/>
    <col min="3863" max="3863" width="15.5703125" style="1" customWidth="1"/>
    <col min="3864" max="3864" width="1.85546875" style="1" customWidth="1"/>
    <col min="3865" max="3865" width="15.5703125" style="1" customWidth="1"/>
    <col min="3866" max="3866" width="3.140625" style="1" customWidth="1"/>
    <col min="3867" max="3867" width="15.5703125" style="1" customWidth="1"/>
    <col min="3868" max="3868" width="14.28515625" style="1" customWidth="1"/>
    <col min="3869" max="3869" width="15.5703125" style="1" customWidth="1"/>
    <col min="3870" max="3870" width="1.85546875" style="1" customWidth="1"/>
    <col min="3871" max="3871" width="15.5703125" style="1" customWidth="1"/>
    <col min="3872" max="3872" width="2.85546875" style="1" customWidth="1"/>
    <col min="3873" max="4105" width="13.85546875" style="1"/>
    <col min="4106" max="4106" width="7" style="1" customWidth="1"/>
    <col min="4107" max="4107" width="16.5703125" style="1" customWidth="1"/>
    <col min="4108" max="4108" width="4.28515625" style="1" customWidth="1"/>
    <col min="4109" max="4109" width="6.85546875" style="1" customWidth="1"/>
    <col min="4110" max="4111" width="2.28515625" style="1" customWidth="1"/>
    <col min="4112" max="4112" width="10.85546875" style="1" customWidth="1"/>
    <col min="4113" max="4113" width="3.85546875" style="1" customWidth="1"/>
    <col min="4114" max="4114" width="2" style="1" customWidth="1"/>
    <col min="4115" max="4115" width="15.5703125" style="1" customWidth="1"/>
    <col min="4116" max="4116" width="1.85546875" style="1" customWidth="1"/>
    <col min="4117" max="4117" width="15.5703125" style="1" customWidth="1"/>
    <col min="4118" max="4118" width="1.85546875" style="1" customWidth="1"/>
    <col min="4119" max="4119" width="15.5703125" style="1" customWidth="1"/>
    <col min="4120" max="4120" width="1.85546875" style="1" customWidth="1"/>
    <col min="4121" max="4121" width="15.5703125" style="1" customWidth="1"/>
    <col min="4122" max="4122" width="3.140625" style="1" customWidth="1"/>
    <col min="4123" max="4123" width="15.5703125" style="1" customWidth="1"/>
    <col min="4124" max="4124" width="14.28515625" style="1" customWidth="1"/>
    <col min="4125" max="4125" width="15.5703125" style="1" customWidth="1"/>
    <col min="4126" max="4126" width="1.85546875" style="1" customWidth="1"/>
    <col min="4127" max="4127" width="15.5703125" style="1" customWidth="1"/>
    <col min="4128" max="4128" width="2.85546875" style="1" customWidth="1"/>
    <col min="4129" max="4361" width="13.85546875" style="1"/>
    <col min="4362" max="4362" width="7" style="1" customWidth="1"/>
    <col min="4363" max="4363" width="16.5703125" style="1" customWidth="1"/>
    <col min="4364" max="4364" width="4.28515625" style="1" customWidth="1"/>
    <col min="4365" max="4365" width="6.85546875" style="1" customWidth="1"/>
    <col min="4366" max="4367" width="2.28515625" style="1" customWidth="1"/>
    <col min="4368" max="4368" width="10.85546875" style="1" customWidth="1"/>
    <col min="4369" max="4369" width="3.85546875" style="1" customWidth="1"/>
    <col min="4370" max="4370" width="2" style="1" customWidth="1"/>
    <col min="4371" max="4371" width="15.5703125" style="1" customWidth="1"/>
    <col min="4372" max="4372" width="1.85546875" style="1" customWidth="1"/>
    <col min="4373" max="4373" width="15.5703125" style="1" customWidth="1"/>
    <col min="4374" max="4374" width="1.85546875" style="1" customWidth="1"/>
    <col min="4375" max="4375" width="15.5703125" style="1" customWidth="1"/>
    <col min="4376" max="4376" width="1.85546875" style="1" customWidth="1"/>
    <col min="4377" max="4377" width="15.5703125" style="1" customWidth="1"/>
    <col min="4378" max="4378" width="3.140625" style="1" customWidth="1"/>
    <col min="4379" max="4379" width="15.5703125" style="1" customWidth="1"/>
    <col min="4380" max="4380" width="14.28515625" style="1" customWidth="1"/>
    <col min="4381" max="4381" width="15.5703125" style="1" customWidth="1"/>
    <col min="4382" max="4382" width="1.85546875" style="1" customWidth="1"/>
    <col min="4383" max="4383" width="15.5703125" style="1" customWidth="1"/>
    <col min="4384" max="4384" width="2.85546875" style="1" customWidth="1"/>
    <col min="4385" max="4617" width="13.85546875" style="1"/>
    <col min="4618" max="4618" width="7" style="1" customWidth="1"/>
    <col min="4619" max="4619" width="16.5703125" style="1" customWidth="1"/>
    <col min="4620" max="4620" width="4.28515625" style="1" customWidth="1"/>
    <col min="4621" max="4621" width="6.85546875" style="1" customWidth="1"/>
    <col min="4622" max="4623" width="2.28515625" style="1" customWidth="1"/>
    <col min="4624" max="4624" width="10.85546875" style="1" customWidth="1"/>
    <col min="4625" max="4625" width="3.85546875" style="1" customWidth="1"/>
    <col min="4626" max="4626" width="2" style="1" customWidth="1"/>
    <col min="4627" max="4627" width="15.5703125" style="1" customWidth="1"/>
    <col min="4628" max="4628" width="1.85546875" style="1" customWidth="1"/>
    <col min="4629" max="4629" width="15.5703125" style="1" customWidth="1"/>
    <col min="4630" max="4630" width="1.85546875" style="1" customWidth="1"/>
    <col min="4631" max="4631" width="15.5703125" style="1" customWidth="1"/>
    <col min="4632" max="4632" width="1.85546875" style="1" customWidth="1"/>
    <col min="4633" max="4633" width="15.5703125" style="1" customWidth="1"/>
    <col min="4634" max="4634" width="3.140625" style="1" customWidth="1"/>
    <col min="4635" max="4635" width="15.5703125" style="1" customWidth="1"/>
    <col min="4636" max="4636" width="14.28515625" style="1" customWidth="1"/>
    <col min="4637" max="4637" width="15.5703125" style="1" customWidth="1"/>
    <col min="4638" max="4638" width="1.85546875" style="1" customWidth="1"/>
    <col min="4639" max="4639" width="15.5703125" style="1" customWidth="1"/>
    <col min="4640" max="4640" width="2.85546875" style="1" customWidth="1"/>
    <col min="4641" max="4873" width="13.85546875" style="1"/>
    <col min="4874" max="4874" width="7" style="1" customWidth="1"/>
    <col min="4875" max="4875" width="16.5703125" style="1" customWidth="1"/>
    <col min="4876" max="4876" width="4.28515625" style="1" customWidth="1"/>
    <col min="4877" max="4877" width="6.85546875" style="1" customWidth="1"/>
    <col min="4878" max="4879" width="2.28515625" style="1" customWidth="1"/>
    <col min="4880" max="4880" width="10.85546875" style="1" customWidth="1"/>
    <col min="4881" max="4881" width="3.85546875" style="1" customWidth="1"/>
    <col min="4882" max="4882" width="2" style="1" customWidth="1"/>
    <col min="4883" max="4883" width="15.5703125" style="1" customWidth="1"/>
    <col min="4884" max="4884" width="1.85546875" style="1" customWidth="1"/>
    <col min="4885" max="4885" width="15.5703125" style="1" customWidth="1"/>
    <col min="4886" max="4886" width="1.85546875" style="1" customWidth="1"/>
    <col min="4887" max="4887" width="15.5703125" style="1" customWidth="1"/>
    <col min="4888" max="4888" width="1.85546875" style="1" customWidth="1"/>
    <col min="4889" max="4889" width="15.5703125" style="1" customWidth="1"/>
    <col min="4890" max="4890" width="3.140625" style="1" customWidth="1"/>
    <col min="4891" max="4891" width="15.5703125" style="1" customWidth="1"/>
    <col min="4892" max="4892" width="14.28515625" style="1" customWidth="1"/>
    <col min="4893" max="4893" width="15.5703125" style="1" customWidth="1"/>
    <col min="4894" max="4894" width="1.85546875" style="1" customWidth="1"/>
    <col min="4895" max="4895" width="15.5703125" style="1" customWidth="1"/>
    <col min="4896" max="4896" width="2.85546875" style="1" customWidth="1"/>
    <col min="4897" max="5129" width="13.85546875" style="1"/>
    <col min="5130" max="5130" width="7" style="1" customWidth="1"/>
    <col min="5131" max="5131" width="16.5703125" style="1" customWidth="1"/>
    <col min="5132" max="5132" width="4.28515625" style="1" customWidth="1"/>
    <col min="5133" max="5133" width="6.85546875" style="1" customWidth="1"/>
    <col min="5134" max="5135" width="2.28515625" style="1" customWidth="1"/>
    <col min="5136" max="5136" width="10.85546875" style="1" customWidth="1"/>
    <col min="5137" max="5137" width="3.85546875" style="1" customWidth="1"/>
    <col min="5138" max="5138" width="2" style="1" customWidth="1"/>
    <col min="5139" max="5139" width="15.5703125" style="1" customWidth="1"/>
    <col min="5140" max="5140" width="1.85546875" style="1" customWidth="1"/>
    <col min="5141" max="5141" width="15.5703125" style="1" customWidth="1"/>
    <col min="5142" max="5142" width="1.85546875" style="1" customWidth="1"/>
    <col min="5143" max="5143" width="15.5703125" style="1" customWidth="1"/>
    <col min="5144" max="5144" width="1.85546875" style="1" customWidth="1"/>
    <col min="5145" max="5145" width="15.5703125" style="1" customWidth="1"/>
    <col min="5146" max="5146" width="3.140625" style="1" customWidth="1"/>
    <col min="5147" max="5147" width="15.5703125" style="1" customWidth="1"/>
    <col min="5148" max="5148" width="14.28515625" style="1" customWidth="1"/>
    <col min="5149" max="5149" width="15.5703125" style="1" customWidth="1"/>
    <col min="5150" max="5150" width="1.85546875" style="1" customWidth="1"/>
    <col min="5151" max="5151" width="15.5703125" style="1" customWidth="1"/>
    <col min="5152" max="5152" width="2.85546875" style="1" customWidth="1"/>
    <col min="5153" max="5385" width="13.85546875" style="1"/>
    <col min="5386" max="5386" width="7" style="1" customWidth="1"/>
    <col min="5387" max="5387" width="16.5703125" style="1" customWidth="1"/>
    <col min="5388" max="5388" width="4.28515625" style="1" customWidth="1"/>
    <col min="5389" max="5389" width="6.85546875" style="1" customWidth="1"/>
    <col min="5390" max="5391" width="2.28515625" style="1" customWidth="1"/>
    <col min="5392" max="5392" width="10.85546875" style="1" customWidth="1"/>
    <col min="5393" max="5393" width="3.85546875" style="1" customWidth="1"/>
    <col min="5394" max="5394" width="2" style="1" customWidth="1"/>
    <col min="5395" max="5395" width="15.5703125" style="1" customWidth="1"/>
    <col min="5396" max="5396" width="1.85546875" style="1" customWidth="1"/>
    <col min="5397" max="5397" width="15.5703125" style="1" customWidth="1"/>
    <col min="5398" max="5398" width="1.85546875" style="1" customWidth="1"/>
    <col min="5399" max="5399" width="15.5703125" style="1" customWidth="1"/>
    <col min="5400" max="5400" width="1.85546875" style="1" customWidth="1"/>
    <col min="5401" max="5401" width="15.5703125" style="1" customWidth="1"/>
    <col min="5402" max="5402" width="3.140625" style="1" customWidth="1"/>
    <col min="5403" max="5403" width="15.5703125" style="1" customWidth="1"/>
    <col min="5404" max="5404" width="14.28515625" style="1" customWidth="1"/>
    <col min="5405" max="5405" width="15.5703125" style="1" customWidth="1"/>
    <col min="5406" max="5406" width="1.85546875" style="1" customWidth="1"/>
    <col min="5407" max="5407" width="15.5703125" style="1" customWidth="1"/>
    <col min="5408" max="5408" width="2.85546875" style="1" customWidth="1"/>
    <col min="5409" max="5641" width="13.85546875" style="1"/>
    <col min="5642" max="5642" width="7" style="1" customWidth="1"/>
    <col min="5643" max="5643" width="16.5703125" style="1" customWidth="1"/>
    <col min="5644" max="5644" width="4.28515625" style="1" customWidth="1"/>
    <col min="5645" max="5645" width="6.85546875" style="1" customWidth="1"/>
    <col min="5646" max="5647" width="2.28515625" style="1" customWidth="1"/>
    <col min="5648" max="5648" width="10.85546875" style="1" customWidth="1"/>
    <col min="5649" max="5649" width="3.85546875" style="1" customWidth="1"/>
    <col min="5650" max="5650" width="2" style="1" customWidth="1"/>
    <col min="5651" max="5651" width="15.5703125" style="1" customWidth="1"/>
    <col min="5652" max="5652" width="1.85546875" style="1" customWidth="1"/>
    <col min="5653" max="5653" width="15.5703125" style="1" customWidth="1"/>
    <col min="5654" max="5654" width="1.85546875" style="1" customWidth="1"/>
    <col min="5655" max="5655" width="15.5703125" style="1" customWidth="1"/>
    <col min="5656" max="5656" width="1.85546875" style="1" customWidth="1"/>
    <col min="5657" max="5657" width="15.5703125" style="1" customWidth="1"/>
    <col min="5658" max="5658" width="3.140625" style="1" customWidth="1"/>
    <col min="5659" max="5659" width="15.5703125" style="1" customWidth="1"/>
    <col min="5660" max="5660" width="14.28515625" style="1" customWidth="1"/>
    <col min="5661" max="5661" width="15.5703125" style="1" customWidth="1"/>
    <col min="5662" max="5662" width="1.85546875" style="1" customWidth="1"/>
    <col min="5663" max="5663" width="15.5703125" style="1" customWidth="1"/>
    <col min="5664" max="5664" width="2.85546875" style="1" customWidth="1"/>
    <col min="5665" max="5897" width="13.85546875" style="1"/>
    <col min="5898" max="5898" width="7" style="1" customWidth="1"/>
    <col min="5899" max="5899" width="16.5703125" style="1" customWidth="1"/>
    <col min="5900" max="5900" width="4.28515625" style="1" customWidth="1"/>
    <col min="5901" max="5901" width="6.85546875" style="1" customWidth="1"/>
    <col min="5902" max="5903" width="2.28515625" style="1" customWidth="1"/>
    <col min="5904" max="5904" width="10.85546875" style="1" customWidth="1"/>
    <col min="5905" max="5905" width="3.85546875" style="1" customWidth="1"/>
    <col min="5906" max="5906" width="2" style="1" customWidth="1"/>
    <col min="5907" max="5907" width="15.5703125" style="1" customWidth="1"/>
    <col min="5908" max="5908" width="1.85546875" style="1" customWidth="1"/>
    <col min="5909" max="5909" width="15.5703125" style="1" customWidth="1"/>
    <col min="5910" max="5910" width="1.85546875" style="1" customWidth="1"/>
    <col min="5911" max="5911" width="15.5703125" style="1" customWidth="1"/>
    <col min="5912" max="5912" width="1.85546875" style="1" customWidth="1"/>
    <col min="5913" max="5913" width="15.5703125" style="1" customWidth="1"/>
    <col min="5914" max="5914" width="3.140625" style="1" customWidth="1"/>
    <col min="5915" max="5915" width="15.5703125" style="1" customWidth="1"/>
    <col min="5916" max="5916" width="14.28515625" style="1" customWidth="1"/>
    <col min="5917" max="5917" width="15.5703125" style="1" customWidth="1"/>
    <col min="5918" max="5918" width="1.85546875" style="1" customWidth="1"/>
    <col min="5919" max="5919" width="15.5703125" style="1" customWidth="1"/>
    <col min="5920" max="5920" width="2.85546875" style="1" customWidth="1"/>
    <col min="5921" max="6153" width="13.85546875" style="1"/>
    <col min="6154" max="6154" width="7" style="1" customWidth="1"/>
    <col min="6155" max="6155" width="16.5703125" style="1" customWidth="1"/>
    <col min="6156" max="6156" width="4.28515625" style="1" customWidth="1"/>
    <col min="6157" max="6157" width="6.85546875" style="1" customWidth="1"/>
    <col min="6158" max="6159" width="2.28515625" style="1" customWidth="1"/>
    <col min="6160" max="6160" width="10.85546875" style="1" customWidth="1"/>
    <col min="6161" max="6161" width="3.85546875" style="1" customWidth="1"/>
    <col min="6162" max="6162" width="2" style="1" customWidth="1"/>
    <col min="6163" max="6163" width="15.5703125" style="1" customWidth="1"/>
    <col min="6164" max="6164" width="1.85546875" style="1" customWidth="1"/>
    <col min="6165" max="6165" width="15.5703125" style="1" customWidth="1"/>
    <col min="6166" max="6166" width="1.85546875" style="1" customWidth="1"/>
    <col min="6167" max="6167" width="15.5703125" style="1" customWidth="1"/>
    <col min="6168" max="6168" width="1.85546875" style="1" customWidth="1"/>
    <col min="6169" max="6169" width="15.5703125" style="1" customWidth="1"/>
    <col min="6170" max="6170" width="3.140625" style="1" customWidth="1"/>
    <col min="6171" max="6171" width="15.5703125" style="1" customWidth="1"/>
    <col min="6172" max="6172" width="14.28515625" style="1" customWidth="1"/>
    <col min="6173" max="6173" width="15.5703125" style="1" customWidth="1"/>
    <col min="6174" max="6174" width="1.85546875" style="1" customWidth="1"/>
    <col min="6175" max="6175" width="15.5703125" style="1" customWidth="1"/>
    <col min="6176" max="6176" width="2.85546875" style="1" customWidth="1"/>
    <col min="6177" max="6409" width="13.85546875" style="1"/>
    <col min="6410" max="6410" width="7" style="1" customWidth="1"/>
    <col min="6411" max="6411" width="16.5703125" style="1" customWidth="1"/>
    <col min="6412" max="6412" width="4.28515625" style="1" customWidth="1"/>
    <col min="6413" max="6413" width="6.85546875" style="1" customWidth="1"/>
    <col min="6414" max="6415" width="2.28515625" style="1" customWidth="1"/>
    <col min="6416" max="6416" width="10.85546875" style="1" customWidth="1"/>
    <col min="6417" max="6417" width="3.85546875" style="1" customWidth="1"/>
    <col min="6418" max="6418" width="2" style="1" customWidth="1"/>
    <col min="6419" max="6419" width="15.5703125" style="1" customWidth="1"/>
    <col min="6420" max="6420" width="1.85546875" style="1" customWidth="1"/>
    <col min="6421" max="6421" width="15.5703125" style="1" customWidth="1"/>
    <col min="6422" max="6422" width="1.85546875" style="1" customWidth="1"/>
    <col min="6423" max="6423" width="15.5703125" style="1" customWidth="1"/>
    <col min="6424" max="6424" width="1.85546875" style="1" customWidth="1"/>
    <col min="6425" max="6425" width="15.5703125" style="1" customWidth="1"/>
    <col min="6426" max="6426" width="3.140625" style="1" customWidth="1"/>
    <col min="6427" max="6427" width="15.5703125" style="1" customWidth="1"/>
    <col min="6428" max="6428" width="14.28515625" style="1" customWidth="1"/>
    <col min="6429" max="6429" width="15.5703125" style="1" customWidth="1"/>
    <col min="6430" max="6430" width="1.85546875" style="1" customWidth="1"/>
    <col min="6431" max="6431" width="15.5703125" style="1" customWidth="1"/>
    <col min="6432" max="6432" width="2.85546875" style="1" customWidth="1"/>
    <col min="6433" max="6665" width="13.85546875" style="1"/>
    <col min="6666" max="6666" width="7" style="1" customWidth="1"/>
    <col min="6667" max="6667" width="16.5703125" style="1" customWidth="1"/>
    <col min="6668" max="6668" width="4.28515625" style="1" customWidth="1"/>
    <col min="6669" max="6669" width="6.85546875" style="1" customWidth="1"/>
    <col min="6670" max="6671" width="2.28515625" style="1" customWidth="1"/>
    <col min="6672" max="6672" width="10.85546875" style="1" customWidth="1"/>
    <col min="6673" max="6673" width="3.85546875" style="1" customWidth="1"/>
    <col min="6674" max="6674" width="2" style="1" customWidth="1"/>
    <col min="6675" max="6675" width="15.5703125" style="1" customWidth="1"/>
    <col min="6676" max="6676" width="1.85546875" style="1" customWidth="1"/>
    <col min="6677" max="6677" width="15.5703125" style="1" customWidth="1"/>
    <col min="6678" max="6678" width="1.85546875" style="1" customWidth="1"/>
    <col min="6679" max="6679" width="15.5703125" style="1" customWidth="1"/>
    <col min="6680" max="6680" width="1.85546875" style="1" customWidth="1"/>
    <col min="6681" max="6681" width="15.5703125" style="1" customWidth="1"/>
    <col min="6682" max="6682" width="3.140625" style="1" customWidth="1"/>
    <col min="6683" max="6683" width="15.5703125" style="1" customWidth="1"/>
    <col min="6684" max="6684" width="14.28515625" style="1" customWidth="1"/>
    <col min="6685" max="6685" width="15.5703125" style="1" customWidth="1"/>
    <col min="6686" max="6686" width="1.85546875" style="1" customWidth="1"/>
    <col min="6687" max="6687" width="15.5703125" style="1" customWidth="1"/>
    <col min="6688" max="6688" width="2.85546875" style="1" customWidth="1"/>
    <col min="6689" max="6921" width="13.85546875" style="1"/>
    <col min="6922" max="6922" width="7" style="1" customWidth="1"/>
    <col min="6923" max="6923" width="16.5703125" style="1" customWidth="1"/>
    <col min="6924" max="6924" width="4.28515625" style="1" customWidth="1"/>
    <col min="6925" max="6925" width="6.85546875" style="1" customWidth="1"/>
    <col min="6926" max="6927" width="2.28515625" style="1" customWidth="1"/>
    <col min="6928" max="6928" width="10.85546875" style="1" customWidth="1"/>
    <col min="6929" max="6929" width="3.85546875" style="1" customWidth="1"/>
    <col min="6930" max="6930" width="2" style="1" customWidth="1"/>
    <col min="6931" max="6931" width="15.5703125" style="1" customWidth="1"/>
    <col min="6932" max="6932" width="1.85546875" style="1" customWidth="1"/>
    <col min="6933" max="6933" width="15.5703125" style="1" customWidth="1"/>
    <col min="6934" max="6934" width="1.85546875" style="1" customWidth="1"/>
    <col min="6935" max="6935" width="15.5703125" style="1" customWidth="1"/>
    <col min="6936" max="6936" width="1.85546875" style="1" customWidth="1"/>
    <col min="6937" max="6937" width="15.5703125" style="1" customWidth="1"/>
    <col min="6938" max="6938" width="3.140625" style="1" customWidth="1"/>
    <col min="6939" max="6939" width="15.5703125" style="1" customWidth="1"/>
    <col min="6940" max="6940" width="14.28515625" style="1" customWidth="1"/>
    <col min="6941" max="6941" width="15.5703125" style="1" customWidth="1"/>
    <col min="6942" max="6942" width="1.85546875" style="1" customWidth="1"/>
    <col min="6943" max="6943" width="15.5703125" style="1" customWidth="1"/>
    <col min="6944" max="6944" width="2.85546875" style="1" customWidth="1"/>
    <col min="6945" max="7177" width="13.85546875" style="1"/>
    <col min="7178" max="7178" width="7" style="1" customWidth="1"/>
    <col min="7179" max="7179" width="16.5703125" style="1" customWidth="1"/>
    <col min="7180" max="7180" width="4.28515625" style="1" customWidth="1"/>
    <col min="7181" max="7181" width="6.85546875" style="1" customWidth="1"/>
    <col min="7182" max="7183" width="2.28515625" style="1" customWidth="1"/>
    <col min="7184" max="7184" width="10.85546875" style="1" customWidth="1"/>
    <col min="7185" max="7185" width="3.85546875" style="1" customWidth="1"/>
    <col min="7186" max="7186" width="2" style="1" customWidth="1"/>
    <col min="7187" max="7187" width="15.5703125" style="1" customWidth="1"/>
    <col min="7188" max="7188" width="1.85546875" style="1" customWidth="1"/>
    <col min="7189" max="7189" width="15.5703125" style="1" customWidth="1"/>
    <col min="7190" max="7190" width="1.85546875" style="1" customWidth="1"/>
    <col min="7191" max="7191" width="15.5703125" style="1" customWidth="1"/>
    <col min="7192" max="7192" width="1.85546875" style="1" customWidth="1"/>
    <col min="7193" max="7193" width="15.5703125" style="1" customWidth="1"/>
    <col min="7194" max="7194" width="3.140625" style="1" customWidth="1"/>
    <col min="7195" max="7195" width="15.5703125" style="1" customWidth="1"/>
    <col min="7196" max="7196" width="14.28515625" style="1" customWidth="1"/>
    <col min="7197" max="7197" width="15.5703125" style="1" customWidth="1"/>
    <col min="7198" max="7198" width="1.85546875" style="1" customWidth="1"/>
    <col min="7199" max="7199" width="15.5703125" style="1" customWidth="1"/>
    <col min="7200" max="7200" width="2.85546875" style="1" customWidth="1"/>
    <col min="7201" max="7433" width="13.85546875" style="1"/>
    <col min="7434" max="7434" width="7" style="1" customWidth="1"/>
    <col min="7435" max="7435" width="16.5703125" style="1" customWidth="1"/>
    <col min="7436" max="7436" width="4.28515625" style="1" customWidth="1"/>
    <col min="7437" max="7437" width="6.85546875" style="1" customWidth="1"/>
    <col min="7438" max="7439" width="2.28515625" style="1" customWidth="1"/>
    <col min="7440" max="7440" width="10.85546875" style="1" customWidth="1"/>
    <col min="7441" max="7441" width="3.85546875" style="1" customWidth="1"/>
    <col min="7442" max="7442" width="2" style="1" customWidth="1"/>
    <col min="7443" max="7443" width="15.5703125" style="1" customWidth="1"/>
    <col min="7444" max="7444" width="1.85546875" style="1" customWidth="1"/>
    <col min="7445" max="7445" width="15.5703125" style="1" customWidth="1"/>
    <col min="7446" max="7446" width="1.85546875" style="1" customWidth="1"/>
    <col min="7447" max="7447" width="15.5703125" style="1" customWidth="1"/>
    <col min="7448" max="7448" width="1.85546875" style="1" customWidth="1"/>
    <col min="7449" max="7449" width="15.5703125" style="1" customWidth="1"/>
    <col min="7450" max="7450" width="3.140625" style="1" customWidth="1"/>
    <col min="7451" max="7451" width="15.5703125" style="1" customWidth="1"/>
    <col min="7452" max="7452" width="14.28515625" style="1" customWidth="1"/>
    <col min="7453" max="7453" width="15.5703125" style="1" customWidth="1"/>
    <col min="7454" max="7454" width="1.85546875" style="1" customWidth="1"/>
    <col min="7455" max="7455" width="15.5703125" style="1" customWidth="1"/>
    <col min="7456" max="7456" width="2.85546875" style="1" customWidth="1"/>
    <col min="7457" max="7689" width="13.85546875" style="1"/>
    <col min="7690" max="7690" width="7" style="1" customWidth="1"/>
    <col min="7691" max="7691" width="16.5703125" style="1" customWidth="1"/>
    <col min="7692" max="7692" width="4.28515625" style="1" customWidth="1"/>
    <col min="7693" max="7693" width="6.85546875" style="1" customWidth="1"/>
    <col min="7694" max="7695" width="2.28515625" style="1" customWidth="1"/>
    <col min="7696" max="7696" width="10.85546875" style="1" customWidth="1"/>
    <col min="7697" max="7697" width="3.85546875" style="1" customWidth="1"/>
    <col min="7698" max="7698" width="2" style="1" customWidth="1"/>
    <col min="7699" max="7699" width="15.5703125" style="1" customWidth="1"/>
    <col min="7700" max="7700" width="1.85546875" style="1" customWidth="1"/>
    <col min="7701" max="7701" width="15.5703125" style="1" customWidth="1"/>
    <col min="7702" max="7702" width="1.85546875" style="1" customWidth="1"/>
    <col min="7703" max="7703" width="15.5703125" style="1" customWidth="1"/>
    <col min="7704" max="7704" width="1.85546875" style="1" customWidth="1"/>
    <col min="7705" max="7705" width="15.5703125" style="1" customWidth="1"/>
    <col min="7706" max="7706" width="3.140625" style="1" customWidth="1"/>
    <col min="7707" max="7707" width="15.5703125" style="1" customWidth="1"/>
    <col min="7708" max="7708" width="14.28515625" style="1" customWidth="1"/>
    <col min="7709" max="7709" width="15.5703125" style="1" customWidth="1"/>
    <col min="7710" max="7710" width="1.85546875" style="1" customWidth="1"/>
    <col min="7711" max="7711" width="15.5703125" style="1" customWidth="1"/>
    <col min="7712" max="7712" width="2.85546875" style="1" customWidth="1"/>
    <col min="7713" max="7945" width="13.85546875" style="1"/>
    <col min="7946" max="7946" width="7" style="1" customWidth="1"/>
    <col min="7947" max="7947" width="16.5703125" style="1" customWidth="1"/>
    <col min="7948" max="7948" width="4.28515625" style="1" customWidth="1"/>
    <col min="7949" max="7949" width="6.85546875" style="1" customWidth="1"/>
    <col min="7950" max="7951" width="2.28515625" style="1" customWidth="1"/>
    <col min="7952" max="7952" width="10.85546875" style="1" customWidth="1"/>
    <col min="7953" max="7953" width="3.85546875" style="1" customWidth="1"/>
    <col min="7954" max="7954" width="2" style="1" customWidth="1"/>
    <col min="7955" max="7955" width="15.5703125" style="1" customWidth="1"/>
    <col min="7956" max="7956" width="1.85546875" style="1" customWidth="1"/>
    <col min="7957" max="7957" width="15.5703125" style="1" customWidth="1"/>
    <col min="7958" max="7958" width="1.85546875" style="1" customWidth="1"/>
    <col min="7959" max="7959" width="15.5703125" style="1" customWidth="1"/>
    <col min="7960" max="7960" width="1.85546875" style="1" customWidth="1"/>
    <col min="7961" max="7961" width="15.5703125" style="1" customWidth="1"/>
    <col min="7962" max="7962" width="3.140625" style="1" customWidth="1"/>
    <col min="7963" max="7963" width="15.5703125" style="1" customWidth="1"/>
    <col min="7964" max="7964" width="14.28515625" style="1" customWidth="1"/>
    <col min="7965" max="7965" width="15.5703125" style="1" customWidth="1"/>
    <col min="7966" max="7966" width="1.85546875" style="1" customWidth="1"/>
    <col min="7967" max="7967" width="15.5703125" style="1" customWidth="1"/>
    <col min="7968" max="7968" width="2.85546875" style="1" customWidth="1"/>
    <col min="7969" max="8201" width="13.85546875" style="1"/>
    <col min="8202" max="8202" width="7" style="1" customWidth="1"/>
    <col min="8203" max="8203" width="16.5703125" style="1" customWidth="1"/>
    <col min="8204" max="8204" width="4.28515625" style="1" customWidth="1"/>
    <col min="8205" max="8205" width="6.85546875" style="1" customWidth="1"/>
    <col min="8206" max="8207" width="2.28515625" style="1" customWidth="1"/>
    <col min="8208" max="8208" width="10.85546875" style="1" customWidth="1"/>
    <col min="8209" max="8209" width="3.85546875" style="1" customWidth="1"/>
    <col min="8210" max="8210" width="2" style="1" customWidth="1"/>
    <col min="8211" max="8211" width="15.5703125" style="1" customWidth="1"/>
    <col min="8212" max="8212" width="1.85546875" style="1" customWidth="1"/>
    <col min="8213" max="8213" width="15.5703125" style="1" customWidth="1"/>
    <col min="8214" max="8214" width="1.85546875" style="1" customWidth="1"/>
    <col min="8215" max="8215" width="15.5703125" style="1" customWidth="1"/>
    <col min="8216" max="8216" width="1.85546875" style="1" customWidth="1"/>
    <col min="8217" max="8217" width="15.5703125" style="1" customWidth="1"/>
    <col min="8218" max="8218" width="3.140625" style="1" customWidth="1"/>
    <col min="8219" max="8219" width="15.5703125" style="1" customWidth="1"/>
    <col min="8220" max="8220" width="14.28515625" style="1" customWidth="1"/>
    <col min="8221" max="8221" width="15.5703125" style="1" customWidth="1"/>
    <col min="8222" max="8222" width="1.85546875" style="1" customWidth="1"/>
    <col min="8223" max="8223" width="15.5703125" style="1" customWidth="1"/>
    <col min="8224" max="8224" width="2.85546875" style="1" customWidth="1"/>
    <col min="8225" max="8457" width="13.85546875" style="1"/>
    <col min="8458" max="8458" width="7" style="1" customWidth="1"/>
    <col min="8459" max="8459" width="16.5703125" style="1" customWidth="1"/>
    <col min="8460" max="8460" width="4.28515625" style="1" customWidth="1"/>
    <col min="8461" max="8461" width="6.85546875" style="1" customWidth="1"/>
    <col min="8462" max="8463" width="2.28515625" style="1" customWidth="1"/>
    <col min="8464" max="8464" width="10.85546875" style="1" customWidth="1"/>
    <col min="8465" max="8465" width="3.85546875" style="1" customWidth="1"/>
    <col min="8466" max="8466" width="2" style="1" customWidth="1"/>
    <col min="8467" max="8467" width="15.5703125" style="1" customWidth="1"/>
    <col min="8468" max="8468" width="1.85546875" style="1" customWidth="1"/>
    <col min="8469" max="8469" width="15.5703125" style="1" customWidth="1"/>
    <col min="8470" max="8470" width="1.85546875" style="1" customWidth="1"/>
    <col min="8471" max="8471" width="15.5703125" style="1" customWidth="1"/>
    <col min="8472" max="8472" width="1.85546875" style="1" customWidth="1"/>
    <col min="8473" max="8473" width="15.5703125" style="1" customWidth="1"/>
    <col min="8474" max="8474" width="3.140625" style="1" customWidth="1"/>
    <col min="8475" max="8475" width="15.5703125" style="1" customWidth="1"/>
    <col min="8476" max="8476" width="14.28515625" style="1" customWidth="1"/>
    <col min="8477" max="8477" width="15.5703125" style="1" customWidth="1"/>
    <col min="8478" max="8478" width="1.85546875" style="1" customWidth="1"/>
    <col min="8479" max="8479" width="15.5703125" style="1" customWidth="1"/>
    <col min="8480" max="8480" width="2.85546875" style="1" customWidth="1"/>
    <col min="8481" max="8713" width="13.85546875" style="1"/>
    <col min="8714" max="8714" width="7" style="1" customWidth="1"/>
    <col min="8715" max="8715" width="16.5703125" style="1" customWidth="1"/>
    <col min="8716" max="8716" width="4.28515625" style="1" customWidth="1"/>
    <col min="8717" max="8717" width="6.85546875" style="1" customWidth="1"/>
    <col min="8718" max="8719" width="2.28515625" style="1" customWidth="1"/>
    <col min="8720" max="8720" width="10.85546875" style="1" customWidth="1"/>
    <col min="8721" max="8721" width="3.85546875" style="1" customWidth="1"/>
    <col min="8722" max="8722" width="2" style="1" customWidth="1"/>
    <col min="8723" max="8723" width="15.5703125" style="1" customWidth="1"/>
    <col min="8724" max="8724" width="1.85546875" style="1" customWidth="1"/>
    <col min="8725" max="8725" width="15.5703125" style="1" customWidth="1"/>
    <col min="8726" max="8726" width="1.85546875" style="1" customWidth="1"/>
    <col min="8727" max="8727" width="15.5703125" style="1" customWidth="1"/>
    <col min="8728" max="8728" width="1.85546875" style="1" customWidth="1"/>
    <col min="8729" max="8729" width="15.5703125" style="1" customWidth="1"/>
    <col min="8730" max="8730" width="3.140625" style="1" customWidth="1"/>
    <col min="8731" max="8731" width="15.5703125" style="1" customWidth="1"/>
    <col min="8732" max="8732" width="14.28515625" style="1" customWidth="1"/>
    <col min="8733" max="8733" width="15.5703125" style="1" customWidth="1"/>
    <col min="8734" max="8734" width="1.85546875" style="1" customWidth="1"/>
    <col min="8735" max="8735" width="15.5703125" style="1" customWidth="1"/>
    <col min="8736" max="8736" width="2.85546875" style="1" customWidth="1"/>
    <col min="8737" max="8969" width="13.85546875" style="1"/>
    <col min="8970" max="8970" width="7" style="1" customWidth="1"/>
    <col min="8971" max="8971" width="16.5703125" style="1" customWidth="1"/>
    <col min="8972" max="8972" width="4.28515625" style="1" customWidth="1"/>
    <col min="8973" max="8973" width="6.85546875" style="1" customWidth="1"/>
    <col min="8974" max="8975" width="2.28515625" style="1" customWidth="1"/>
    <col min="8976" max="8976" width="10.85546875" style="1" customWidth="1"/>
    <col min="8977" max="8977" width="3.85546875" style="1" customWidth="1"/>
    <col min="8978" max="8978" width="2" style="1" customWidth="1"/>
    <col min="8979" max="8979" width="15.5703125" style="1" customWidth="1"/>
    <col min="8980" max="8980" width="1.85546875" style="1" customWidth="1"/>
    <col min="8981" max="8981" width="15.5703125" style="1" customWidth="1"/>
    <col min="8982" max="8982" width="1.85546875" style="1" customWidth="1"/>
    <col min="8983" max="8983" width="15.5703125" style="1" customWidth="1"/>
    <col min="8984" max="8984" width="1.85546875" style="1" customWidth="1"/>
    <col min="8985" max="8985" width="15.5703125" style="1" customWidth="1"/>
    <col min="8986" max="8986" width="3.140625" style="1" customWidth="1"/>
    <col min="8987" max="8987" width="15.5703125" style="1" customWidth="1"/>
    <col min="8988" max="8988" width="14.28515625" style="1" customWidth="1"/>
    <col min="8989" max="8989" width="15.5703125" style="1" customWidth="1"/>
    <col min="8990" max="8990" width="1.85546875" style="1" customWidth="1"/>
    <col min="8991" max="8991" width="15.5703125" style="1" customWidth="1"/>
    <col min="8992" max="8992" width="2.85546875" style="1" customWidth="1"/>
    <col min="8993" max="9225" width="13.85546875" style="1"/>
    <col min="9226" max="9226" width="7" style="1" customWidth="1"/>
    <col min="9227" max="9227" width="16.5703125" style="1" customWidth="1"/>
    <col min="9228" max="9228" width="4.28515625" style="1" customWidth="1"/>
    <col min="9229" max="9229" width="6.85546875" style="1" customWidth="1"/>
    <col min="9230" max="9231" width="2.28515625" style="1" customWidth="1"/>
    <col min="9232" max="9232" width="10.85546875" style="1" customWidth="1"/>
    <col min="9233" max="9233" width="3.85546875" style="1" customWidth="1"/>
    <col min="9234" max="9234" width="2" style="1" customWidth="1"/>
    <col min="9235" max="9235" width="15.5703125" style="1" customWidth="1"/>
    <col min="9236" max="9236" width="1.85546875" style="1" customWidth="1"/>
    <col min="9237" max="9237" width="15.5703125" style="1" customWidth="1"/>
    <col min="9238" max="9238" width="1.85546875" style="1" customWidth="1"/>
    <col min="9239" max="9239" width="15.5703125" style="1" customWidth="1"/>
    <col min="9240" max="9240" width="1.85546875" style="1" customWidth="1"/>
    <col min="9241" max="9241" width="15.5703125" style="1" customWidth="1"/>
    <col min="9242" max="9242" width="3.140625" style="1" customWidth="1"/>
    <col min="9243" max="9243" width="15.5703125" style="1" customWidth="1"/>
    <col min="9244" max="9244" width="14.28515625" style="1" customWidth="1"/>
    <col min="9245" max="9245" width="15.5703125" style="1" customWidth="1"/>
    <col min="9246" max="9246" width="1.85546875" style="1" customWidth="1"/>
    <col min="9247" max="9247" width="15.5703125" style="1" customWidth="1"/>
    <col min="9248" max="9248" width="2.85546875" style="1" customWidth="1"/>
    <col min="9249" max="9481" width="13.85546875" style="1"/>
    <col min="9482" max="9482" width="7" style="1" customWidth="1"/>
    <col min="9483" max="9483" width="16.5703125" style="1" customWidth="1"/>
    <col min="9484" max="9484" width="4.28515625" style="1" customWidth="1"/>
    <col min="9485" max="9485" width="6.85546875" style="1" customWidth="1"/>
    <col min="9486" max="9487" width="2.28515625" style="1" customWidth="1"/>
    <col min="9488" max="9488" width="10.85546875" style="1" customWidth="1"/>
    <col min="9489" max="9489" width="3.85546875" style="1" customWidth="1"/>
    <col min="9490" max="9490" width="2" style="1" customWidth="1"/>
    <col min="9491" max="9491" width="15.5703125" style="1" customWidth="1"/>
    <col min="9492" max="9492" width="1.85546875" style="1" customWidth="1"/>
    <col min="9493" max="9493" width="15.5703125" style="1" customWidth="1"/>
    <col min="9494" max="9494" width="1.85546875" style="1" customWidth="1"/>
    <col min="9495" max="9495" width="15.5703125" style="1" customWidth="1"/>
    <col min="9496" max="9496" width="1.85546875" style="1" customWidth="1"/>
    <col min="9497" max="9497" width="15.5703125" style="1" customWidth="1"/>
    <col min="9498" max="9498" width="3.140625" style="1" customWidth="1"/>
    <col min="9499" max="9499" width="15.5703125" style="1" customWidth="1"/>
    <col min="9500" max="9500" width="14.28515625" style="1" customWidth="1"/>
    <col min="9501" max="9501" width="15.5703125" style="1" customWidth="1"/>
    <col min="9502" max="9502" width="1.85546875" style="1" customWidth="1"/>
    <col min="9503" max="9503" width="15.5703125" style="1" customWidth="1"/>
    <col min="9504" max="9504" width="2.85546875" style="1" customWidth="1"/>
    <col min="9505" max="9737" width="13.85546875" style="1"/>
    <col min="9738" max="9738" width="7" style="1" customWidth="1"/>
    <col min="9739" max="9739" width="16.5703125" style="1" customWidth="1"/>
    <col min="9740" max="9740" width="4.28515625" style="1" customWidth="1"/>
    <col min="9741" max="9741" width="6.85546875" style="1" customWidth="1"/>
    <col min="9742" max="9743" width="2.28515625" style="1" customWidth="1"/>
    <col min="9744" max="9744" width="10.85546875" style="1" customWidth="1"/>
    <col min="9745" max="9745" width="3.85546875" style="1" customWidth="1"/>
    <col min="9746" max="9746" width="2" style="1" customWidth="1"/>
    <col min="9747" max="9747" width="15.5703125" style="1" customWidth="1"/>
    <col min="9748" max="9748" width="1.85546875" style="1" customWidth="1"/>
    <col min="9749" max="9749" width="15.5703125" style="1" customWidth="1"/>
    <col min="9750" max="9750" width="1.85546875" style="1" customWidth="1"/>
    <col min="9751" max="9751" width="15.5703125" style="1" customWidth="1"/>
    <col min="9752" max="9752" width="1.85546875" style="1" customWidth="1"/>
    <col min="9753" max="9753" width="15.5703125" style="1" customWidth="1"/>
    <col min="9754" max="9754" width="3.140625" style="1" customWidth="1"/>
    <col min="9755" max="9755" width="15.5703125" style="1" customWidth="1"/>
    <col min="9756" max="9756" width="14.28515625" style="1" customWidth="1"/>
    <col min="9757" max="9757" width="15.5703125" style="1" customWidth="1"/>
    <col min="9758" max="9758" width="1.85546875" style="1" customWidth="1"/>
    <col min="9759" max="9759" width="15.5703125" style="1" customWidth="1"/>
    <col min="9760" max="9760" width="2.85546875" style="1" customWidth="1"/>
    <col min="9761" max="9993" width="13.85546875" style="1"/>
    <col min="9994" max="9994" width="7" style="1" customWidth="1"/>
    <col min="9995" max="9995" width="16.5703125" style="1" customWidth="1"/>
    <col min="9996" max="9996" width="4.28515625" style="1" customWidth="1"/>
    <col min="9997" max="9997" width="6.85546875" style="1" customWidth="1"/>
    <col min="9998" max="9999" width="2.28515625" style="1" customWidth="1"/>
    <col min="10000" max="10000" width="10.85546875" style="1" customWidth="1"/>
    <col min="10001" max="10001" width="3.85546875" style="1" customWidth="1"/>
    <col min="10002" max="10002" width="2" style="1" customWidth="1"/>
    <col min="10003" max="10003" width="15.5703125" style="1" customWidth="1"/>
    <col min="10004" max="10004" width="1.85546875" style="1" customWidth="1"/>
    <col min="10005" max="10005" width="15.5703125" style="1" customWidth="1"/>
    <col min="10006" max="10006" width="1.85546875" style="1" customWidth="1"/>
    <col min="10007" max="10007" width="15.5703125" style="1" customWidth="1"/>
    <col min="10008" max="10008" width="1.85546875" style="1" customWidth="1"/>
    <col min="10009" max="10009" width="15.5703125" style="1" customWidth="1"/>
    <col min="10010" max="10010" width="3.140625" style="1" customWidth="1"/>
    <col min="10011" max="10011" width="15.5703125" style="1" customWidth="1"/>
    <col min="10012" max="10012" width="14.28515625" style="1" customWidth="1"/>
    <col min="10013" max="10013" width="15.5703125" style="1" customWidth="1"/>
    <col min="10014" max="10014" width="1.85546875" style="1" customWidth="1"/>
    <col min="10015" max="10015" width="15.5703125" style="1" customWidth="1"/>
    <col min="10016" max="10016" width="2.85546875" style="1" customWidth="1"/>
    <col min="10017" max="10249" width="13.85546875" style="1"/>
    <col min="10250" max="10250" width="7" style="1" customWidth="1"/>
    <col min="10251" max="10251" width="16.5703125" style="1" customWidth="1"/>
    <col min="10252" max="10252" width="4.28515625" style="1" customWidth="1"/>
    <col min="10253" max="10253" width="6.85546875" style="1" customWidth="1"/>
    <col min="10254" max="10255" width="2.28515625" style="1" customWidth="1"/>
    <col min="10256" max="10256" width="10.85546875" style="1" customWidth="1"/>
    <col min="10257" max="10257" width="3.85546875" style="1" customWidth="1"/>
    <col min="10258" max="10258" width="2" style="1" customWidth="1"/>
    <col min="10259" max="10259" width="15.5703125" style="1" customWidth="1"/>
    <col min="10260" max="10260" width="1.85546875" style="1" customWidth="1"/>
    <col min="10261" max="10261" width="15.5703125" style="1" customWidth="1"/>
    <col min="10262" max="10262" width="1.85546875" style="1" customWidth="1"/>
    <col min="10263" max="10263" width="15.5703125" style="1" customWidth="1"/>
    <col min="10264" max="10264" width="1.85546875" style="1" customWidth="1"/>
    <col min="10265" max="10265" width="15.5703125" style="1" customWidth="1"/>
    <col min="10266" max="10266" width="3.140625" style="1" customWidth="1"/>
    <col min="10267" max="10267" width="15.5703125" style="1" customWidth="1"/>
    <col min="10268" max="10268" width="14.28515625" style="1" customWidth="1"/>
    <col min="10269" max="10269" width="15.5703125" style="1" customWidth="1"/>
    <col min="10270" max="10270" width="1.85546875" style="1" customWidth="1"/>
    <col min="10271" max="10271" width="15.5703125" style="1" customWidth="1"/>
    <col min="10272" max="10272" width="2.85546875" style="1" customWidth="1"/>
    <col min="10273" max="10505" width="13.85546875" style="1"/>
    <col min="10506" max="10506" width="7" style="1" customWidth="1"/>
    <col min="10507" max="10507" width="16.5703125" style="1" customWidth="1"/>
    <col min="10508" max="10508" width="4.28515625" style="1" customWidth="1"/>
    <col min="10509" max="10509" width="6.85546875" style="1" customWidth="1"/>
    <col min="10510" max="10511" width="2.28515625" style="1" customWidth="1"/>
    <col min="10512" max="10512" width="10.85546875" style="1" customWidth="1"/>
    <col min="10513" max="10513" width="3.85546875" style="1" customWidth="1"/>
    <col min="10514" max="10514" width="2" style="1" customWidth="1"/>
    <col min="10515" max="10515" width="15.5703125" style="1" customWidth="1"/>
    <col min="10516" max="10516" width="1.85546875" style="1" customWidth="1"/>
    <col min="10517" max="10517" width="15.5703125" style="1" customWidth="1"/>
    <col min="10518" max="10518" width="1.85546875" style="1" customWidth="1"/>
    <col min="10519" max="10519" width="15.5703125" style="1" customWidth="1"/>
    <col min="10520" max="10520" width="1.85546875" style="1" customWidth="1"/>
    <col min="10521" max="10521" width="15.5703125" style="1" customWidth="1"/>
    <col min="10522" max="10522" width="3.140625" style="1" customWidth="1"/>
    <col min="10523" max="10523" width="15.5703125" style="1" customWidth="1"/>
    <col min="10524" max="10524" width="14.28515625" style="1" customWidth="1"/>
    <col min="10525" max="10525" width="15.5703125" style="1" customWidth="1"/>
    <col min="10526" max="10526" width="1.85546875" style="1" customWidth="1"/>
    <col min="10527" max="10527" width="15.5703125" style="1" customWidth="1"/>
    <col min="10528" max="10528" width="2.85546875" style="1" customWidth="1"/>
    <col min="10529" max="10761" width="13.85546875" style="1"/>
    <col min="10762" max="10762" width="7" style="1" customWidth="1"/>
    <col min="10763" max="10763" width="16.5703125" style="1" customWidth="1"/>
    <col min="10764" max="10764" width="4.28515625" style="1" customWidth="1"/>
    <col min="10765" max="10765" width="6.85546875" style="1" customWidth="1"/>
    <col min="10766" max="10767" width="2.28515625" style="1" customWidth="1"/>
    <col min="10768" max="10768" width="10.85546875" style="1" customWidth="1"/>
    <col min="10769" max="10769" width="3.85546875" style="1" customWidth="1"/>
    <col min="10770" max="10770" width="2" style="1" customWidth="1"/>
    <col min="10771" max="10771" width="15.5703125" style="1" customWidth="1"/>
    <col min="10772" max="10772" width="1.85546875" style="1" customWidth="1"/>
    <col min="10773" max="10773" width="15.5703125" style="1" customWidth="1"/>
    <col min="10774" max="10774" width="1.85546875" style="1" customWidth="1"/>
    <col min="10775" max="10775" width="15.5703125" style="1" customWidth="1"/>
    <col min="10776" max="10776" width="1.85546875" style="1" customWidth="1"/>
    <col min="10777" max="10777" width="15.5703125" style="1" customWidth="1"/>
    <col min="10778" max="10778" width="3.140625" style="1" customWidth="1"/>
    <col min="10779" max="10779" width="15.5703125" style="1" customWidth="1"/>
    <col min="10780" max="10780" width="14.28515625" style="1" customWidth="1"/>
    <col min="10781" max="10781" width="15.5703125" style="1" customWidth="1"/>
    <col min="10782" max="10782" width="1.85546875" style="1" customWidth="1"/>
    <col min="10783" max="10783" width="15.5703125" style="1" customWidth="1"/>
    <col min="10784" max="10784" width="2.85546875" style="1" customWidth="1"/>
    <col min="10785" max="11017" width="13.85546875" style="1"/>
    <col min="11018" max="11018" width="7" style="1" customWidth="1"/>
    <col min="11019" max="11019" width="16.5703125" style="1" customWidth="1"/>
    <col min="11020" max="11020" width="4.28515625" style="1" customWidth="1"/>
    <col min="11021" max="11021" width="6.85546875" style="1" customWidth="1"/>
    <col min="11022" max="11023" width="2.28515625" style="1" customWidth="1"/>
    <col min="11024" max="11024" width="10.85546875" style="1" customWidth="1"/>
    <col min="11025" max="11025" width="3.85546875" style="1" customWidth="1"/>
    <col min="11026" max="11026" width="2" style="1" customWidth="1"/>
    <col min="11027" max="11027" width="15.5703125" style="1" customWidth="1"/>
    <col min="11028" max="11028" width="1.85546875" style="1" customWidth="1"/>
    <col min="11029" max="11029" width="15.5703125" style="1" customWidth="1"/>
    <col min="11030" max="11030" width="1.85546875" style="1" customWidth="1"/>
    <col min="11031" max="11031" width="15.5703125" style="1" customWidth="1"/>
    <col min="11032" max="11032" width="1.85546875" style="1" customWidth="1"/>
    <col min="11033" max="11033" width="15.5703125" style="1" customWidth="1"/>
    <col min="11034" max="11034" width="3.140625" style="1" customWidth="1"/>
    <col min="11035" max="11035" width="15.5703125" style="1" customWidth="1"/>
    <col min="11036" max="11036" width="14.28515625" style="1" customWidth="1"/>
    <col min="11037" max="11037" width="15.5703125" style="1" customWidth="1"/>
    <col min="11038" max="11038" width="1.85546875" style="1" customWidth="1"/>
    <col min="11039" max="11039" width="15.5703125" style="1" customWidth="1"/>
    <col min="11040" max="11040" width="2.85546875" style="1" customWidth="1"/>
    <col min="11041" max="11273" width="13.85546875" style="1"/>
    <col min="11274" max="11274" width="7" style="1" customWidth="1"/>
    <col min="11275" max="11275" width="16.5703125" style="1" customWidth="1"/>
    <col min="11276" max="11276" width="4.28515625" style="1" customWidth="1"/>
    <col min="11277" max="11277" width="6.85546875" style="1" customWidth="1"/>
    <col min="11278" max="11279" width="2.28515625" style="1" customWidth="1"/>
    <col min="11280" max="11280" width="10.85546875" style="1" customWidth="1"/>
    <col min="11281" max="11281" width="3.85546875" style="1" customWidth="1"/>
    <col min="11282" max="11282" width="2" style="1" customWidth="1"/>
    <col min="11283" max="11283" width="15.5703125" style="1" customWidth="1"/>
    <col min="11284" max="11284" width="1.85546875" style="1" customWidth="1"/>
    <col min="11285" max="11285" width="15.5703125" style="1" customWidth="1"/>
    <col min="11286" max="11286" width="1.85546875" style="1" customWidth="1"/>
    <col min="11287" max="11287" width="15.5703125" style="1" customWidth="1"/>
    <col min="11288" max="11288" width="1.85546875" style="1" customWidth="1"/>
    <col min="11289" max="11289" width="15.5703125" style="1" customWidth="1"/>
    <col min="11290" max="11290" width="3.140625" style="1" customWidth="1"/>
    <col min="11291" max="11291" width="15.5703125" style="1" customWidth="1"/>
    <col min="11292" max="11292" width="14.28515625" style="1" customWidth="1"/>
    <col min="11293" max="11293" width="15.5703125" style="1" customWidth="1"/>
    <col min="11294" max="11294" width="1.85546875" style="1" customWidth="1"/>
    <col min="11295" max="11295" width="15.5703125" style="1" customWidth="1"/>
    <col min="11296" max="11296" width="2.85546875" style="1" customWidth="1"/>
    <col min="11297" max="11529" width="13.85546875" style="1"/>
    <col min="11530" max="11530" width="7" style="1" customWidth="1"/>
    <col min="11531" max="11531" width="16.5703125" style="1" customWidth="1"/>
    <col min="11532" max="11532" width="4.28515625" style="1" customWidth="1"/>
    <col min="11533" max="11533" width="6.85546875" style="1" customWidth="1"/>
    <col min="11534" max="11535" width="2.28515625" style="1" customWidth="1"/>
    <col min="11536" max="11536" width="10.85546875" style="1" customWidth="1"/>
    <col min="11537" max="11537" width="3.85546875" style="1" customWidth="1"/>
    <col min="11538" max="11538" width="2" style="1" customWidth="1"/>
    <col min="11539" max="11539" width="15.5703125" style="1" customWidth="1"/>
    <col min="11540" max="11540" width="1.85546875" style="1" customWidth="1"/>
    <col min="11541" max="11541" width="15.5703125" style="1" customWidth="1"/>
    <col min="11542" max="11542" width="1.85546875" style="1" customWidth="1"/>
    <col min="11543" max="11543" width="15.5703125" style="1" customWidth="1"/>
    <col min="11544" max="11544" width="1.85546875" style="1" customWidth="1"/>
    <col min="11545" max="11545" width="15.5703125" style="1" customWidth="1"/>
    <col min="11546" max="11546" width="3.140625" style="1" customWidth="1"/>
    <col min="11547" max="11547" width="15.5703125" style="1" customWidth="1"/>
    <col min="11548" max="11548" width="14.28515625" style="1" customWidth="1"/>
    <col min="11549" max="11549" width="15.5703125" style="1" customWidth="1"/>
    <col min="11550" max="11550" width="1.85546875" style="1" customWidth="1"/>
    <col min="11551" max="11551" width="15.5703125" style="1" customWidth="1"/>
    <col min="11552" max="11552" width="2.85546875" style="1" customWidth="1"/>
    <col min="11553" max="11785" width="13.85546875" style="1"/>
    <col min="11786" max="11786" width="7" style="1" customWidth="1"/>
    <col min="11787" max="11787" width="16.5703125" style="1" customWidth="1"/>
    <col min="11788" max="11788" width="4.28515625" style="1" customWidth="1"/>
    <col min="11789" max="11789" width="6.85546875" style="1" customWidth="1"/>
    <col min="11790" max="11791" width="2.28515625" style="1" customWidth="1"/>
    <col min="11792" max="11792" width="10.85546875" style="1" customWidth="1"/>
    <col min="11793" max="11793" width="3.85546875" style="1" customWidth="1"/>
    <col min="11794" max="11794" width="2" style="1" customWidth="1"/>
    <col min="11795" max="11795" width="15.5703125" style="1" customWidth="1"/>
    <col min="11796" max="11796" width="1.85546875" style="1" customWidth="1"/>
    <col min="11797" max="11797" width="15.5703125" style="1" customWidth="1"/>
    <col min="11798" max="11798" width="1.85546875" style="1" customWidth="1"/>
    <col min="11799" max="11799" width="15.5703125" style="1" customWidth="1"/>
    <col min="11800" max="11800" width="1.85546875" style="1" customWidth="1"/>
    <col min="11801" max="11801" width="15.5703125" style="1" customWidth="1"/>
    <col min="11802" max="11802" width="3.140625" style="1" customWidth="1"/>
    <col min="11803" max="11803" width="15.5703125" style="1" customWidth="1"/>
    <col min="11804" max="11804" width="14.28515625" style="1" customWidth="1"/>
    <col min="11805" max="11805" width="15.5703125" style="1" customWidth="1"/>
    <col min="11806" max="11806" width="1.85546875" style="1" customWidth="1"/>
    <col min="11807" max="11807" width="15.5703125" style="1" customWidth="1"/>
    <col min="11808" max="11808" width="2.85546875" style="1" customWidth="1"/>
    <col min="11809" max="12041" width="13.85546875" style="1"/>
    <col min="12042" max="12042" width="7" style="1" customWidth="1"/>
    <col min="12043" max="12043" width="16.5703125" style="1" customWidth="1"/>
    <col min="12044" max="12044" width="4.28515625" style="1" customWidth="1"/>
    <col min="12045" max="12045" width="6.85546875" style="1" customWidth="1"/>
    <col min="12046" max="12047" width="2.28515625" style="1" customWidth="1"/>
    <col min="12048" max="12048" width="10.85546875" style="1" customWidth="1"/>
    <col min="12049" max="12049" width="3.85546875" style="1" customWidth="1"/>
    <col min="12050" max="12050" width="2" style="1" customWidth="1"/>
    <col min="12051" max="12051" width="15.5703125" style="1" customWidth="1"/>
    <col min="12052" max="12052" width="1.85546875" style="1" customWidth="1"/>
    <col min="12053" max="12053" width="15.5703125" style="1" customWidth="1"/>
    <col min="12054" max="12054" width="1.85546875" style="1" customWidth="1"/>
    <col min="12055" max="12055" width="15.5703125" style="1" customWidth="1"/>
    <col min="12056" max="12056" width="1.85546875" style="1" customWidth="1"/>
    <col min="12057" max="12057" width="15.5703125" style="1" customWidth="1"/>
    <col min="12058" max="12058" width="3.140625" style="1" customWidth="1"/>
    <col min="12059" max="12059" width="15.5703125" style="1" customWidth="1"/>
    <col min="12060" max="12060" width="14.28515625" style="1" customWidth="1"/>
    <col min="12061" max="12061" width="15.5703125" style="1" customWidth="1"/>
    <col min="12062" max="12062" width="1.85546875" style="1" customWidth="1"/>
    <col min="12063" max="12063" width="15.5703125" style="1" customWidth="1"/>
    <col min="12064" max="12064" width="2.85546875" style="1" customWidth="1"/>
    <col min="12065" max="12297" width="13.85546875" style="1"/>
    <col min="12298" max="12298" width="7" style="1" customWidth="1"/>
    <col min="12299" max="12299" width="16.5703125" style="1" customWidth="1"/>
    <col min="12300" max="12300" width="4.28515625" style="1" customWidth="1"/>
    <col min="12301" max="12301" width="6.85546875" style="1" customWidth="1"/>
    <col min="12302" max="12303" width="2.28515625" style="1" customWidth="1"/>
    <col min="12304" max="12304" width="10.85546875" style="1" customWidth="1"/>
    <col min="12305" max="12305" width="3.85546875" style="1" customWidth="1"/>
    <col min="12306" max="12306" width="2" style="1" customWidth="1"/>
    <col min="12307" max="12307" width="15.5703125" style="1" customWidth="1"/>
    <col min="12308" max="12308" width="1.85546875" style="1" customWidth="1"/>
    <col min="12309" max="12309" width="15.5703125" style="1" customWidth="1"/>
    <col min="12310" max="12310" width="1.85546875" style="1" customWidth="1"/>
    <col min="12311" max="12311" width="15.5703125" style="1" customWidth="1"/>
    <col min="12312" max="12312" width="1.85546875" style="1" customWidth="1"/>
    <col min="12313" max="12313" width="15.5703125" style="1" customWidth="1"/>
    <col min="12314" max="12314" width="3.140625" style="1" customWidth="1"/>
    <col min="12315" max="12315" width="15.5703125" style="1" customWidth="1"/>
    <col min="12316" max="12316" width="14.28515625" style="1" customWidth="1"/>
    <col min="12317" max="12317" width="15.5703125" style="1" customWidth="1"/>
    <col min="12318" max="12318" width="1.85546875" style="1" customWidth="1"/>
    <col min="12319" max="12319" width="15.5703125" style="1" customWidth="1"/>
    <col min="12320" max="12320" width="2.85546875" style="1" customWidth="1"/>
    <col min="12321" max="12553" width="13.85546875" style="1"/>
    <col min="12554" max="12554" width="7" style="1" customWidth="1"/>
    <col min="12555" max="12555" width="16.5703125" style="1" customWidth="1"/>
    <col min="12556" max="12556" width="4.28515625" style="1" customWidth="1"/>
    <col min="12557" max="12557" width="6.85546875" style="1" customWidth="1"/>
    <col min="12558" max="12559" width="2.28515625" style="1" customWidth="1"/>
    <col min="12560" max="12560" width="10.85546875" style="1" customWidth="1"/>
    <col min="12561" max="12561" width="3.85546875" style="1" customWidth="1"/>
    <col min="12562" max="12562" width="2" style="1" customWidth="1"/>
    <col min="12563" max="12563" width="15.5703125" style="1" customWidth="1"/>
    <col min="12564" max="12564" width="1.85546875" style="1" customWidth="1"/>
    <col min="12565" max="12565" width="15.5703125" style="1" customWidth="1"/>
    <col min="12566" max="12566" width="1.85546875" style="1" customWidth="1"/>
    <col min="12567" max="12567" width="15.5703125" style="1" customWidth="1"/>
    <col min="12568" max="12568" width="1.85546875" style="1" customWidth="1"/>
    <col min="12569" max="12569" width="15.5703125" style="1" customWidth="1"/>
    <col min="12570" max="12570" width="3.140625" style="1" customWidth="1"/>
    <col min="12571" max="12571" width="15.5703125" style="1" customWidth="1"/>
    <col min="12572" max="12572" width="14.28515625" style="1" customWidth="1"/>
    <col min="12573" max="12573" width="15.5703125" style="1" customWidth="1"/>
    <col min="12574" max="12574" width="1.85546875" style="1" customWidth="1"/>
    <col min="12575" max="12575" width="15.5703125" style="1" customWidth="1"/>
    <col min="12576" max="12576" width="2.85546875" style="1" customWidth="1"/>
    <col min="12577" max="12809" width="13.85546875" style="1"/>
    <col min="12810" max="12810" width="7" style="1" customWidth="1"/>
    <col min="12811" max="12811" width="16.5703125" style="1" customWidth="1"/>
    <col min="12812" max="12812" width="4.28515625" style="1" customWidth="1"/>
    <col min="12813" max="12813" width="6.85546875" style="1" customWidth="1"/>
    <col min="12814" max="12815" width="2.28515625" style="1" customWidth="1"/>
    <col min="12816" max="12816" width="10.85546875" style="1" customWidth="1"/>
    <col min="12817" max="12817" width="3.85546875" style="1" customWidth="1"/>
    <col min="12818" max="12818" width="2" style="1" customWidth="1"/>
    <col min="12819" max="12819" width="15.5703125" style="1" customWidth="1"/>
    <col min="12820" max="12820" width="1.85546875" style="1" customWidth="1"/>
    <col min="12821" max="12821" width="15.5703125" style="1" customWidth="1"/>
    <col min="12822" max="12822" width="1.85546875" style="1" customWidth="1"/>
    <col min="12823" max="12823" width="15.5703125" style="1" customWidth="1"/>
    <col min="12824" max="12824" width="1.85546875" style="1" customWidth="1"/>
    <col min="12825" max="12825" width="15.5703125" style="1" customWidth="1"/>
    <col min="12826" max="12826" width="3.140625" style="1" customWidth="1"/>
    <col min="12827" max="12827" width="15.5703125" style="1" customWidth="1"/>
    <col min="12828" max="12828" width="14.28515625" style="1" customWidth="1"/>
    <col min="12829" max="12829" width="15.5703125" style="1" customWidth="1"/>
    <col min="12830" max="12830" width="1.85546875" style="1" customWidth="1"/>
    <col min="12831" max="12831" width="15.5703125" style="1" customWidth="1"/>
    <col min="12832" max="12832" width="2.85546875" style="1" customWidth="1"/>
    <col min="12833" max="13065" width="13.85546875" style="1"/>
    <col min="13066" max="13066" width="7" style="1" customWidth="1"/>
    <col min="13067" max="13067" width="16.5703125" style="1" customWidth="1"/>
    <col min="13068" max="13068" width="4.28515625" style="1" customWidth="1"/>
    <col min="13069" max="13069" width="6.85546875" style="1" customWidth="1"/>
    <col min="13070" max="13071" width="2.28515625" style="1" customWidth="1"/>
    <col min="13072" max="13072" width="10.85546875" style="1" customWidth="1"/>
    <col min="13073" max="13073" width="3.85546875" style="1" customWidth="1"/>
    <col min="13074" max="13074" width="2" style="1" customWidth="1"/>
    <col min="13075" max="13075" width="15.5703125" style="1" customWidth="1"/>
    <col min="13076" max="13076" width="1.85546875" style="1" customWidth="1"/>
    <col min="13077" max="13077" width="15.5703125" style="1" customWidth="1"/>
    <col min="13078" max="13078" width="1.85546875" style="1" customWidth="1"/>
    <col min="13079" max="13079" width="15.5703125" style="1" customWidth="1"/>
    <col min="13080" max="13080" width="1.85546875" style="1" customWidth="1"/>
    <col min="13081" max="13081" width="15.5703125" style="1" customWidth="1"/>
    <col min="13082" max="13082" width="3.140625" style="1" customWidth="1"/>
    <col min="13083" max="13083" width="15.5703125" style="1" customWidth="1"/>
    <col min="13084" max="13084" width="14.28515625" style="1" customWidth="1"/>
    <col min="13085" max="13085" width="15.5703125" style="1" customWidth="1"/>
    <col min="13086" max="13086" width="1.85546875" style="1" customWidth="1"/>
    <col min="13087" max="13087" width="15.5703125" style="1" customWidth="1"/>
    <col min="13088" max="13088" width="2.85546875" style="1" customWidth="1"/>
    <col min="13089" max="13321" width="13.85546875" style="1"/>
    <col min="13322" max="13322" width="7" style="1" customWidth="1"/>
    <col min="13323" max="13323" width="16.5703125" style="1" customWidth="1"/>
    <col min="13324" max="13324" width="4.28515625" style="1" customWidth="1"/>
    <col min="13325" max="13325" width="6.85546875" style="1" customWidth="1"/>
    <col min="13326" max="13327" width="2.28515625" style="1" customWidth="1"/>
    <col min="13328" max="13328" width="10.85546875" style="1" customWidth="1"/>
    <col min="13329" max="13329" width="3.85546875" style="1" customWidth="1"/>
    <col min="13330" max="13330" width="2" style="1" customWidth="1"/>
    <col min="13331" max="13331" width="15.5703125" style="1" customWidth="1"/>
    <col min="13332" max="13332" width="1.85546875" style="1" customWidth="1"/>
    <col min="13333" max="13333" width="15.5703125" style="1" customWidth="1"/>
    <col min="13334" max="13334" width="1.85546875" style="1" customWidth="1"/>
    <col min="13335" max="13335" width="15.5703125" style="1" customWidth="1"/>
    <col min="13336" max="13336" width="1.85546875" style="1" customWidth="1"/>
    <col min="13337" max="13337" width="15.5703125" style="1" customWidth="1"/>
    <col min="13338" max="13338" width="3.140625" style="1" customWidth="1"/>
    <col min="13339" max="13339" width="15.5703125" style="1" customWidth="1"/>
    <col min="13340" max="13340" width="14.28515625" style="1" customWidth="1"/>
    <col min="13341" max="13341" width="15.5703125" style="1" customWidth="1"/>
    <col min="13342" max="13342" width="1.85546875" style="1" customWidth="1"/>
    <col min="13343" max="13343" width="15.5703125" style="1" customWidth="1"/>
    <col min="13344" max="13344" width="2.85546875" style="1" customWidth="1"/>
    <col min="13345" max="13577" width="13.85546875" style="1"/>
    <col min="13578" max="13578" width="7" style="1" customWidth="1"/>
    <col min="13579" max="13579" width="16.5703125" style="1" customWidth="1"/>
    <col min="13580" max="13580" width="4.28515625" style="1" customWidth="1"/>
    <col min="13581" max="13581" width="6.85546875" style="1" customWidth="1"/>
    <col min="13582" max="13583" width="2.28515625" style="1" customWidth="1"/>
    <col min="13584" max="13584" width="10.85546875" style="1" customWidth="1"/>
    <col min="13585" max="13585" width="3.85546875" style="1" customWidth="1"/>
    <col min="13586" max="13586" width="2" style="1" customWidth="1"/>
    <col min="13587" max="13587" width="15.5703125" style="1" customWidth="1"/>
    <col min="13588" max="13588" width="1.85546875" style="1" customWidth="1"/>
    <col min="13589" max="13589" width="15.5703125" style="1" customWidth="1"/>
    <col min="13590" max="13590" width="1.85546875" style="1" customWidth="1"/>
    <col min="13591" max="13591" width="15.5703125" style="1" customWidth="1"/>
    <col min="13592" max="13592" width="1.85546875" style="1" customWidth="1"/>
    <col min="13593" max="13593" width="15.5703125" style="1" customWidth="1"/>
    <col min="13594" max="13594" width="3.140625" style="1" customWidth="1"/>
    <col min="13595" max="13595" width="15.5703125" style="1" customWidth="1"/>
    <col min="13596" max="13596" width="14.28515625" style="1" customWidth="1"/>
    <col min="13597" max="13597" width="15.5703125" style="1" customWidth="1"/>
    <col min="13598" max="13598" width="1.85546875" style="1" customWidth="1"/>
    <col min="13599" max="13599" width="15.5703125" style="1" customWidth="1"/>
    <col min="13600" max="13600" width="2.85546875" style="1" customWidth="1"/>
    <col min="13601" max="13833" width="13.85546875" style="1"/>
    <col min="13834" max="13834" width="7" style="1" customWidth="1"/>
    <col min="13835" max="13835" width="16.5703125" style="1" customWidth="1"/>
    <col min="13836" max="13836" width="4.28515625" style="1" customWidth="1"/>
    <col min="13837" max="13837" width="6.85546875" style="1" customWidth="1"/>
    <col min="13838" max="13839" width="2.28515625" style="1" customWidth="1"/>
    <col min="13840" max="13840" width="10.85546875" style="1" customWidth="1"/>
    <col min="13841" max="13841" width="3.85546875" style="1" customWidth="1"/>
    <col min="13842" max="13842" width="2" style="1" customWidth="1"/>
    <col min="13843" max="13843" width="15.5703125" style="1" customWidth="1"/>
    <col min="13844" max="13844" width="1.85546875" style="1" customWidth="1"/>
    <col min="13845" max="13845" width="15.5703125" style="1" customWidth="1"/>
    <col min="13846" max="13846" width="1.85546875" style="1" customWidth="1"/>
    <col min="13847" max="13847" width="15.5703125" style="1" customWidth="1"/>
    <col min="13848" max="13848" width="1.85546875" style="1" customWidth="1"/>
    <col min="13849" max="13849" width="15.5703125" style="1" customWidth="1"/>
    <col min="13850" max="13850" width="3.140625" style="1" customWidth="1"/>
    <col min="13851" max="13851" width="15.5703125" style="1" customWidth="1"/>
    <col min="13852" max="13852" width="14.28515625" style="1" customWidth="1"/>
    <col min="13853" max="13853" width="15.5703125" style="1" customWidth="1"/>
    <col min="13854" max="13854" width="1.85546875" style="1" customWidth="1"/>
    <col min="13855" max="13855" width="15.5703125" style="1" customWidth="1"/>
    <col min="13856" max="13856" width="2.85546875" style="1" customWidth="1"/>
    <col min="13857" max="14089" width="13.85546875" style="1"/>
    <col min="14090" max="14090" width="7" style="1" customWidth="1"/>
    <col min="14091" max="14091" width="16.5703125" style="1" customWidth="1"/>
    <col min="14092" max="14092" width="4.28515625" style="1" customWidth="1"/>
    <col min="14093" max="14093" width="6.85546875" style="1" customWidth="1"/>
    <col min="14094" max="14095" width="2.28515625" style="1" customWidth="1"/>
    <col min="14096" max="14096" width="10.85546875" style="1" customWidth="1"/>
    <col min="14097" max="14097" width="3.85546875" style="1" customWidth="1"/>
    <col min="14098" max="14098" width="2" style="1" customWidth="1"/>
    <col min="14099" max="14099" width="15.5703125" style="1" customWidth="1"/>
    <col min="14100" max="14100" width="1.85546875" style="1" customWidth="1"/>
    <col min="14101" max="14101" width="15.5703125" style="1" customWidth="1"/>
    <col min="14102" max="14102" width="1.85546875" style="1" customWidth="1"/>
    <col min="14103" max="14103" width="15.5703125" style="1" customWidth="1"/>
    <col min="14104" max="14104" width="1.85546875" style="1" customWidth="1"/>
    <col min="14105" max="14105" width="15.5703125" style="1" customWidth="1"/>
    <col min="14106" max="14106" width="3.140625" style="1" customWidth="1"/>
    <col min="14107" max="14107" width="15.5703125" style="1" customWidth="1"/>
    <col min="14108" max="14108" width="14.28515625" style="1" customWidth="1"/>
    <col min="14109" max="14109" width="15.5703125" style="1" customWidth="1"/>
    <col min="14110" max="14110" width="1.85546875" style="1" customWidth="1"/>
    <col min="14111" max="14111" width="15.5703125" style="1" customWidth="1"/>
    <col min="14112" max="14112" width="2.85546875" style="1" customWidth="1"/>
    <col min="14113" max="14345" width="13.85546875" style="1"/>
    <col min="14346" max="14346" width="7" style="1" customWidth="1"/>
    <col min="14347" max="14347" width="16.5703125" style="1" customWidth="1"/>
    <col min="14348" max="14348" width="4.28515625" style="1" customWidth="1"/>
    <col min="14349" max="14349" width="6.85546875" style="1" customWidth="1"/>
    <col min="14350" max="14351" width="2.28515625" style="1" customWidth="1"/>
    <col min="14352" max="14352" width="10.85546875" style="1" customWidth="1"/>
    <col min="14353" max="14353" width="3.85546875" style="1" customWidth="1"/>
    <col min="14354" max="14354" width="2" style="1" customWidth="1"/>
    <col min="14355" max="14355" width="15.5703125" style="1" customWidth="1"/>
    <col min="14356" max="14356" width="1.85546875" style="1" customWidth="1"/>
    <col min="14357" max="14357" width="15.5703125" style="1" customWidth="1"/>
    <col min="14358" max="14358" width="1.85546875" style="1" customWidth="1"/>
    <col min="14359" max="14359" width="15.5703125" style="1" customWidth="1"/>
    <col min="14360" max="14360" width="1.85546875" style="1" customWidth="1"/>
    <col min="14361" max="14361" width="15.5703125" style="1" customWidth="1"/>
    <col min="14362" max="14362" width="3.140625" style="1" customWidth="1"/>
    <col min="14363" max="14363" width="15.5703125" style="1" customWidth="1"/>
    <col min="14364" max="14364" width="14.28515625" style="1" customWidth="1"/>
    <col min="14365" max="14365" width="15.5703125" style="1" customWidth="1"/>
    <col min="14366" max="14366" width="1.85546875" style="1" customWidth="1"/>
    <col min="14367" max="14367" width="15.5703125" style="1" customWidth="1"/>
    <col min="14368" max="14368" width="2.85546875" style="1" customWidth="1"/>
    <col min="14369" max="14601" width="13.85546875" style="1"/>
    <col min="14602" max="14602" width="7" style="1" customWidth="1"/>
    <col min="14603" max="14603" width="16.5703125" style="1" customWidth="1"/>
    <col min="14604" max="14604" width="4.28515625" style="1" customWidth="1"/>
    <col min="14605" max="14605" width="6.85546875" style="1" customWidth="1"/>
    <col min="14606" max="14607" width="2.28515625" style="1" customWidth="1"/>
    <col min="14608" max="14608" width="10.85546875" style="1" customWidth="1"/>
    <col min="14609" max="14609" width="3.85546875" style="1" customWidth="1"/>
    <col min="14610" max="14610" width="2" style="1" customWidth="1"/>
    <col min="14611" max="14611" width="15.5703125" style="1" customWidth="1"/>
    <col min="14612" max="14612" width="1.85546875" style="1" customWidth="1"/>
    <col min="14613" max="14613" width="15.5703125" style="1" customWidth="1"/>
    <col min="14614" max="14614" width="1.85546875" style="1" customWidth="1"/>
    <col min="14615" max="14615" width="15.5703125" style="1" customWidth="1"/>
    <col min="14616" max="14616" width="1.85546875" style="1" customWidth="1"/>
    <col min="14617" max="14617" width="15.5703125" style="1" customWidth="1"/>
    <col min="14618" max="14618" width="3.140625" style="1" customWidth="1"/>
    <col min="14619" max="14619" width="15.5703125" style="1" customWidth="1"/>
    <col min="14620" max="14620" width="14.28515625" style="1" customWidth="1"/>
    <col min="14621" max="14621" width="15.5703125" style="1" customWidth="1"/>
    <col min="14622" max="14622" width="1.85546875" style="1" customWidth="1"/>
    <col min="14623" max="14623" width="15.5703125" style="1" customWidth="1"/>
    <col min="14624" max="14624" width="2.85546875" style="1" customWidth="1"/>
    <col min="14625" max="14857" width="13.85546875" style="1"/>
    <col min="14858" max="14858" width="7" style="1" customWidth="1"/>
    <col min="14859" max="14859" width="16.5703125" style="1" customWidth="1"/>
    <col min="14860" max="14860" width="4.28515625" style="1" customWidth="1"/>
    <col min="14861" max="14861" width="6.85546875" style="1" customWidth="1"/>
    <col min="14862" max="14863" width="2.28515625" style="1" customWidth="1"/>
    <col min="14864" max="14864" width="10.85546875" style="1" customWidth="1"/>
    <col min="14865" max="14865" width="3.85546875" style="1" customWidth="1"/>
    <col min="14866" max="14866" width="2" style="1" customWidth="1"/>
    <col min="14867" max="14867" width="15.5703125" style="1" customWidth="1"/>
    <col min="14868" max="14868" width="1.85546875" style="1" customWidth="1"/>
    <col min="14869" max="14869" width="15.5703125" style="1" customWidth="1"/>
    <col min="14870" max="14870" width="1.85546875" style="1" customWidth="1"/>
    <col min="14871" max="14871" width="15.5703125" style="1" customWidth="1"/>
    <col min="14872" max="14872" width="1.85546875" style="1" customWidth="1"/>
    <col min="14873" max="14873" width="15.5703125" style="1" customWidth="1"/>
    <col min="14874" max="14874" width="3.140625" style="1" customWidth="1"/>
    <col min="14875" max="14875" width="15.5703125" style="1" customWidth="1"/>
    <col min="14876" max="14876" width="14.28515625" style="1" customWidth="1"/>
    <col min="14877" max="14877" width="15.5703125" style="1" customWidth="1"/>
    <col min="14878" max="14878" width="1.85546875" style="1" customWidth="1"/>
    <col min="14879" max="14879" width="15.5703125" style="1" customWidth="1"/>
    <col min="14880" max="14880" width="2.85546875" style="1" customWidth="1"/>
    <col min="14881" max="15113" width="13.85546875" style="1"/>
    <col min="15114" max="15114" width="7" style="1" customWidth="1"/>
    <col min="15115" max="15115" width="16.5703125" style="1" customWidth="1"/>
    <col min="15116" max="15116" width="4.28515625" style="1" customWidth="1"/>
    <col min="15117" max="15117" width="6.85546875" style="1" customWidth="1"/>
    <col min="15118" max="15119" width="2.28515625" style="1" customWidth="1"/>
    <col min="15120" max="15120" width="10.85546875" style="1" customWidth="1"/>
    <col min="15121" max="15121" width="3.85546875" style="1" customWidth="1"/>
    <col min="15122" max="15122" width="2" style="1" customWidth="1"/>
    <col min="15123" max="15123" width="15.5703125" style="1" customWidth="1"/>
    <col min="15124" max="15124" width="1.85546875" style="1" customWidth="1"/>
    <col min="15125" max="15125" width="15.5703125" style="1" customWidth="1"/>
    <col min="15126" max="15126" width="1.85546875" style="1" customWidth="1"/>
    <col min="15127" max="15127" width="15.5703125" style="1" customWidth="1"/>
    <col min="15128" max="15128" width="1.85546875" style="1" customWidth="1"/>
    <col min="15129" max="15129" width="15.5703125" style="1" customWidth="1"/>
    <col min="15130" max="15130" width="3.140625" style="1" customWidth="1"/>
    <col min="15131" max="15131" width="15.5703125" style="1" customWidth="1"/>
    <col min="15132" max="15132" width="14.28515625" style="1" customWidth="1"/>
    <col min="15133" max="15133" width="15.5703125" style="1" customWidth="1"/>
    <col min="15134" max="15134" width="1.85546875" style="1" customWidth="1"/>
    <col min="15135" max="15135" width="15.5703125" style="1" customWidth="1"/>
    <col min="15136" max="15136" width="2.85546875" style="1" customWidth="1"/>
    <col min="15137" max="15369" width="13.85546875" style="1"/>
    <col min="15370" max="15370" width="7" style="1" customWidth="1"/>
    <col min="15371" max="15371" width="16.5703125" style="1" customWidth="1"/>
    <col min="15372" max="15372" width="4.28515625" style="1" customWidth="1"/>
    <col min="15373" max="15373" width="6.85546875" style="1" customWidth="1"/>
    <col min="15374" max="15375" width="2.28515625" style="1" customWidth="1"/>
    <col min="15376" max="15376" width="10.85546875" style="1" customWidth="1"/>
    <col min="15377" max="15377" width="3.85546875" style="1" customWidth="1"/>
    <col min="15378" max="15378" width="2" style="1" customWidth="1"/>
    <col min="15379" max="15379" width="15.5703125" style="1" customWidth="1"/>
    <col min="15380" max="15380" width="1.85546875" style="1" customWidth="1"/>
    <col min="15381" max="15381" width="15.5703125" style="1" customWidth="1"/>
    <col min="15382" max="15382" width="1.85546875" style="1" customWidth="1"/>
    <col min="15383" max="15383" width="15.5703125" style="1" customWidth="1"/>
    <col min="15384" max="15384" width="1.85546875" style="1" customWidth="1"/>
    <col min="15385" max="15385" width="15.5703125" style="1" customWidth="1"/>
    <col min="15386" max="15386" width="3.140625" style="1" customWidth="1"/>
    <col min="15387" max="15387" width="15.5703125" style="1" customWidth="1"/>
    <col min="15388" max="15388" width="14.28515625" style="1" customWidth="1"/>
    <col min="15389" max="15389" width="15.5703125" style="1" customWidth="1"/>
    <col min="15390" max="15390" width="1.85546875" style="1" customWidth="1"/>
    <col min="15391" max="15391" width="15.5703125" style="1" customWidth="1"/>
    <col min="15392" max="15392" width="2.85546875" style="1" customWidth="1"/>
    <col min="15393" max="15625" width="13.85546875" style="1"/>
    <col min="15626" max="15626" width="7" style="1" customWidth="1"/>
    <col min="15627" max="15627" width="16.5703125" style="1" customWidth="1"/>
    <col min="15628" max="15628" width="4.28515625" style="1" customWidth="1"/>
    <col min="15629" max="15629" width="6.85546875" style="1" customWidth="1"/>
    <col min="15630" max="15631" width="2.28515625" style="1" customWidth="1"/>
    <col min="15632" max="15632" width="10.85546875" style="1" customWidth="1"/>
    <col min="15633" max="15633" width="3.85546875" style="1" customWidth="1"/>
    <col min="15634" max="15634" width="2" style="1" customWidth="1"/>
    <col min="15635" max="15635" width="15.5703125" style="1" customWidth="1"/>
    <col min="15636" max="15636" width="1.85546875" style="1" customWidth="1"/>
    <col min="15637" max="15637" width="15.5703125" style="1" customWidth="1"/>
    <col min="15638" max="15638" width="1.85546875" style="1" customWidth="1"/>
    <col min="15639" max="15639" width="15.5703125" style="1" customWidth="1"/>
    <col min="15640" max="15640" width="1.85546875" style="1" customWidth="1"/>
    <col min="15641" max="15641" width="15.5703125" style="1" customWidth="1"/>
    <col min="15642" max="15642" width="3.140625" style="1" customWidth="1"/>
    <col min="15643" max="15643" width="15.5703125" style="1" customWidth="1"/>
    <col min="15644" max="15644" width="14.28515625" style="1" customWidth="1"/>
    <col min="15645" max="15645" width="15.5703125" style="1" customWidth="1"/>
    <col min="15646" max="15646" width="1.85546875" style="1" customWidth="1"/>
    <col min="15647" max="15647" width="15.5703125" style="1" customWidth="1"/>
    <col min="15648" max="15648" width="2.85546875" style="1" customWidth="1"/>
    <col min="15649" max="15881" width="13.85546875" style="1"/>
    <col min="15882" max="15882" width="7" style="1" customWidth="1"/>
    <col min="15883" max="15883" width="16.5703125" style="1" customWidth="1"/>
    <col min="15884" max="15884" width="4.28515625" style="1" customWidth="1"/>
    <col min="15885" max="15885" width="6.85546875" style="1" customWidth="1"/>
    <col min="15886" max="15887" width="2.28515625" style="1" customWidth="1"/>
    <col min="15888" max="15888" width="10.85546875" style="1" customWidth="1"/>
    <col min="15889" max="15889" width="3.85546875" style="1" customWidth="1"/>
    <col min="15890" max="15890" width="2" style="1" customWidth="1"/>
    <col min="15891" max="15891" width="15.5703125" style="1" customWidth="1"/>
    <col min="15892" max="15892" width="1.85546875" style="1" customWidth="1"/>
    <col min="15893" max="15893" width="15.5703125" style="1" customWidth="1"/>
    <col min="15894" max="15894" width="1.85546875" style="1" customWidth="1"/>
    <col min="15895" max="15895" width="15.5703125" style="1" customWidth="1"/>
    <col min="15896" max="15896" width="1.85546875" style="1" customWidth="1"/>
    <col min="15897" max="15897" width="15.5703125" style="1" customWidth="1"/>
    <col min="15898" max="15898" width="3.140625" style="1" customWidth="1"/>
    <col min="15899" max="15899" width="15.5703125" style="1" customWidth="1"/>
    <col min="15900" max="15900" width="14.28515625" style="1" customWidth="1"/>
    <col min="15901" max="15901" width="15.5703125" style="1" customWidth="1"/>
    <col min="15902" max="15902" width="1.85546875" style="1" customWidth="1"/>
    <col min="15903" max="15903" width="15.5703125" style="1" customWidth="1"/>
    <col min="15904" max="15904" width="2.85546875" style="1" customWidth="1"/>
    <col min="15905" max="16137" width="13.85546875" style="1"/>
    <col min="16138" max="16138" width="7" style="1" customWidth="1"/>
    <col min="16139" max="16139" width="16.5703125" style="1" customWidth="1"/>
    <col min="16140" max="16140" width="4.28515625" style="1" customWidth="1"/>
    <col min="16141" max="16141" width="6.85546875" style="1" customWidth="1"/>
    <col min="16142" max="16143" width="2.28515625" style="1" customWidth="1"/>
    <col min="16144" max="16144" width="10.85546875" style="1" customWidth="1"/>
    <col min="16145" max="16145" width="3.85546875" style="1" customWidth="1"/>
    <col min="16146" max="16146" width="2" style="1" customWidth="1"/>
    <col min="16147" max="16147" width="15.5703125" style="1" customWidth="1"/>
    <col min="16148" max="16148" width="1.85546875" style="1" customWidth="1"/>
    <col min="16149" max="16149" width="15.5703125" style="1" customWidth="1"/>
    <col min="16150" max="16150" width="1.85546875" style="1" customWidth="1"/>
    <col min="16151" max="16151" width="15.5703125" style="1" customWidth="1"/>
    <col min="16152" max="16152" width="1.85546875" style="1" customWidth="1"/>
    <col min="16153" max="16153" width="15.5703125" style="1" customWidth="1"/>
    <col min="16154" max="16154" width="3.140625" style="1" customWidth="1"/>
    <col min="16155" max="16155" width="15.5703125" style="1" customWidth="1"/>
    <col min="16156" max="16156" width="14.28515625" style="1" customWidth="1"/>
    <col min="16157" max="16157" width="15.5703125" style="1" customWidth="1"/>
    <col min="16158" max="16158" width="1.85546875" style="1" customWidth="1"/>
    <col min="16159" max="16159" width="15.5703125" style="1" customWidth="1"/>
    <col min="16160" max="16160" width="2.85546875" style="1" customWidth="1"/>
    <col min="16161" max="16384" width="13.85546875" style="1"/>
  </cols>
  <sheetData>
    <row r="1" spans="1:33" s="6" customFormat="1" ht="15.75">
      <c r="A1" s="7" t="s">
        <v>97</v>
      </c>
      <c r="F1" s="31"/>
      <c r="G1" s="31"/>
      <c r="H1" s="31"/>
      <c r="I1" s="32"/>
      <c r="J1" s="31"/>
      <c r="K1" s="33"/>
      <c r="L1" s="31"/>
      <c r="M1" s="32"/>
      <c r="N1" s="34"/>
      <c r="O1" s="35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</row>
    <row r="2" spans="1:33" s="6" customFormat="1" ht="15.75">
      <c r="A2" s="7" t="s">
        <v>99</v>
      </c>
      <c r="F2" s="31"/>
      <c r="G2" s="31"/>
      <c r="H2" s="31"/>
      <c r="I2" s="31"/>
      <c r="J2" s="31"/>
      <c r="K2" s="31"/>
      <c r="L2" s="31"/>
      <c r="M2" s="32"/>
      <c r="N2" s="31"/>
      <c r="O2" s="33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</row>
    <row r="3" spans="1:33" s="6" customFormat="1" ht="15.75">
      <c r="A3" s="7" t="s">
        <v>98</v>
      </c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</row>
    <row r="4" spans="1:33" s="6" customFormat="1" ht="15.75">
      <c r="A4" s="7" t="s">
        <v>100</v>
      </c>
      <c r="F4" s="31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1"/>
      <c r="AF4" s="31"/>
      <c r="AG4" s="31"/>
    </row>
    <row r="5" spans="1:33" s="8" customFormat="1" ht="15">
      <c r="AE5" s="6"/>
      <c r="AF5" s="6"/>
    </row>
    <row r="6" spans="1:33" s="8" customFormat="1" ht="15.75" thickBot="1">
      <c r="G6" s="9">
        <v>42005</v>
      </c>
      <c r="H6" s="2"/>
      <c r="I6" s="9">
        <v>42037</v>
      </c>
      <c r="J6" s="2"/>
      <c r="K6" s="9">
        <v>42066</v>
      </c>
      <c r="L6" s="2"/>
      <c r="M6" s="9">
        <v>42098</v>
      </c>
      <c r="N6" s="2"/>
      <c r="O6" s="9">
        <v>42129</v>
      </c>
      <c r="P6" s="2"/>
      <c r="Q6" s="9">
        <v>42161</v>
      </c>
      <c r="R6" s="2"/>
      <c r="S6" s="9">
        <v>42192</v>
      </c>
      <c r="T6" s="2"/>
      <c r="U6" s="9">
        <v>42224</v>
      </c>
      <c r="V6" s="2"/>
      <c r="W6" s="9">
        <v>42256</v>
      </c>
      <c r="X6" s="2"/>
      <c r="Y6" s="9">
        <v>42287</v>
      </c>
      <c r="Z6" s="2"/>
      <c r="AA6" s="9">
        <v>42319</v>
      </c>
      <c r="AB6" s="2"/>
      <c r="AC6" s="9">
        <v>42350</v>
      </c>
      <c r="AE6" s="6"/>
    </row>
    <row r="7" spans="1:33" s="8" customFormat="1" ht="5.25" customHeight="1">
      <c r="C7" s="10"/>
      <c r="G7" s="11"/>
      <c r="I7" s="11"/>
      <c r="K7" s="11"/>
      <c r="M7" s="11"/>
      <c r="O7" s="11"/>
      <c r="Q7" s="11"/>
      <c r="S7" s="11"/>
      <c r="U7" s="11"/>
      <c r="W7" s="11"/>
      <c r="Y7" s="11"/>
      <c r="AA7" s="11"/>
      <c r="AC7" s="11"/>
      <c r="AE7" s="6"/>
    </row>
    <row r="8" spans="1:33" s="2" customFormat="1" ht="4.5" customHeight="1">
      <c r="AE8" s="6"/>
    </row>
    <row r="9" spans="1:33" s="2" customFormat="1" outlineLevel="1">
      <c r="A9" s="3">
        <v>10050</v>
      </c>
      <c r="B9" s="3" t="s">
        <v>0</v>
      </c>
      <c r="C9" s="4"/>
      <c r="D9" s="4"/>
      <c r="G9" s="5">
        <v>0</v>
      </c>
      <c r="I9" s="5">
        <v>0.2</v>
      </c>
      <c r="K9" s="5">
        <v>0.2</v>
      </c>
      <c r="M9" s="5">
        <v>0.2</v>
      </c>
      <c r="O9" s="5">
        <v>0.2</v>
      </c>
      <c r="Q9" s="5">
        <v>0.2</v>
      </c>
      <c r="S9" s="5">
        <v>0.2</v>
      </c>
      <c r="U9" s="5">
        <v>0</v>
      </c>
      <c r="W9" s="5">
        <v>0</v>
      </c>
      <c r="Y9" s="5">
        <v>0</v>
      </c>
      <c r="AA9" s="5">
        <v>0</v>
      </c>
      <c r="AC9" s="5">
        <v>0</v>
      </c>
    </row>
    <row r="10" spans="1:33" s="2" customFormat="1" outlineLevel="1">
      <c r="A10" s="3">
        <v>10070</v>
      </c>
      <c r="B10" s="3" t="s">
        <v>1</v>
      </c>
      <c r="C10" s="4"/>
      <c r="D10" s="4"/>
      <c r="G10" s="5">
        <v>-100</v>
      </c>
      <c r="I10" s="5">
        <v>-100</v>
      </c>
      <c r="K10" s="5">
        <v>-100</v>
      </c>
      <c r="M10" s="5">
        <v>-100</v>
      </c>
      <c r="O10" s="5">
        <v>-100</v>
      </c>
      <c r="Q10" s="5">
        <v>-100</v>
      </c>
      <c r="S10" s="5">
        <v>-100</v>
      </c>
      <c r="U10" s="5">
        <v>-100</v>
      </c>
      <c r="W10" s="5">
        <v>-100</v>
      </c>
      <c r="Y10" s="5">
        <v>-100</v>
      </c>
      <c r="AA10" s="5">
        <v>-100</v>
      </c>
      <c r="AC10" s="5">
        <v>-100</v>
      </c>
    </row>
    <row r="11" spans="1:33" s="2" customFormat="1" outlineLevel="1">
      <c r="A11" s="3">
        <v>10071</v>
      </c>
      <c r="B11" s="3" t="s">
        <v>2</v>
      </c>
      <c r="C11" s="4"/>
      <c r="D11" s="4"/>
      <c r="G11" s="5">
        <v>100</v>
      </c>
      <c r="I11" s="5">
        <v>100</v>
      </c>
      <c r="K11" s="5">
        <v>100</v>
      </c>
      <c r="M11" s="5">
        <v>100</v>
      </c>
      <c r="O11" s="5">
        <v>100</v>
      </c>
      <c r="Q11" s="5">
        <v>100</v>
      </c>
      <c r="S11" s="5">
        <v>100</v>
      </c>
      <c r="U11" s="5">
        <v>100</v>
      </c>
      <c r="W11" s="5">
        <v>100</v>
      </c>
      <c r="Y11" s="5">
        <v>100</v>
      </c>
      <c r="AA11" s="5">
        <v>100</v>
      </c>
      <c r="AC11" s="5">
        <v>100</v>
      </c>
    </row>
    <row r="12" spans="1:33" s="2" customFormat="1" outlineLevel="1">
      <c r="A12" s="3">
        <v>10099</v>
      </c>
      <c r="B12" s="3" t="s">
        <v>3</v>
      </c>
      <c r="C12" s="4"/>
      <c r="D12" s="4"/>
      <c r="G12" s="5">
        <v>0</v>
      </c>
      <c r="I12" s="5">
        <v>0</v>
      </c>
      <c r="K12" s="5">
        <v>0</v>
      </c>
      <c r="M12" s="5">
        <v>-165</v>
      </c>
      <c r="O12" s="5">
        <v>-165</v>
      </c>
      <c r="Q12" s="5">
        <v>-165</v>
      </c>
      <c r="S12" s="5">
        <v>-165</v>
      </c>
      <c r="U12" s="5">
        <v>0</v>
      </c>
      <c r="W12" s="5">
        <v>0</v>
      </c>
      <c r="Y12" s="5">
        <v>0</v>
      </c>
      <c r="AA12" s="5">
        <v>0</v>
      </c>
      <c r="AC12" s="5">
        <v>0</v>
      </c>
    </row>
    <row r="13" spans="1:33" s="2" customFormat="1" ht="4.5" customHeight="1" outlineLevel="1">
      <c r="G13" s="13"/>
      <c r="I13" s="13"/>
      <c r="K13" s="13"/>
      <c r="M13" s="13"/>
      <c r="O13" s="13"/>
      <c r="Q13" s="13"/>
      <c r="S13" s="13"/>
      <c r="U13" s="13"/>
      <c r="W13" s="13"/>
      <c r="Y13" s="13"/>
      <c r="AA13" s="13"/>
      <c r="AC13" s="13"/>
    </row>
    <row r="14" spans="1:33" s="2" customFormat="1">
      <c r="C14" s="2" t="s">
        <v>4</v>
      </c>
      <c r="G14" s="14">
        <f>SUM(G9:G13)</f>
        <v>0</v>
      </c>
      <c r="I14" s="14">
        <f>SUM(I9:I13)</f>
        <v>0.20000000000000284</v>
      </c>
      <c r="K14" s="14">
        <f>SUM(K9:K13)</f>
        <v>0.20000000000000284</v>
      </c>
      <c r="M14" s="14">
        <f>SUM(M9:M13)</f>
        <v>-164.8</v>
      </c>
      <c r="O14" s="14">
        <f>SUM(O9:O13)</f>
        <v>-164.8</v>
      </c>
      <c r="Q14" s="14">
        <f>SUM(Q9:Q13)</f>
        <v>-164.8</v>
      </c>
      <c r="S14" s="14">
        <f>SUM(S9:S13)</f>
        <v>-164.8</v>
      </c>
      <c r="U14" s="14">
        <f>SUM(U9:U13)</f>
        <v>0</v>
      </c>
      <c r="W14" s="14">
        <f>SUM(W9:W13)</f>
        <v>0</v>
      </c>
      <c r="Y14" s="14">
        <f>SUM(Y9:Y13)</f>
        <v>0</v>
      </c>
      <c r="AA14" s="14">
        <f>SUM(AA9:AA13)</f>
        <v>0</v>
      </c>
      <c r="AC14" s="14">
        <f>SUM(AC9:AC13)</f>
        <v>0</v>
      </c>
    </row>
    <row r="15" spans="1:33" s="2" customFormat="1" outlineLevel="1">
      <c r="A15" s="3">
        <v>11501</v>
      </c>
      <c r="B15" s="3" t="s">
        <v>5</v>
      </c>
      <c r="C15" s="4"/>
      <c r="D15" s="4"/>
      <c r="G15" s="5">
        <v>26736.02</v>
      </c>
      <c r="I15" s="5">
        <v>76187.66</v>
      </c>
      <c r="K15" s="5">
        <v>29475.32</v>
      </c>
      <c r="M15" s="5">
        <v>74595.600000000006</v>
      </c>
      <c r="O15" s="5">
        <v>36583.83</v>
      </c>
      <c r="Q15" s="5">
        <v>75640.44</v>
      </c>
      <c r="S15" s="5">
        <v>38630.54</v>
      </c>
      <c r="U15" s="5">
        <v>75956.240000000005</v>
      </c>
      <c r="W15" s="5">
        <v>36154.83</v>
      </c>
      <c r="Y15" s="5">
        <v>79714.55</v>
      </c>
      <c r="AA15" s="5">
        <v>42773.26</v>
      </c>
      <c r="AC15" s="5">
        <v>109042.29</v>
      </c>
    </row>
    <row r="16" spans="1:33" s="2" customFormat="1" outlineLevel="1">
      <c r="A16" s="3">
        <v>11510</v>
      </c>
      <c r="B16" s="3" t="s">
        <v>6</v>
      </c>
      <c r="C16" s="4"/>
      <c r="D16" s="4"/>
      <c r="G16" s="5">
        <v>15.12</v>
      </c>
      <c r="I16" s="5">
        <v>-153.58000000000001</v>
      </c>
      <c r="K16" s="5">
        <v>139.26</v>
      </c>
      <c r="M16" s="5">
        <v>261.14</v>
      </c>
      <c r="O16" s="5">
        <v>100.2</v>
      </c>
      <c r="Q16" s="5">
        <v>391.63</v>
      </c>
      <c r="S16" s="5">
        <v>50.32</v>
      </c>
      <c r="U16" s="5">
        <v>1499.58</v>
      </c>
      <c r="W16" s="5">
        <v>122.02</v>
      </c>
      <c r="Y16" s="5">
        <v>36.5</v>
      </c>
      <c r="AA16" s="5">
        <v>0</v>
      </c>
      <c r="AC16" s="5">
        <v>176.13</v>
      </c>
    </row>
    <row r="17" spans="1:29" s="2" customFormat="1" outlineLevel="1">
      <c r="A17" s="3">
        <v>11599</v>
      </c>
      <c r="B17" s="3" t="s">
        <v>7</v>
      </c>
      <c r="C17" s="4"/>
      <c r="D17" s="4"/>
      <c r="G17" s="5">
        <v>44.88</v>
      </c>
      <c r="I17" s="5">
        <v>44.88</v>
      </c>
      <c r="K17" s="5">
        <v>44.88</v>
      </c>
      <c r="M17" s="5">
        <v>44.88</v>
      </c>
      <c r="O17" s="5">
        <v>44.88</v>
      </c>
      <c r="Q17" s="5">
        <v>44.88</v>
      </c>
      <c r="S17" s="5">
        <v>44.88</v>
      </c>
      <c r="U17" s="5">
        <v>44.88</v>
      </c>
      <c r="W17" s="5">
        <v>44.88</v>
      </c>
      <c r="Y17" s="5">
        <v>44.88</v>
      </c>
      <c r="AA17" s="5">
        <v>44.88</v>
      </c>
      <c r="AC17" s="5">
        <v>44.88</v>
      </c>
    </row>
    <row r="18" spans="1:29" s="2" customFormat="1" outlineLevel="1">
      <c r="A18" s="3">
        <v>11800</v>
      </c>
      <c r="B18" s="3" t="s">
        <v>8</v>
      </c>
      <c r="C18" s="4"/>
      <c r="D18" s="4"/>
      <c r="G18" s="5">
        <v>0</v>
      </c>
      <c r="I18" s="5">
        <v>0</v>
      </c>
      <c r="K18" s="5">
        <v>0</v>
      </c>
      <c r="M18" s="5">
        <v>0</v>
      </c>
      <c r="O18" s="5">
        <v>0</v>
      </c>
      <c r="Q18" s="5">
        <v>0</v>
      </c>
      <c r="S18" s="5">
        <v>0</v>
      </c>
      <c r="U18" s="5">
        <v>0</v>
      </c>
      <c r="W18" s="5">
        <v>0</v>
      </c>
      <c r="Y18" s="5">
        <v>-73.239999999999995</v>
      </c>
      <c r="AA18" s="5">
        <v>73.239999999999995</v>
      </c>
      <c r="AC18" s="5">
        <v>-125.63</v>
      </c>
    </row>
    <row r="19" spans="1:29" s="2" customFormat="1" outlineLevel="1">
      <c r="A19" s="3">
        <v>11900</v>
      </c>
      <c r="B19" s="3" t="s">
        <v>9</v>
      </c>
      <c r="C19" s="4"/>
      <c r="D19" s="4"/>
      <c r="G19" s="5">
        <v>-14050.66</v>
      </c>
      <c r="I19" s="5">
        <v>-14050.66</v>
      </c>
      <c r="K19" s="5">
        <v>-14050.66</v>
      </c>
      <c r="M19" s="5">
        <v>-14050.66</v>
      </c>
      <c r="O19" s="5">
        <v>-14050.66</v>
      </c>
      <c r="Q19" s="5">
        <v>-14050.66</v>
      </c>
      <c r="S19" s="5">
        <v>-14050.66</v>
      </c>
      <c r="U19" s="5">
        <v>-14050.66</v>
      </c>
      <c r="W19" s="5">
        <v>-14050.66</v>
      </c>
      <c r="Y19" s="5">
        <v>-14050.66</v>
      </c>
      <c r="AA19" s="5">
        <v>-14050.66</v>
      </c>
      <c r="AC19" s="5">
        <v>-14050.66</v>
      </c>
    </row>
    <row r="20" spans="1:29" s="2" customFormat="1" outlineLevel="1">
      <c r="A20" s="3">
        <v>11901</v>
      </c>
      <c r="B20" s="3" t="s">
        <v>10</v>
      </c>
      <c r="C20" s="4"/>
      <c r="D20" s="4"/>
      <c r="G20" s="5">
        <v>-23706.43</v>
      </c>
      <c r="I20" s="5">
        <v>-24332.47</v>
      </c>
      <c r="K20" s="5">
        <v>-24226.61</v>
      </c>
      <c r="M20" s="5">
        <v>-24374.17</v>
      </c>
      <c r="O20" s="5">
        <v>-24147.91</v>
      </c>
      <c r="Q20" s="5">
        <v>-24255.43</v>
      </c>
      <c r="S20" s="5">
        <v>-24027.31</v>
      </c>
      <c r="U20" s="5">
        <v>-24038.880000000001</v>
      </c>
      <c r="W20" s="5">
        <v>-24361.73</v>
      </c>
      <c r="Y20" s="5">
        <v>-24828.6</v>
      </c>
      <c r="AA20" s="5">
        <v>-25173.49</v>
      </c>
      <c r="AC20" s="5">
        <v>-26572.39</v>
      </c>
    </row>
    <row r="21" spans="1:29" s="2" customFormat="1" outlineLevel="1">
      <c r="A21" s="3">
        <v>11902</v>
      </c>
      <c r="B21" s="3" t="s">
        <v>11</v>
      </c>
      <c r="C21" s="4"/>
      <c r="D21" s="4"/>
      <c r="G21" s="5">
        <v>49219.95</v>
      </c>
      <c r="I21" s="5">
        <v>49478.64</v>
      </c>
      <c r="K21" s="5">
        <v>49501.82</v>
      </c>
      <c r="M21" s="5">
        <v>49963.06</v>
      </c>
      <c r="O21" s="5">
        <v>49963.06</v>
      </c>
      <c r="Q21" s="5">
        <v>50127.82</v>
      </c>
      <c r="S21" s="5">
        <v>50127.82</v>
      </c>
      <c r="U21" s="5">
        <v>50127.82</v>
      </c>
      <c r="W21" s="5">
        <v>50239.38</v>
      </c>
      <c r="Y21" s="5">
        <v>50331.98</v>
      </c>
      <c r="AA21" s="5">
        <v>50417.96</v>
      </c>
      <c r="AC21" s="5">
        <v>50595.51</v>
      </c>
    </row>
    <row r="22" spans="1:29" s="2" customFormat="1" outlineLevel="1">
      <c r="A22" s="3">
        <v>11903</v>
      </c>
      <c r="B22" s="3" t="s">
        <v>12</v>
      </c>
      <c r="C22" s="4"/>
      <c r="D22" s="4"/>
      <c r="G22" s="5">
        <v>-11886.47</v>
      </c>
      <c r="I22" s="5">
        <v>-11896.47</v>
      </c>
      <c r="K22" s="5">
        <v>-11896.47</v>
      </c>
      <c r="M22" s="5">
        <v>-11896.47</v>
      </c>
      <c r="O22" s="5">
        <v>-12060.55</v>
      </c>
      <c r="Q22" s="5">
        <v>-12060.55</v>
      </c>
      <c r="S22" s="5">
        <v>-12202.63</v>
      </c>
      <c r="U22" s="5">
        <v>-12202.63</v>
      </c>
      <c r="W22" s="5">
        <v>-12202.63</v>
      </c>
      <c r="Y22" s="5">
        <v>-12202.63</v>
      </c>
      <c r="AA22" s="5">
        <v>-12314.19</v>
      </c>
      <c r="AC22" s="5">
        <v>-12314.19</v>
      </c>
    </row>
    <row r="23" spans="1:29" s="2" customFormat="1" ht="5.0999999999999996" customHeight="1" outlineLevel="1">
      <c r="A23" s="4"/>
      <c r="B23" s="4"/>
      <c r="C23" s="4"/>
      <c r="D23" s="4"/>
      <c r="G23" s="15"/>
      <c r="I23" s="15"/>
      <c r="K23" s="15"/>
      <c r="M23" s="15"/>
      <c r="O23" s="15"/>
      <c r="Q23" s="15"/>
      <c r="S23" s="15"/>
      <c r="U23" s="15"/>
      <c r="W23" s="15"/>
      <c r="Y23" s="15"/>
      <c r="AA23" s="15"/>
      <c r="AC23" s="15"/>
    </row>
    <row r="24" spans="1:29" s="2" customFormat="1">
      <c r="C24" s="3" t="s">
        <v>13</v>
      </c>
      <c r="G24" s="14">
        <f>SUM(G15:G23)</f>
        <v>26372.409999999996</v>
      </c>
      <c r="I24" s="14">
        <f>SUM(I15:I23)</f>
        <v>75278</v>
      </c>
      <c r="K24" s="14">
        <f>SUM(K15:K23)</f>
        <v>28987.539999999994</v>
      </c>
      <c r="M24" s="14">
        <f>SUM(M15:M23)</f>
        <v>74543.38</v>
      </c>
      <c r="O24" s="14">
        <f>SUM(O15:O23)</f>
        <v>36432.849999999991</v>
      </c>
      <c r="Q24" s="14">
        <f>SUM(Q15:Q23)</f>
        <v>75838.13</v>
      </c>
      <c r="S24" s="14">
        <f>SUM(S15:S23)</f>
        <v>38572.959999999999</v>
      </c>
      <c r="U24" s="14">
        <f>SUM(U15:U23)</f>
        <v>77336.350000000006</v>
      </c>
      <c r="W24" s="14">
        <f>SUM(W15:W23)</f>
        <v>35946.089999999997</v>
      </c>
      <c r="Y24" s="14">
        <f>SUM(Y15:Y23)</f>
        <v>78972.78</v>
      </c>
      <c r="AA24" s="14">
        <f>SUM(AA15:AA23)</f>
        <v>41770.999999999993</v>
      </c>
      <c r="AC24" s="14">
        <f>SUM(AC15:AC23)</f>
        <v>106795.94</v>
      </c>
    </row>
    <row r="25" spans="1:29" s="2" customFormat="1" outlineLevel="1">
      <c r="A25" s="3"/>
      <c r="B25" s="3"/>
      <c r="C25" s="4"/>
      <c r="D25" s="4"/>
      <c r="G25" s="5"/>
      <c r="I25" s="5"/>
      <c r="K25" s="5"/>
      <c r="M25" s="5"/>
      <c r="O25" s="5"/>
      <c r="Q25" s="5"/>
      <c r="S25" s="5"/>
      <c r="U25" s="5"/>
      <c r="W25" s="5"/>
      <c r="Y25" s="5"/>
      <c r="AA25" s="5"/>
      <c r="AC25" s="5"/>
    </row>
    <row r="26" spans="1:29" s="2" customFormat="1" ht="5.0999999999999996" customHeight="1" outlineLevel="1">
      <c r="A26" s="4"/>
      <c r="B26" s="4"/>
      <c r="C26" s="4"/>
      <c r="D26" s="4"/>
      <c r="G26" s="15"/>
      <c r="I26" s="15"/>
      <c r="K26" s="15"/>
      <c r="M26" s="15"/>
      <c r="O26" s="15"/>
      <c r="Q26" s="15"/>
      <c r="S26" s="15"/>
      <c r="U26" s="15"/>
      <c r="W26" s="15"/>
      <c r="Y26" s="15"/>
      <c r="AA26" s="15"/>
      <c r="AC26" s="15"/>
    </row>
    <row r="27" spans="1:29" s="2" customFormat="1">
      <c r="C27" s="3" t="s">
        <v>14</v>
      </c>
      <c r="G27" s="14">
        <f>SUM(G25:G26)</f>
        <v>0</v>
      </c>
      <c r="I27" s="14">
        <f>SUM(I25:I26)</f>
        <v>0</v>
      </c>
      <c r="K27" s="14">
        <f>SUM(K25:K26)</f>
        <v>0</v>
      </c>
      <c r="M27" s="14">
        <f>SUM(M25:M26)</f>
        <v>0</v>
      </c>
      <c r="O27" s="14">
        <f>SUM(O25:O26)</f>
        <v>0</v>
      </c>
      <c r="Q27" s="14">
        <f>SUM(Q25:Q26)</f>
        <v>0</v>
      </c>
      <c r="S27" s="14">
        <f>SUM(S25:S26)</f>
        <v>0</v>
      </c>
      <c r="U27" s="14">
        <f>SUM(U25:U26)</f>
        <v>0</v>
      </c>
      <c r="W27" s="14">
        <f>SUM(W25:W26)</f>
        <v>0</v>
      </c>
      <c r="Y27" s="14">
        <f>SUM(Y25:Y26)</f>
        <v>0</v>
      </c>
      <c r="AA27" s="14">
        <f>SUM(AA25:AA26)</f>
        <v>0</v>
      </c>
      <c r="AC27" s="14">
        <f>SUM(AC25:AC26)</f>
        <v>0</v>
      </c>
    </row>
    <row r="28" spans="1:29" s="2" customFormat="1" outlineLevel="1">
      <c r="A28" s="3">
        <v>13001</v>
      </c>
      <c r="B28" s="3" t="s">
        <v>15</v>
      </c>
      <c r="C28" s="4"/>
      <c r="D28" s="4"/>
      <c r="G28" s="5">
        <v>2486.61</v>
      </c>
      <c r="I28" s="5">
        <v>2260.5500000000002</v>
      </c>
      <c r="K28" s="5">
        <v>2034.49</v>
      </c>
      <c r="M28" s="5">
        <v>1808.43</v>
      </c>
      <c r="O28" s="5">
        <v>1582.37</v>
      </c>
      <c r="Q28" s="5">
        <v>1356.31</v>
      </c>
      <c r="S28" s="5">
        <v>1130.28</v>
      </c>
      <c r="U28" s="5">
        <v>904.22</v>
      </c>
      <c r="W28" s="5">
        <v>678.17</v>
      </c>
      <c r="Y28" s="5">
        <v>452.11</v>
      </c>
      <c r="AA28" s="5">
        <v>226.05</v>
      </c>
      <c r="AC28" s="5">
        <v>2756</v>
      </c>
    </row>
    <row r="29" spans="1:29" s="2" customFormat="1" outlineLevel="1">
      <c r="A29" s="3">
        <v>13004</v>
      </c>
      <c r="B29" s="3" t="s">
        <v>16</v>
      </c>
      <c r="C29" s="4"/>
      <c r="D29" s="4"/>
      <c r="G29" s="5">
        <v>0</v>
      </c>
      <c r="I29" s="5">
        <v>0</v>
      </c>
      <c r="K29" s="5">
        <v>0</v>
      </c>
      <c r="M29" s="5">
        <v>3886.18</v>
      </c>
      <c r="O29" s="5">
        <v>2391.5500000000002</v>
      </c>
      <c r="Q29" s="5">
        <v>7872.73</v>
      </c>
      <c r="S29" s="5">
        <v>2129.2600000000002</v>
      </c>
      <c r="U29" s="5">
        <v>1716.79</v>
      </c>
      <c r="W29" s="5">
        <v>1304.32</v>
      </c>
      <c r="Y29" s="5">
        <v>891.91</v>
      </c>
      <c r="AA29" s="5">
        <v>479.42</v>
      </c>
      <c r="AC29" s="5">
        <v>66.959999999999994</v>
      </c>
    </row>
    <row r="30" spans="1:29" s="2" customFormat="1" ht="3.75" customHeight="1" outlineLevel="1">
      <c r="A30" s="4"/>
      <c r="B30" s="4"/>
      <c r="C30" s="4"/>
      <c r="D30" s="4"/>
      <c r="G30" s="15"/>
      <c r="I30" s="15"/>
      <c r="K30" s="15"/>
      <c r="M30" s="15"/>
      <c r="O30" s="15"/>
      <c r="Q30" s="15"/>
      <c r="S30" s="15"/>
      <c r="U30" s="15"/>
      <c r="W30" s="15"/>
      <c r="Y30" s="15"/>
      <c r="AA30" s="15"/>
      <c r="AC30" s="15"/>
    </row>
    <row r="31" spans="1:29" s="2" customFormat="1">
      <c r="C31" s="3" t="s">
        <v>17</v>
      </c>
      <c r="G31" s="14">
        <f>SUM(G28:G30)</f>
        <v>2486.61</v>
      </c>
      <c r="I31" s="14">
        <f>SUM(I28:I30)</f>
        <v>2260.5500000000002</v>
      </c>
      <c r="K31" s="14">
        <f>SUM(K28:K30)</f>
        <v>2034.49</v>
      </c>
      <c r="M31" s="14">
        <f>SUM(M28:M30)</f>
        <v>5694.61</v>
      </c>
      <c r="O31" s="14">
        <f>SUM(O28:O30)</f>
        <v>3973.92</v>
      </c>
      <c r="Q31" s="14">
        <f>SUM(Q28:Q30)</f>
        <v>9229.0399999999991</v>
      </c>
      <c r="S31" s="14">
        <f>SUM(S28:S30)</f>
        <v>3259.54</v>
      </c>
      <c r="U31" s="14">
        <f>SUM(U28:U30)</f>
        <v>2621.0100000000002</v>
      </c>
      <c r="W31" s="14">
        <f>SUM(W28:W30)</f>
        <v>1982.4899999999998</v>
      </c>
      <c r="Y31" s="14">
        <f>SUM(Y28:Y30)</f>
        <v>1344.02</v>
      </c>
      <c r="AA31" s="14">
        <f>SUM(AA28:AA30)</f>
        <v>705.47</v>
      </c>
      <c r="AC31" s="14">
        <f>SUM(AC28:AC30)</f>
        <v>2822.96</v>
      </c>
    </row>
    <row r="32" spans="1:29" s="12" customFormat="1" outlineLevel="1"/>
    <row r="33" spans="1:29" s="2" customFormat="1" ht="3.75" customHeight="1" outlineLevel="1">
      <c r="A33" s="4"/>
      <c r="B33" s="4"/>
      <c r="C33" s="4"/>
      <c r="D33" s="4"/>
      <c r="G33" s="15"/>
      <c r="I33" s="15"/>
      <c r="K33" s="15"/>
      <c r="M33" s="15"/>
      <c r="O33" s="15"/>
      <c r="Q33" s="15"/>
      <c r="S33" s="15"/>
      <c r="U33" s="15"/>
      <c r="W33" s="15"/>
      <c r="Y33" s="15"/>
      <c r="AA33" s="15"/>
      <c r="AC33" s="15"/>
    </row>
    <row r="34" spans="1:29" s="2" customFormat="1">
      <c r="C34" s="3" t="s">
        <v>18</v>
      </c>
      <c r="G34" s="14">
        <f>SUM(G32:G33)</f>
        <v>0</v>
      </c>
      <c r="I34" s="14">
        <f>SUM(I32:I33)</f>
        <v>0</v>
      </c>
      <c r="K34" s="14">
        <f>SUM(K32:K33)</f>
        <v>0</v>
      </c>
      <c r="M34" s="14">
        <f>SUM(M32:M33)</f>
        <v>0</v>
      </c>
      <c r="O34" s="14">
        <f>SUM(O32:O33)</f>
        <v>0</v>
      </c>
      <c r="Q34" s="14">
        <f>SUM(Q32:Q33)</f>
        <v>0</v>
      </c>
      <c r="S34" s="14">
        <f>SUM(S32:S33)</f>
        <v>0</v>
      </c>
      <c r="U34" s="14">
        <f>SUM(U32:U33)</f>
        <v>0</v>
      </c>
      <c r="W34" s="14">
        <f>SUM(W32:W33)</f>
        <v>0</v>
      </c>
      <c r="Y34" s="14">
        <f>SUM(Y32:Y33)</f>
        <v>0</v>
      </c>
      <c r="AA34" s="14">
        <f>SUM(AA32:AA33)</f>
        <v>0</v>
      </c>
      <c r="AC34" s="14">
        <f>SUM(AC32:AC33)</f>
        <v>0</v>
      </c>
    </row>
    <row r="35" spans="1:29" s="2" customFormat="1" ht="7.5" customHeight="1">
      <c r="G35" s="16"/>
      <c r="I35" s="16"/>
      <c r="K35" s="16"/>
      <c r="M35" s="16"/>
      <c r="O35" s="16"/>
      <c r="Q35" s="16"/>
      <c r="S35" s="16"/>
      <c r="U35" s="16"/>
      <c r="W35" s="16"/>
      <c r="Y35" s="16"/>
      <c r="AA35" s="16"/>
      <c r="AC35" s="16"/>
    </row>
    <row r="36" spans="1:29" s="2" customFormat="1">
      <c r="B36" s="17" t="s">
        <v>19</v>
      </c>
      <c r="G36" s="18">
        <f>SUM(G14,G24,G27,G31,G34)</f>
        <v>28859.019999999997</v>
      </c>
      <c r="I36" s="18">
        <f>SUM(I14,I24,I27,I31,I34)</f>
        <v>77538.75</v>
      </c>
      <c r="K36" s="18">
        <f>SUM(K14,K24,K27,K31,K34)</f>
        <v>31022.229999999996</v>
      </c>
      <c r="M36" s="18">
        <f>SUM(M14,M24,M27,M31,M34)</f>
        <v>80073.19</v>
      </c>
      <c r="O36" s="18">
        <f>SUM(O14,O24,O27,O31,O34)</f>
        <v>40241.969999999987</v>
      </c>
      <c r="Q36" s="18">
        <f>SUM(Q14,Q24,Q27,Q31,Q34)</f>
        <v>84902.37</v>
      </c>
      <c r="S36" s="18">
        <f>SUM(S14,S24,S27,S31,S34)</f>
        <v>41667.699999999997</v>
      </c>
      <c r="U36" s="18">
        <f>SUM(U14,U24,U27,U31,U34)</f>
        <v>79957.36</v>
      </c>
      <c r="W36" s="18">
        <f>SUM(W14,W24,W27,W31,W34)</f>
        <v>37928.579999999994</v>
      </c>
      <c r="Y36" s="18">
        <f>SUM(Y14,Y24,Y27,Y31,Y34)</f>
        <v>80316.800000000003</v>
      </c>
      <c r="AA36" s="18">
        <f>SUM(AA14,AA24,AA27,AA31,AA34)</f>
        <v>42476.469999999994</v>
      </c>
      <c r="AC36" s="18">
        <f>SUM(AC14,AC24,AC27,AC31,AC34)</f>
        <v>109618.90000000001</v>
      </c>
    </row>
    <row r="37" spans="1:29" s="2" customFormat="1" ht="7.5" customHeight="1">
      <c r="G37" s="16"/>
      <c r="I37" s="16"/>
      <c r="K37" s="16"/>
      <c r="M37" s="16"/>
      <c r="O37" s="16"/>
      <c r="Q37" s="16"/>
      <c r="S37" s="16"/>
      <c r="U37" s="16"/>
      <c r="W37" s="16"/>
      <c r="Y37" s="16"/>
      <c r="AA37" s="16"/>
      <c r="AC37" s="16"/>
    </row>
    <row r="38" spans="1:29" s="2" customFormat="1" outlineLevel="1">
      <c r="G38" s="16"/>
      <c r="I38" s="16"/>
      <c r="K38" s="16"/>
      <c r="M38" s="16"/>
      <c r="O38" s="16"/>
      <c r="Q38" s="16"/>
      <c r="S38" s="16"/>
      <c r="U38" s="16"/>
      <c r="W38" s="16"/>
      <c r="Y38" s="16"/>
      <c r="AA38" s="16"/>
      <c r="AC38" s="16"/>
    </row>
    <row r="39" spans="1:29" s="2" customFormat="1" outlineLevel="1">
      <c r="A39" s="3">
        <v>14000</v>
      </c>
      <c r="B39" s="3" t="s">
        <v>20</v>
      </c>
      <c r="C39" s="4"/>
      <c r="D39" s="4"/>
      <c r="G39" s="5">
        <v>200000</v>
      </c>
      <c r="I39" s="5">
        <v>200000</v>
      </c>
      <c r="K39" s="5">
        <v>200000</v>
      </c>
      <c r="M39" s="5">
        <v>200000</v>
      </c>
      <c r="O39" s="5">
        <v>200000</v>
      </c>
      <c r="Q39" s="5">
        <v>200000</v>
      </c>
      <c r="S39" s="5">
        <v>200000</v>
      </c>
      <c r="U39" s="5">
        <v>200000</v>
      </c>
      <c r="W39" s="5">
        <v>200000</v>
      </c>
      <c r="Y39" s="5">
        <v>200000</v>
      </c>
      <c r="AA39" s="5">
        <v>200000</v>
      </c>
      <c r="AC39" s="5">
        <v>200000</v>
      </c>
    </row>
    <row r="40" spans="1:29" s="2" customFormat="1" outlineLevel="1">
      <c r="A40" s="3">
        <v>14040</v>
      </c>
      <c r="B40" s="3" t="s">
        <v>21</v>
      </c>
      <c r="C40" s="4"/>
      <c r="D40" s="4"/>
      <c r="G40" s="5">
        <v>22949.47</v>
      </c>
      <c r="I40" s="5">
        <v>22949.47</v>
      </c>
      <c r="K40" s="5">
        <v>22949.47</v>
      </c>
      <c r="M40" s="5">
        <v>22949.47</v>
      </c>
      <c r="O40" s="5">
        <v>22949.47</v>
      </c>
      <c r="Q40" s="5">
        <v>22949.47</v>
      </c>
      <c r="S40" s="5">
        <v>22949.47</v>
      </c>
      <c r="U40" s="5">
        <v>22949.47</v>
      </c>
      <c r="W40" s="5">
        <v>22949.47</v>
      </c>
      <c r="Y40" s="5">
        <v>22949.47</v>
      </c>
      <c r="AA40" s="5">
        <v>22949.47</v>
      </c>
      <c r="AC40" s="5">
        <v>22949.47</v>
      </c>
    </row>
    <row r="41" spans="1:29" s="2" customFormat="1" outlineLevel="1">
      <c r="A41" s="3">
        <v>14041</v>
      </c>
      <c r="B41" s="3" t="s">
        <v>22</v>
      </c>
      <c r="C41" s="4"/>
      <c r="D41" s="4"/>
      <c r="G41" s="5">
        <v>253290.25</v>
      </c>
      <c r="I41" s="5">
        <v>253290.25</v>
      </c>
      <c r="K41" s="5">
        <v>253290.25</v>
      </c>
      <c r="M41" s="5">
        <v>253290.25</v>
      </c>
      <c r="O41" s="5">
        <v>253290.25</v>
      </c>
      <c r="Q41" s="5">
        <v>253290.25</v>
      </c>
      <c r="S41" s="5">
        <v>253290.25</v>
      </c>
      <c r="U41" s="5">
        <v>253290.25</v>
      </c>
      <c r="W41" s="5">
        <v>253290.25</v>
      </c>
      <c r="Y41" s="5">
        <v>253290.25</v>
      </c>
      <c r="AA41" s="5">
        <v>253290.25</v>
      </c>
      <c r="AC41" s="5">
        <v>253290.25</v>
      </c>
    </row>
    <row r="42" spans="1:29" s="2" customFormat="1" outlineLevel="1">
      <c r="A42" s="3">
        <v>14043</v>
      </c>
      <c r="B42" s="3" t="s">
        <v>23</v>
      </c>
      <c r="C42" s="4"/>
      <c r="D42" s="4"/>
      <c r="G42" s="5">
        <v>310382.18</v>
      </c>
      <c r="I42" s="5">
        <v>310382.18</v>
      </c>
      <c r="K42" s="5">
        <v>310382.18</v>
      </c>
      <c r="M42" s="5">
        <v>310382.18</v>
      </c>
      <c r="O42" s="5">
        <v>310382.18</v>
      </c>
      <c r="Q42" s="5">
        <v>310382.18</v>
      </c>
      <c r="S42" s="5">
        <v>310382.18</v>
      </c>
      <c r="U42" s="5">
        <v>310382.18</v>
      </c>
      <c r="W42" s="5">
        <v>310382.18</v>
      </c>
      <c r="Y42" s="5">
        <v>208940.78</v>
      </c>
      <c r="AA42" s="5">
        <v>208940.78</v>
      </c>
      <c r="AC42" s="5">
        <v>208940.78</v>
      </c>
    </row>
    <row r="43" spans="1:29" s="2" customFormat="1" outlineLevel="1">
      <c r="A43" s="3">
        <v>14044</v>
      </c>
      <c r="B43" s="3" t="s">
        <v>24</v>
      </c>
      <c r="C43" s="4"/>
      <c r="D43" s="4"/>
      <c r="G43" s="5">
        <v>-171578.11</v>
      </c>
      <c r="I43" s="5">
        <v>-171578.11</v>
      </c>
      <c r="K43" s="5">
        <v>-171578.11</v>
      </c>
      <c r="M43" s="5">
        <v>-171578.11</v>
      </c>
      <c r="O43" s="5">
        <v>-171578.11</v>
      </c>
      <c r="Q43" s="5">
        <v>-171578.11</v>
      </c>
      <c r="S43" s="5">
        <v>-171578.11</v>
      </c>
      <c r="U43" s="5">
        <v>-171578.11</v>
      </c>
      <c r="W43" s="5">
        <v>-171578.11</v>
      </c>
      <c r="Y43" s="5">
        <v>-171578.11</v>
      </c>
      <c r="AA43" s="5">
        <v>-171578.11</v>
      </c>
      <c r="AC43" s="5">
        <v>-171578.11</v>
      </c>
    </row>
    <row r="44" spans="1:29" s="2" customFormat="1" outlineLevel="1">
      <c r="A44" s="3">
        <v>14045</v>
      </c>
      <c r="B44" s="3" t="s">
        <v>25</v>
      </c>
      <c r="C44" s="4"/>
      <c r="D44" s="4"/>
      <c r="G44" s="5">
        <v>-20873.11</v>
      </c>
      <c r="I44" s="5">
        <v>-20873.11</v>
      </c>
      <c r="K44" s="5">
        <v>-20873.11</v>
      </c>
      <c r="M44" s="5">
        <v>-20873.11</v>
      </c>
      <c r="O44" s="5">
        <v>-20873.11</v>
      </c>
      <c r="Q44" s="5">
        <v>-20873.11</v>
      </c>
      <c r="S44" s="5">
        <v>-20873.11</v>
      </c>
      <c r="U44" s="5">
        <v>-20873.11</v>
      </c>
      <c r="W44" s="5">
        <v>-20873.11</v>
      </c>
      <c r="Y44" s="5">
        <v>-20873.11</v>
      </c>
      <c r="AA44" s="5">
        <v>-20873.11</v>
      </c>
      <c r="AC44" s="5">
        <v>-20873.11</v>
      </c>
    </row>
    <row r="45" spans="1:29" s="2" customFormat="1" outlineLevel="1">
      <c r="A45" s="3">
        <v>14046</v>
      </c>
      <c r="B45" s="3" t="s">
        <v>26</v>
      </c>
      <c r="C45" s="4"/>
      <c r="D45" s="4"/>
      <c r="G45" s="5">
        <v>-249922.83</v>
      </c>
      <c r="I45" s="5">
        <v>-251601.95</v>
      </c>
      <c r="K45" s="5">
        <v>-253281.07</v>
      </c>
      <c r="M45" s="5">
        <v>-254960.18</v>
      </c>
      <c r="O45" s="5">
        <v>-256639.29</v>
      </c>
      <c r="Q45" s="5">
        <v>-258318.42</v>
      </c>
      <c r="S45" s="5">
        <v>-259997.53</v>
      </c>
      <c r="U45" s="5">
        <v>-261676.63</v>
      </c>
      <c r="W45" s="5">
        <v>-263355.75</v>
      </c>
      <c r="Y45" s="5">
        <v>-265034.87</v>
      </c>
      <c r="AA45" s="5">
        <v>-266713.98</v>
      </c>
      <c r="AC45" s="5">
        <v>-268393.09000000003</v>
      </c>
    </row>
    <row r="46" spans="1:29" s="2" customFormat="1" outlineLevel="1">
      <c r="A46" s="3">
        <v>14047</v>
      </c>
      <c r="B46" s="3" t="s">
        <v>23</v>
      </c>
      <c r="C46" s="4"/>
      <c r="D46" s="4"/>
      <c r="G46" s="5">
        <v>-220055.43</v>
      </c>
      <c r="I46" s="5">
        <v>-220055.43</v>
      </c>
      <c r="K46" s="5">
        <v>-220055.43</v>
      </c>
      <c r="M46" s="5">
        <v>-220055.43</v>
      </c>
      <c r="O46" s="5">
        <v>-220055.43</v>
      </c>
      <c r="Q46" s="5">
        <v>-220055.43</v>
      </c>
      <c r="S46" s="5">
        <v>-220055.43</v>
      </c>
      <c r="U46" s="5">
        <v>-220055.43</v>
      </c>
      <c r="W46" s="5">
        <v>-220055.43</v>
      </c>
      <c r="Y46" s="5">
        <v>-118614.03</v>
      </c>
      <c r="AA46" s="5">
        <v>-118614.03</v>
      </c>
      <c r="AC46" s="5">
        <v>-118614.03</v>
      </c>
    </row>
    <row r="47" spans="1:29" s="2" customFormat="1" outlineLevel="1">
      <c r="A47" s="3">
        <v>14048</v>
      </c>
      <c r="B47" s="3" t="s">
        <v>24</v>
      </c>
      <c r="C47" s="4"/>
      <c r="D47" s="4"/>
      <c r="G47" s="5">
        <v>171578.11</v>
      </c>
      <c r="I47" s="5">
        <v>171578.11</v>
      </c>
      <c r="K47" s="5">
        <v>171578.11</v>
      </c>
      <c r="M47" s="5">
        <v>171578.11</v>
      </c>
      <c r="O47" s="5">
        <v>171578.11</v>
      </c>
      <c r="Q47" s="5">
        <v>171578.11</v>
      </c>
      <c r="S47" s="5">
        <v>171578.11</v>
      </c>
      <c r="U47" s="5">
        <v>171578.11</v>
      </c>
      <c r="W47" s="5">
        <v>171578.11</v>
      </c>
      <c r="Y47" s="5">
        <v>171578.11</v>
      </c>
      <c r="AA47" s="5">
        <v>171578.11</v>
      </c>
      <c r="AC47" s="5">
        <v>171578.11</v>
      </c>
    </row>
    <row r="48" spans="1:29" s="2" customFormat="1" outlineLevel="1">
      <c r="A48" s="3">
        <v>14050</v>
      </c>
      <c r="B48" s="3" t="s">
        <v>27</v>
      </c>
      <c r="C48" s="4"/>
      <c r="D48" s="4"/>
      <c r="G48" s="5">
        <v>63048.1</v>
      </c>
      <c r="I48" s="5">
        <v>63048.1</v>
      </c>
      <c r="K48" s="5">
        <v>63048.1</v>
      </c>
      <c r="M48" s="5">
        <v>63048.1</v>
      </c>
      <c r="O48" s="5">
        <v>63048.1</v>
      </c>
      <c r="Q48" s="5">
        <v>63048.1</v>
      </c>
      <c r="S48" s="5">
        <v>63048.1</v>
      </c>
      <c r="U48" s="5">
        <v>63048.1</v>
      </c>
      <c r="W48" s="5">
        <v>63048.1</v>
      </c>
      <c r="Y48" s="5">
        <v>63048.1</v>
      </c>
      <c r="AA48" s="5">
        <v>63048.1</v>
      </c>
      <c r="AC48" s="5">
        <v>63048.1</v>
      </c>
    </row>
    <row r="49" spans="1:29" s="2" customFormat="1" outlineLevel="1">
      <c r="A49" s="3">
        <v>14051</v>
      </c>
      <c r="B49" s="3" t="s">
        <v>28</v>
      </c>
      <c r="C49" s="4"/>
      <c r="D49" s="4"/>
      <c r="G49" s="5">
        <v>45065.31</v>
      </c>
      <c r="I49" s="5">
        <v>45065.31</v>
      </c>
      <c r="K49" s="5">
        <v>45065.31</v>
      </c>
      <c r="M49" s="5">
        <v>45065.31</v>
      </c>
      <c r="O49" s="5">
        <v>45065.31</v>
      </c>
      <c r="Q49" s="5">
        <v>45065.31</v>
      </c>
      <c r="S49" s="5">
        <v>45065.31</v>
      </c>
      <c r="U49" s="5">
        <v>45065.31</v>
      </c>
      <c r="W49" s="5">
        <v>45065.31</v>
      </c>
      <c r="Y49" s="5">
        <v>45065.31</v>
      </c>
      <c r="AA49" s="5">
        <v>45065.31</v>
      </c>
      <c r="AC49" s="5">
        <v>45065.31</v>
      </c>
    </row>
    <row r="50" spans="1:29" s="2" customFormat="1" outlineLevel="1">
      <c r="A50" s="3">
        <v>14053</v>
      </c>
      <c r="B50" s="3" t="s">
        <v>29</v>
      </c>
      <c r="C50" s="4"/>
      <c r="D50" s="4"/>
      <c r="G50" s="5">
        <v>16070.26</v>
      </c>
      <c r="I50" s="5">
        <v>16070.26</v>
      </c>
      <c r="K50" s="5">
        <v>16070.26</v>
      </c>
      <c r="M50" s="5">
        <v>16070.26</v>
      </c>
      <c r="O50" s="5">
        <v>16070.26</v>
      </c>
      <c r="Q50" s="5">
        <v>16070.26</v>
      </c>
      <c r="S50" s="5">
        <v>16070.26</v>
      </c>
      <c r="U50" s="5">
        <v>16070.26</v>
      </c>
      <c r="W50" s="5">
        <v>16070.26</v>
      </c>
      <c r="Y50" s="5">
        <v>16070.26</v>
      </c>
      <c r="AA50" s="5">
        <v>16070.26</v>
      </c>
      <c r="AC50" s="5">
        <v>16070.26</v>
      </c>
    </row>
    <row r="51" spans="1:29" s="2" customFormat="1" outlineLevel="1">
      <c r="A51" s="3">
        <v>14054</v>
      </c>
      <c r="B51" s="3" t="s">
        <v>30</v>
      </c>
      <c r="C51" s="4"/>
      <c r="D51" s="4"/>
      <c r="G51" s="5">
        <v>-1083.97</v>
      </c>
      <c r="I51" s="5">
        <v>-1083.97</v>
      </c>
      <c r="K51" s="5">
        <v>-1083.97</v>
      </c>
      <c r="M51" s="5">
        <v>-1083.97</v>
      </c>
      <c r="O51" s="5">
        <v>-1083.97</v>
      </c>
      <c r="Q51" s="5">
        <v>-1083.97</v>
      </c>
      <c r="S51" s="5">
        <v>-1083.97</v>
      </c>
      <c r="U51" s="5">
        <v>-1083.97</v>
      </c>
      <c r="W51" s="5">
        <v>-1083.97</v>
      </c>
      <c r="Y51" s="5">
        <v>-1083.97</v>
      </c>
      <c r="AA51" s="5">
        <v>-1083.97</v>
      </c>
      <c r="AC51" s="5">
        <v>-1083.97</v>
      </c>
    </row>
    <row r="52" spans="1:29" s="2" customFormat="1" outlineLevel="1">
      <c r="A52" s="3">
        <v>14055</v>
      </c>
      <c r="B52" s="3" t="s">
        <v>31</v>
      </c>
      <c r="C52" s="4"/>
      <c r="D52" s="4"/>
      <c r="G52" s="5">
        <v>-31901.5</v>
      </c>
      <c r="I52" s="5">
        <v>-31901.5</v>
      </c>
      <c r="K52" s="5">
        <v>-31901.5</v>
      </c>
      <c r="M52" s="5">
        <v>-31901.5</v>
      </c>
      <c r="O52" s="5">
        <v>-31901.5</v>
      </c>
      <c r="Q52" s="5">
        <v>-31901.5</v>
      </c>
      <c r="S52" s="5">
        <v>-31901.5</v>
      </c>
      <c r="U52" s="5">
        <v>-31901.5</v>
      </c>
      <c r="W52" s="5">
        <v>-31901.5</v>
      </c>
      <c r="Y52" s="5">
        <v>-31901.5</v>
      </c>
      <c r="AA52" s="5">
        <v>-31901.5</v>
      </c>
      <c r="AC52" s="5">
        <v>-31901.5</v>
      </c>
    </row>
    <row r="53" spans="1:29" s="2" customFormat="1" outlineLevel="1">
      <c r="A53" s="3">
        <v>14056</v>
      </c>
      <c r="B53" s="3" t="s">
        <v>32</v>
      </c>
      <c r="C53" s="4"/>
      <c r="D53" s="4"/>
      <c r="G53" s="5">
        <v>-62739.11</v>
      </c>
      <c r="I53" s="5">
        <v>-63092.65</v>
      </c>
      <c r="K53" s="5">
        <v>-63446.239999999998</v>
      </c>
      <c r="M53" s="5">
        <v>-63799.77</v>
      </c>
      <c r="O53" s="5">
        <v>-64153.34</v>
      </c>
      <c r="Q53" s="5">
        <v>-64506.94</v>
      </c>
      <c r="S53" s="5">
        <v>-64860.44</v>
      </c>
      <c r="U53" s="5">
        <v>-65213.99</v>
      </c>
      <c r="W53" s="5">
        <v>-65567.539999999994</v>
      </c>
      <c r="Y53" s="5">
        <v>-65921.119999999995</v>
      </c>
      <c r="AA53" s="5">
        <v>-66274.64</v>
      </c>
      <c r="AC53" s="5">
        <v>-66628.2</v>
      </c>
    </row>
    <row r="54" spans="1:29" s="2" customFormat="1" outlineLevel="1">
      <c r="A54" s="3">
        <v>14057</v>
      </c>
      <c r="B54" s="3" t="s">
        <v>33</v>
      </c>
      <c r="C54" s="4"/>
      <c r="D54" s="4"/>
      <c r="G54" s="5">
        <v>-10669.84</v>
      </c>
      <c r="I54" s="5">
        <v>-10669.84</v>
      </c>
      <c r="K54" s="5">
        <v>-10669.84</v>
      </c>
      <c r="M54" s="5">
        <v>-10669.84</v>
      </c>
      <c r="O54" s="5">
        <v>-10669.84</v>
      </c>
      <c r="Q54" s="5">
        <v>-10669.84</v>
      </c>
      <c r="S54" s="5">
        <v>-10669.84</v>
      </c>
      <c r="U54" s="5">
        <v>-10669.84</v>
      </c>
      <c r="W54" s="5">
        <v>-10669.84</v>
      </c>
      <c r="Y54" s="5">
        <v>-10669.84</v>
      </c>
      <c r="AA54" s="5">
        <v>-10669.84</v>
      </c>
      <c r="AC54" s="5">
        <v>-10669.84</v>
      </c>
    </row>
    <row r="55" spans="1:29" s="2" customFormat="1" outlineLevel="1">
      <c r="A55" s="3">
        <v>14058</v>
      </c>
      <c r="B55" s="3" t="s">
        <v>34</v>
      </c>
      <c r="C55" s="4"/>
      <c r="D55" s="4"/>
      <c r="G55" s="5">
        <v>1083.97</v>
      </c>
      <c r="I55" s="5">
        <v>1083.97</v>
      </c>
      <c r="K55" s="5">
        <v>1083.97</v>
      </c>
      <c r="M55" s="5">
        <v>1083.97</v>
      </c>
      <c r="O55" s="5">
        <v>1083.97</v>
      </c>
      <c r="Q55" s="5">
        <v>1083.97</v>
      </c>
      <c r="S55" s="5">
        <v>1083.97</v>
      </c>
      <c r="U55" s="5">
        <v>1083.97</v>
      </c>
      <c r="W55" s="5">
        <v>1083.97</v>
      </c>
      <c r="Y55" s="5">
        <v>1083.97</v>
      </c>
      <c r="AA55" s="5">
        <v>1083.97</v>
      </c>
      <c r="AC55" s="5">
        <v>1083.97</v>
      </c>
    </row>
    <row r="56" spans="1:29" s="2" customFormat="1" outlineLevel="1">
      <c r="A56" s="3">
        <v>14071</v>
      </c>
      <c r="B56" s="3" t="s">
        <v>35</v>
      </c>
      <c r="C56" s="4"/>
      <c r="D56" s="4"/>
      <c r="G56" s="5">
        <v>647.87</v>
      </c>
      <c r="I56" s="5">
        <v>647.87</v>
      </c>
      <c r="K56" s="5">
        <v>647.87</v>
      </c>
      <c r="M56" s="5">
        <v>647.87</v>
      </c>
      <c r="O56" s="5">
        <v>647.87</v>
      </c>
      <c r="Q56" s="5">
        <v>647.87</v>
      </c>
      <c r="S56" s="5">
        <v>647.87</v>
      </c>
      <c r="U56" s="5">
        <v>647.87</v>
      </c>
      <c r="W56" s="5">
        <v>647.87</v>
      </c>
      <c r="Y56" s="5">
        <v>647.87</v>
      </c>
      <c r="AA56" s="5">
        <v>647.87</v>
      </c>
      <c r="AC56" s="5">
        <v>647.87</v>
      </c>
    </row>
    <row r="57" spans="1:29" s="2" customFormat="1" outlineLevel="1">
      <c r="A57" s="3">
        <v>14073</v>
      </c>
      <c r="B57" s="3" t="s">
        <v>36</v>
      </c>
      <c r="C57" s="4"/>
      <c r="D57" s="4"/>
      <c r="G57" s="5">
        <v>545.42999999999995</v>
      </c>
      <c r="I57" s="5">
        <v>545.42999999999995</v>
      </c>
      <c r="K57" s="5">
        <v>545.42999999999995</v>
      </c>
      <c r="M57" s="5">
        <v>545.42999999999995</v>
      </c>
      <c r="O57" s="5">
        <v>545.42999999999995</v>
      </c>
      <c r="Q57" s="5">
        <v>545.42999999999995</v>
      </c>
      <c r="S57" s="5">
        <v>545.42999999999995</v>
      </c>
      <c r="U57" s="5">
        <v>545.42999999999995</v>
      </c>
      <c r="W57" s="5">
        <v>545.42999999999995</v>
      </c>
      <c r="Y57" s="5">
        <v>545.42999999999995</v>
      </c>
      <c r="AA57" s="5">
        <v>545.42999999999995</v>
      </c>
      <c r="AC57" s="5">
        <v>545.42999999999995</v>
      </c>
    </row>
    <row r="58" spans="1:29" s="2" customFormat="1" outlineLevel="1">
      <c r="A58" s="3">
        <v>14076</v>
      </c>
      <c r="B58" s="3" t="s">
        <v>37</v>
      </c>
      <c r="C58" s="4"/>
      <c r="D58" s="4"/>
      <c r="G58" s="5">
        <v>-955.77</v>
      </c>
      <c r="I58" s="5">
        <v>-966.56</v>
      </c>
      <c r="K58" s="5">
        <v>-977.37</v>
      </c>
      <c r="M58" s="5">
        <v>-988.17</v>
      </c>
      <c r="O58" s="5">
        <v>-998.96</v>
      </c>
      <c r="Q58" s="5">
        <v>-1009.76</v>
      </c>
      <c r="S58" s="5">
        <v>-1020.56</v>
      </c>
      <c r="U58" s="5">
        <v>-1031.3499999999999</v>
      </c>
      <c r="W58" s="5">
        <v>-1042.1600000000001</v>
      </c>
      <c r="Y58" s="5">
        <v>-1052.96</v>
      </c>
      <c r="AA58" s="5">
        <v>-1063.75</v>
      </c>
      <c r="AC58" s="5">
        <v>-1074.55</v>
      </c>
    </row>
    <row r="59" spans="1:29" s="2" customFormat="1" outlineLevel="1">
      <c r="A59" s="3">
        <v>14080</v>
      </c>
      <c r="B59" s="3" t="s">
        <v>38</v>
      </c>
      <c r="C59" s="4"/>
      <c r="D59" s="4"/>
      <c r="G59" s="5">
        <v>150000</v>
      </c>
      <c r="I59" s="5">
        <v>150000</v>
      </c>
      <c r="K59" s="5">
        <v>150000</v>
      </c>
      <c r="M59" s="5">
        <v>150000</v>
      </c>
      <c r="O59" s="5">
        <v>150000</v>
      </c>
      <c r="Q59" s="5">
        <v>150000</v>
      </c>
      <c r="S59" s="5">
        <v>150000</v>
      </c>
      <c r="U59" s="5">
        <v>150000</v>
      </c>
      <c r="W59" s="5">
        <v>150000</v>
      </c>
      <c r="Y59" s="5">
        <v>150000</v>
      </c>
      <c r="AA59" s="5">
        <v>150000</v>
      </c>
      <c r="AC59" s="5">
        <v>150000</v>
      </c>
    </row>
    <row r="60" spans="1:29" s="2" customFormat="1" outlineLevel="1">
      <c r="A60" s="3">
        <v>14081</v>
      </c>
      <c r="B60" s="3" t="s">
        <v>39</v>
      </c>
      <c r="C60" s="4"/>
      <c r="D60" s="4"/>
      <c r="G60" s="5">
        <v>32113.02</v>
      </c>
      <c r="I60" s="5">
        <v>32113.02</v>
      </c>
      <c r="K60" s="5">
        <v>32113.02</v>
      </c>
      <c r="M60" s="5">
        <v>32113.02</v>
      </c>
      <c r="O60" s="5">
        <v>32113.02</v>
      </c>
      <c r="Q60" s="5">
        <v>32113.02</v>
      </c>
      <c r="S60" s="5">
        <v>32113.02</v>
      </c>
      <c r="U60" s="5">
        <v>32113.02</v>
      </c>
      <c r="W60" s="5">
        <v>32113.02</v>
      </c>
      <c r="Y60" s="5">
        <v>32113.02</v>
      </c>
      <c r="AA60" s="5">
        <v>32113.02</v>
      </c>
      <c r="AC60" s="5">
        <v>32113.02</v>
      </c>
    </row>
    <row r="61" spans="1:29" s="2" customFormat="1" outlineLevel="1">
      <c r="A61" s="3">
        <v>14084</v>
      </c>
      <c r="B61" s="3" t="s">
        <v>40</v>
      </c>
      <c r="C61" s="4"/>
      <c r="D61" s="4"/>
      <c r="G61" s="5">
        <v>-150000</v>
      </c>
      <c r="I61" s="5">
        <v>-150000</v>
      </c>
      <c r="K61" s="5">
        <v>-150000</v>
      </c>
      <c r="M61" s="5">
        <v>-150000</v>
      </c>
      <c r="O61" s="5">
        <v>-150000</v>
      </c>
      <c r="Q61" s="5">
        <v>-150000</v>
      </c>
      <c r="S61" s="5">
        <v>-150000</v>
      </c>
      <c r="U61" s="5">
        <v>-150000</v>
      </c>
      <c r="W61" s="5">
        <v>-150000</v>
      </c>
      <c r="Y61" s="5">
        <v>-150000</v>
      </c>
      <c r="AA61" s="5">
        <v>-150000</v>
      </c>
      <c r="AC61" s="5">
        <v>-150000</v>
      </c>
    </row>
    <row r="62" spans="1:29" s="2" customFormat="1" outlineLevel="1">
      <c r="A62" s="3">
        <v>14085</v>
      </c>
      <c r="B62" s="3" t="s">
        <v>41</v>
      </c>
      <c r="C62" s="4"/>
      <c r="D62" s="4"/>
      <c r="G62" s="5">
        <v>-32500</v>
      </c>
      <c r="I62" s="5">
        <v>-32500</v>
      </c>
      <c r="K62" s="5">
        <v>-32500</v>
      </c>
      <c r="M62" s="5">
        <v>-32500</v>
      </c>
      <c r="O62" s="5">
        <v>-32500</v>
      </c>
      <c r="Q62" s="5">
        <v>-32500</v>
      </c>
      <c r="S62" s="5">
        <v>-32500</v>
      </c>
      <c r="U62" s="5">
        <v>-32500</v>
      </c>
      <c r="W62" s="5">
        <v>-32500</v>
      </c>
      <c r="Y62" s="5">
        <v>-32500</v>
      </c>
      <c r="AA62" s="5">
        <v>-32500</v>
      </c>
      <c r="AC62" s="5">
        <v>-32500</v>
      </c>
    </row>
    <row r="63" spans="1:29" s="2" customFormat="1" outlineLevel="1">
      <c r="A63" s="3">
        <v>14086</v>
      </c>
      <c r="B63" s="3" t="s">
        <v>42</v>
      </c>
      <c r="C63" s="4"/>
      <c r="D63" s="4"/>
      <c r="G63" s="5">
        <v>-79681.399999999994</v>
      </c>
      <c r="I63" s="5">
        <v>-79815.210000000006</v>
      </c>
      <c r="K63" s="5">
        <v>-79949.009999999995</v>
      </c>
      <c r="M63" s="5">
        <v>-80082.820000000007</v>
      </c>
      <c r="O63" s="5">
        <v>-80216.62</v>
      </c>
      <c r="Q63" s="5">
        <v>-80350.429999999993</v>
      </c>
      <c r="S63" s="5">
        <v>-80484.23</v>
      </c>
      <c r="U63" s="5">
        <v>-80618.03</v>
      </c>
      <c r="W63" s="5">
        <v>-80751.839999999997</v>
      </c>
      <c r="Y63" s="5">
        <v>-80885.64</v>
      </c>
      <c r="AA63" s="5">
        <v>-81019.45</v>
      </c>
      <c r="AC63" s="5">
        <v>-81153.25</v>
      </c>
    </row>
    <row r="64" spans="1:29" s="2" customFormat="1" outlineLevel="1">
      <c r="A64" s="3">
        <v>14088</v>
      </c>
      <c r="B64" s="3" t="s">
        <v>43</v>
      </c>
      <c r="C64" s="4"/>
      <c r="D64" s="4"/>
      <c r="G64" s="5">
        <v>105625</v>
      </c>
      <c r="I64" s="5">
        <v>105625</v>
      </c>
      <c r="K64" s="5">
        <v>105625</v>
      </c>
      <c r="M64" s="5">
        <v>105625</v>
      </c>
      <c r="O64" s="5">
        <v>105625</v>
      </c>
      <c r="Q64" s="5">
        <v>105625</v>
      </c>
      <c r="S64" s="5">
        <v>105625</v>
      </c>
      <c r="U64" s="5">
        <v>105625</v>
      </c>
      <c r="W64" s="5">
        <v>105625</v>
      </c>
      <c r="Y64" s="5">
        <v>105625</v>
      </c>
      <c r="AA64" s="5">
        <v>105625</v>
      </c>
      <c r="AC64" s="5">
        <v>105625</v>
      </c>
    </row>
    <row r="65" spans="1:29" s="2" customFormat="1" ht="4.5" customHeight="1" outlineLevel="1">
      <c r="A65" s="19"/>
      <c r="G65" s="15"/>
      <c r="I65" s="15"/>
      <c r="K65" s="15"/>
      <c r="M65" s="15"/>
      <c r="O65" s="15"/>
      <c r="Q65" s="15"/>
      <c r="S65" s="15"/>
      <c r="U65" s="15"/>
      <c r="W65" s="15"/>
      <c r="Y65" s="15"/>
      <c r="AA65" s="15"/>
      <c r="AC65" s="15"/>
    </row>
    <row r="66" spans="1:29" s="2" customFormat="1">
      <c r="C66" s="2" t="s">
        <v>44</v>
      </c>
      <c r="G66" s="14">
        <f>SUM(G39:G65)</f>
        <v>340437.89999999991</v>
      </c>
      <c r="I66" s="14">
        <f>SUM(I39:I65)</f>
        <v>338260.63999999984</v>
      </c>
      <c r="K66" s="14">
        <f>SUM(K39:K65)</f>
        <v>336083.31999999989</v>
      </c>
      <c r="M66" s="14">
        <f>SUM(M39:M65)</f>
        <v>333906.06999999989</v>
      </c>
      <c r="O66" s="14">
        <f>SUM(O39:O65)</f>
        <v>331728.79999999987</v>
      </c>
      <c r="Q66" s="14">
        <f>SUM(Q39:Q65)</f>
        <v>329551.45999999985</v>
      </c>
      <c r="S66" s="14">
        <f>SUM(S39:S65)</f>
        <v>327374.24999999988</v>
      </c>
      <c r="U66" s="14">
        <f>SUM(U39:U65)</f>
        <v>325197.00999999989</v>
      </c>
      <c r="W66" s="14">
        <f>SUM(W39:W65)</f>
        <v>323019.71999999997</v>
      </c>
      <c r="Y66" s="14">
        <f>SUM(Y39:Y65)</f>
        <v>320842.41999999993</v>
      </c>
      <c r="AA66" s="14">
        <f>SUM(AA39:AA65)</f>
        <v>318665.18999999994</v>
      </c>
      <c r="AC66" s="14">
        <f>SUM(AC39:AC65)</f>
        <v>316487.92</v>
      </c>
    </row>
    <row r="67" spans="1:29" s="12" customFormat="1" outlineLevel="1"/>
    <row r="68" spans="1:29" s="2" customFormat="1" ht="5.0999999999999996" customHeight="1" outlineLevel="1">
      <c r="A68" s="4"/>
      <c r="B68" s="4"/>
      <c r="C68" s="4"/>
      <c r="D68" s="4"/>
      <c r="G68" s="15"/>
      <c r="I68" s="15"/>
      <c r="K68" s="15"/>
      <c r="M68" s="15"/>
      <c r="O68" s="15"/>
      <c r="Q68" s="15"/>
      <c r="S68" s="15"/>
      <c r="U68" s="15"/>
      <c r="W68" s="15"/>
      <c r="Y68" s="15"/>
      <c r="AA68" s="15"/>
      <c r="AC68" s="15"/>
    </row>
    <row r="69" spans="1:29" s="2" customFormat="1">
      <c r="C69" s="3" t="s">
        <v>45</v>
      </c>
      <c r="G69" s="14">
        <f>SUM(G67:G68)</f>
        <v>0</v>
      </c>
      <c r="I69" s="14">
        <f>SUM(I67:I68)</f>
        <v>0</v>
      </c>
      <c r="K69" s="14">
        <f>SUM(K67:K68)</f>
        <v>0</v>
      </c>
      <c r="M69" s="14">
        <f>SUM(M67:M68)</f>
        <v>0</v>
      </c>
      <c r="O69" s="14">
        <f>SUM(O67:O68)</f>
        <v>0</v>
      </c>
      <c r="Q69" s="14">
        <f>SUM(Q67:Q68)</f>
        <v>0</v>
      </c>
      <c r="S69" s="14">
        <f>SUM(S67:S68)</f>
        <v>0</v>
      </c>
      <c r="U69" s="14">
        <f>SUM(U67:U68)</f>
        <v>0</v>
      </c>
      <c r="W69" s="14">
        <f>SUM(W67:W68)</f>
        <v>0</v>
      </c>
      <c r="Y69" s="14">
        <f>SUM(Y67:Y68)</f>
        <v>0</v>
      </c>
      <c r="AA69" s="14">
        <f>SUM(AA67:AA68)</f>
        <v>0</v>
      </c>
      <c r="AC69" s="14">
        <f>SUM(AC67:AC68)</f>
        <v>0</v>
      </c>
    </row>
    <row r="70" spans="1:29" s="2" customFormat="1" outlineLevel="1">
      <c r="A70" s="3"/>
      <c r="B70" s="3"/>
      <c r="C70" s="4"/>
      <c r="D70" s="4"/>
      <c r="G70" s="5"/>
      <c r="I70" s="5"/>
      <c r="K70" s="5"/>
      <c r="M70" s="5"/>
      <c r="O70" s="5"/>
      <c r="Q70" s="5"/>
      <c r="S70" s="5"/>
      <c r="U70" s="5"/>
      <c r="W70" s="5"/>
      <c r="Y70" s="5"/>
      <c r="AA70" s="5"/>
      <c r="AC70" s="5"/>
    </row>
    <row r="71" spans="1:29" s="2" customFormat="1" ht="4.5" customHeight="1" outlineLevel="1">
      <c r="A71" s="19"/>
      <c r="G71" s="15"/>
      <c r="I71" s="15"/>
      <c r="K71" s="15"/>
      <c r="M71" s="15"/>
      <c r="O71" s="15"/>
      <c r="Q71" s="15"/>
      <c r="S71" s="15"/>
      <c r="U71" s="15"/>
      <c r="W71" s="15"/>
      <c r="Y71" s="15"/>
      <c r="AA71" s="15"/>
      <c r="AC71" s="15"/>
    </row>
    <row r="72" spans="1:29" s="2" customFormat="1">
      <c r="C72" s="2" t="s">
        <v>46</v>
      </c>
      <c r="G72" s="14">
        <f>SUM(G70:G71)</f>
        <v>0</v>
      </c>
      <c r="I72" s="14">
        <f>SUM(I70:I71)</f>
        <v>0</v>
      </c>
      <c r="K72" s="14">
        <f>SUM(K70:K71)</f>
        <v>0</v>
      </c>
      <c r="M72" s="14">
        <f>SUM(M70:M71)</f>
        <v>0</v>
      </c>
      <c r="O72" s="14">
        <f>SUM(O70:O71)</f>
        <v>0</v>
      </c>
      <c r="Q72" s="14">
        <f>SUM(Q70:Q71)</f>
        <v>0</v>
      </c>
      <c r="S72" s="14">
        <f>SUM(S70:S71)</f>
        <v>0</v>
      </c>
      <c r="U72" s="14">
        <f>SUM(U70:U71)</f>
        <v>0</v>
      </c>
      <c r="W72" s="14">
        <f>SUM(W70:W71)</f>
        <v>0</v>
      </c>
      <c r="Y72" s="14">
        <f>SUM(Y70:Y71)</f>
        <v>0</v>
      </c>
      <c r="AA72" s="14">
        <f>SUM(AA70:AA71)</f>
        <v>0</v>
      </c>
      <c r="AC72" s="14">
        <f>SUM(AC70:AC71)</f>
        <v>0</v>
      </c>
    </row>
    <row r="73" spans="1:29" s="2" customFormat="1" outlineLevel="1">
      <c r="A73" s="3">
        <v>15240</v>
      </c>
      <c r="B73" s="3" t="s">
        <v>47</v>
      </c>
      <c r="C73" s="4"/>
      <c r="D73" s="4"/>
      <c r="G73" s="5">
        <v>218000</v>
      </c>
      <c r="I73" s="5">
        <v>218000</v>
      </c>
      <c r="K73" s="5">
        <v>218000</v>
      </c>
      <c r="M73" s="5">
        <v>218000</v>
      </c>
      <c r="O73" s="5">
        <v>218000</v>
      </c>
      <c r="Q73" s="5">
        <v>218000</v>
      </c>
      <c r="S73" s="5">
        <v>218000</v>
      </c>
      <c r="U73" s="5">
        <v>218000</v>
      </c>
      <c r="W73" s="5">
        <v>218000</v>
      </c>
      <c r="Y73" s="5">
        <v>218000</v>
      </c>
      <c r="AA73" s="5">
        <v>218000</v>
      </c>
      <c r="AC73" s="5">
        <v>218000</v>
      </c>
    </row>
    <row r="74" spans="1:29" s="2" customFormat="1" outlineLevel="1">
      <c r="A74" s="3">
        <v>15242</v>
      </c>
      <c r="B74" s="3" t="s">
        <v>48</v>
      </c>
      <c r="C74" s="4"/>
      <c r="D74" s="4"/>
      <c r="G74" s="5">
        <v>-218000</v>
      </c>
      <c r="I74" s="5">
        <v>-218000</v>
      </c>
      <c r="K74" s="5">
        <v>-218000</v>
      </c>
      <c r="M74" s="5">
        <v>-218000</v>
      </c>
      <c r="O74" s="5">
        <v>-218000</v>
      </c>
      <c r="Q74" s="5">
        <v>-218000</v>
      </c>
      <c r="S74" s="5">
        <v>-218000</v>
      </c>
      <c r="U74" s="5">
        <v>-218000</v>
      </c>
      <c r="W74" s="5">
        <v>-218000</v>
      </c>
      <c r="Y74" s="5">
        <v>-218000</v>
      </c>
      <c r="AA74" s="5">
        <v>-218000</v>
      </c>
      <c r="AC74" s="5">
        <v>-218000</v>
      </c>
    </row>
    <row r="75" spans="1:29" s="2" customFormat="1" outlineLevel="1">
      <c r="A75" s="3">
        <v>15245</v>
      </c>
      <c r="B75" s="3" t="s">
        <v>49</v>
      </c>
      <c r="C75" s="4"/>
      <c r="D75" s="4"/>
      <c r="G75" s="5">
        <v>-16350</v>
      </c>
      <c r="I75" s="5">
        <v>-16350</v>
      </c>
      <c r="K75" s="5">
        <v>-16350</v>
      </c>
      <c r="M75" s="5">
        <v>-16350</v>
      </c>
      <c r="O75" s="5">
        <v>-16350</v>
      </c>
      <c r="Q75" s="5">
        <v>-16350</v>
      </c>
      <c r="S75" s="5">
        <v>-16350</v>
      </c>
      <c r="U75" s="5">
        <v>-16350</v>
      </c>
      <c r="W75" s="5">
        <v>-16350</v>
      </c>
      <c r="Y75" s="5">
        <v>-16350</v>
      </c>
      <c r="AA75" s="5">
        <v>-16350</v>
      </c>
      <c r="AC75" s="5">
        <v>-16350</v>
      </c>
    </row>
    <row r="76" spans="1:29" s="2" customFormat="1" outlineLevel="1">
      <c r="A76" s="3">
        <v>15246</v>
      </c>
      <c r="B76" s="3" t="s">
        <v>50</v>
      </c>
      <c r="C76" s="4"/>
      <c r="D76" s="4"/>
      <c r="G76" s="5">
        <v>-5450</v>
      </c>
      <c r="I76" s="5">
        <v>-5450</v>
      </c>
      <c r="K76" s="5">
        <v>-5450</v>
      </c>
      <c r="M76" s="5">
        <v>-5450</v>
      </c>
      <c r="O76" s="5">
        <v>-5450</v>
      </c>
      <c r="Q76" s="5">
        <v>-5450</v>
      </c>
      <c r="S76" s="5">
        <v>-5450</v>
      </c>
      <c r="U76" s="5">
        <v>-5450</v>
      </c>
      <c r="W76" s="5">
        <v>-5450</v>
      </c>
      <c r="Y76" s="5">
        <v>-5450</v>
      </c>
      <c r="AA76" s="5">
        <v>-5450</v>
      </c>
      <c r="AC76" s="5">
        <v>-5450</v>
      </c>
    </row>
    <row r="77" spans="1:29" s="2" customFormat="1" outlineLevel="1">
      <c r="A77" s="3">
        <v>15247</v>
      </c>
      <c r="B77" s="3" t="s">
        <v>48</v>
      </c>
      <c r="C77" s="4"/>
      <c r="D77" s="4"/>
      <c r="G77" s="5">
        <v>21800</v>
      </c>
      <c r="I77" s="5">
        <v>21800</v>
      </c>
      <c r="K77" s="5">
        <v>21800</v>
      </c>
      <c r="M77" s="5">
        <v>21800</v>
      </c>
      <c r="O77" s="5">
        <v>21800</v>
      </c>
      <c r="Q77" s="5">
        <v>21800</v>
      </c>
      <c r="S77" s="5">
        <v>21800</v>
      </c>
      <c r="U77" s="5">
        <v>21800</v>
      </c>
      <c r="W77" s="5">
        <v>21800</v>
      </c>
      <c r="Y77" s="5">
        <v>21800</v>
      </c>
      <c r="AA77" s="5">
        <v>21800</v>
      </c>
      <c r="AC77" s="5">
        <v>21800</v>
      </c>
    </row>
    <row r="78" spans="1:29" s="2" customFormat="1" outlineLevel="1">
      <c r="A78" s="3">
        <v>15262</v>
      </c>
      <c r="B78" s="3" t="s">
        <v>51</v>
      </c>
      <c r="C78" s="4"/>
      <c r="D78" s="4"/>
      <c r="G78" s="5">
        <v>218000</v>
      </c>
      <c r="I78" s="5">
        <v>218000</v>
      </c>
      <c r="K78" s="5">
        <v>218000</v>
      </c>
      <c r="M78" s="5">
        <v>218000</v>
      </c>
      <c r="O78" s="5">
        <v>218000</v>
      </c>
      <c r="Q78" s="5">
        <v>218000</v>
      </c>
      <c r="S78" s="5">
        <v>218000</v>
      </c>
      <c r="U78" s="5">
        <v>218000</v>
      </c>
      <c r="W78" s="5">
        <v>218000</v>
      </c>
      <c r="Y78" s="5">
        <v>218000</v>
      </c>
      <c r="AA78" s="5">
        <v>218000</v>
      </c>
      <c r="AC78" s="5">
        <v>218000</v>
      </c>
    </row>
    <row r="79" spans="1:29" s="2" customFormat="1" outlineLevel="1">
      <c r="A79" s="3">
        <v>15267</v>
      </c>
      <c r="B79" s="3" t="s">
        <v>52</v>
      </c>
      <c r="C79" s="4"/>
      <c r="D79" s="4"/>
      <c r="G79" s="5">
        <v>-21800</v>
      </c>
      <c r="I79" s="5">
        <v>-21800</v>
      </c>
      <c r="K79" s="5">
        <v>-21800</v>
      </c>
      <c r="M79" s="5">
        <v>-21800</v>
      </c>
      <c r="O79" s="5">
        <v>-21800</v>
      </c>
      <c r="Q79" s="5">
        <v>-21800</v>
      </c>
      <c r="S79" s="5">
        <v>-21800</v>
      </c>
      <c r="U79" s="5">
        <v>-21800</v>
      </c>
      <c r="W79" s="5">
        <v>-21800</v>
      </c>
      <c r="Y79" s="5">
        <v>-21800</v>
      </c>
      <c r="AA79" s="5">
        <v>-21800</v>
      </c>
      <c r="AC79" s="5">
        <v>-21800</v>
      </c>
    </row>
    <row r="80" spans="1:29" s="2" customFormat="1" ht="5.0999999999999996" customHeight="1" outlineLevel="1">
      <c r="A80" s="4"/>
      <c r="B80" s="4"/>
      <c r="C80" s="4"/>
      <c r="D80" s="4"/>
      <c r="G80" s="15"/>
      <c r="I80" s="15"/>
      <c r="K80" s="15"/>
      <c r="M80" s="15"/>
      <c r="O80" s="15"/>
      <c r="Q80" s="15"/>
      <c r="S80" s="15"/>
      <c r="U80" s="15"/>
      <c r="W80" s="15"/>
      <c r="Y80" s="15"/>
      <c r="AA80" s="15"/>
      <c r="AC80" s="15"/>
    </row>
    <row r="81" spans="1:29" s="2" customFormat="1">
      <c r="C81" s="3" t="s">
        <v>53</v>
      </c>
      <c r="D81" s="20"/>
      <c r="E81" s="20"/>
      <c r="F81" s="20"/>
      <c r="G81" s="14">
        <f>SUM(G73:G80)</f>
        <v>196200</v>
      </c>
      <c r="I81" s="14">
        <f>SUM(I73:I80)</f>
        <v>196200</v>
      </c>
      <c r="K81" s="14">
        <f>SUM(K73:K80)</f>
        <v>196200</v>
      </c>
      <c r="M81" s="14">
        <f>SUM(M73:M80)</f>
        <v>196200</v>
      </c>
      <c r="O81" s="14">
        <f>SUM(O73:O80)</f>
        <v>196200</v>
      </c>
      <c r="Q81" s="14">
        <f>SUM(Q73:Q80)</f>
        <v>196200</v>
      </c>
      <c r="S81" s="14">
        <f>SUM(S73:S80)</f>
        <v>196200</v>
      </c>
      <c r="U81" s="14">
        <f>SUM(U73:U80)</f>
        <v>196200</v>
      </c>
      <c r="W81" s="14">
        <f>SUM(W73:W80)</f>
        <v>196200</v>
      </c>
      <c r="Y81" s="14">
        <f>SUM(Y73:Y80)</f>
        <v>196200</v>
      </c>
      <c r="AA81" s="14">
        <f>SUM(AA73:AA80)</f>
        <v>196200</v>
      </c>
      <c r="AC81" s="14">
        <f>SUM(AC73:AC80)</f>
        <v>196200</v>
      </c>
    </row>
    <row r="82" spans="1:29" s="12" customFormat="1" outlineLevel="1"/>
    <row r="83" spans="1:29" s="2" customFormat="1" ht="5.0999999999999996" customHeight="1" outlineLevel="1">
      <c r="A83" s="4"/>
      <c r="B83" s="4"/>
      <c r="C83" s="4"/>
      <c r="D83" s="4"/>
      <c r="G83" s="15"/>
      <c r="I83" s="15"/>
      <c r="K83" s="15"/>
      <c r="M83" s="15"/>
      <c r="O83" s="15"/>
      <c r="Q83" s="15"/>
      <c r="S83" s="15"/>
      <c r="U83" s="15"/>
      <c r="W83" s="15"/>
      <c r="Y83" s="15"/>
      <c r="AA83" s="15"/>
      <c r="AC83" s="15"/>
    </row>
    <row r="84" spans="1:29" s="2" customFormat="1">
      <c r="C84" s="3" t="s">
        <v>54</v>
      </c>
      <c r="D84" s="20"/>
      <c r="E84" s="20"/>
      <c r="F84" s="20"/>
      <c r="G84" s="14">
        <f>SUM(G82:G83)</f>
        <v>0</v>
      </c>
      <c r="I84" s="14">
        <f>SUM(I82:I83)</f>
        <v>0</v>
      </c>
      <c r="K84" s="14">
        <f>SUM(K82:K83)</f>
        <v>0</v>
      </c>
      <c r="M84" s="14">
        <f>SUM(M82:M83)</f>
        <v>0</v>
      </c>
      <c r="O84" s="14">
        <f>SUM(O82:O83)</f>
        <v>0</v>
      </c>
      <c r="Q84" s="14">
        <f>SUM(Q82:Q83)</f>
        <v>0</v>
      </c>
      <c r="S84" s="14">
        <f>SUM(S82:S83)</f>
        <v>0</v>
      </c>
      <c r="U84" s="14">
        <f>SUM(U82:U83)</f>
        <v>0</v>
      </c>
      <c r="W84" s="14">
        <f>SUM(W82:W83)</f>
        <v>0</v>
      </c>
      <c r="Y84" s="14">
        <f>SUM(Y82:Y83)</f>
        <v>0</v>
      </c>
      <c r="AA84" s="14">
        <f>SUM(AA82:AA83)</f>
        <v>0</v>
      </c>
      <c r="AC84" s="14">
        <f>SUM(AC82:AC83)</f>
        <v>0</v>
      </c>
    </row>
    <row r="85" spans="1:29" s="12" customFormat="1" outlineLevel="1"/>
    <row r="86" spans="1:29" s="2" customFormat="1" ht="4.5" customHeight="1" outlineLevel="1">
      <c r="A86" s="19"/>
      <c r="G86" s="15"/>
      <c r="I86" s="15"/>
      <c r="K86" s="15"/>
      <c r="M86" s="15"/>
      <c r="O86" s="15"/>
      <c r="Q86" s="15"/>
      <c r="S86" s="15"/>
      <c r="U86" s="15"/>
      <c r="W86" s="15"/>
      <c r="Y86" s="15"/>
      <c r="AA86" s="15"/>
      <c r="AC86" s="15"/>
    </row>
    <row r="87" spans="1:29" s="2" customFormat="1">
      <c r="C87" s="2" t="s">
        <v>55</v>
      </c>
      <c r="G87" s="14">
        <f>SUM(G85:G86)</f>
        <v>0</v>
      </c>
      <c r="I87" s="14">
        <f>SUM(I85:I86)</f>
        <v>0</v>
      </c>
      <c r="K87" s="14">
        <f>SUM(K85:K86)</f>
        <v>0</v>
      </c>
      <c r="M87" s="14">
        <f>SUM(M85:M86)</f>
        <v>0</v>
      </c>
      <c r="O87" s="14">
        <f>SUM(O85:O86)</f>
        <v>0</v>
      </c>
      <c r="Q87" s="14">
        <f>SUM(Q85:Q86)</f>
        <v>0</v>
      </c>
      <c r="S87" s="14">
        <f>SUM(S85:S86)</f>
        <v>0</v>
      </c>
      <c r="U87" s="14">
        <f>SUM(U85:U86)</f>
        <v>0</v>
      </c>
      <c r="W87" s="14">
        <f>SUM(W85:W86)</f>
        <v>0</v>
      </c>
      <c r="Y87" s="14">
        <f>SUM(Y85:Y86)</f>
        <v>0</v>
      </c>
      <c r="AA87" s="14">
        <f>SUM(AA85:AA86)</f>
        <v>0</v>
      </c>
      <c r="AC87" s="14">
        <f>SUM(AC85:AC86)</f>
        <v>0</v>
      </c>
    </row>
    <row r="88" spans="1:29" s="12" customFormat="1" outlineLevel="1"/>
    <row r="89" spans="1:29" s="2" customFormat="1" ht="5.0999999999999996" customHeight="1" outlineLevel="1">
      <c r="A89" s="4"/>
      <c r="B89" s="4"/>
      <c r="C89" s="4"/>
      <c r="D89" s="4"/>
      <c r="G89" s="15"/>
      <c r="I89" s="15"/>
      <c r="K89" s="15"/>
      <c r="M89" s="15"/>
      <c r="O89" s="15"/>
      <c r="Q89" s="15"/>
      <c r="S89" s="15"/>
      <c r="U89" s="15"/>
      <c r="W89" s="15"/>
      <c r="Y89" s="15"/>
      <c r="AA89" s="15"/>
      <c r="AC89" s="15"/>
    </row>
    <row r="90" spans="1:29" s="2" customFormat="1">
      <c r="C90" s="3" t="s">
        <v>56</v>
      </c>
      <c r="G90" s="14">
        <f>SUM(G88:G89)</f>
        <v>0</v>
      </c>
      <c r="I90" s="14">
        <f>SUM(I88:I89)</f>
        <v>0</v>
      </c>
      <c r="K90" s="14">
        <f>SUM(K88:K89)</f>
        <v>0</v>
      </c>
      <c r="M90" s="14">
        <f>SUM(M88:M89)</f>
        <v>0</v>
      </c>
      <c r="O90" s="14">
        <f>SUM(O88:O89)</f>
        <v>0</v>
      </c>
      <c r="Q90" s="14">
        <f>SUM(Q88:Q89)</f>
        <v>0</v>
      </c>
      <c r="S90" s="14">
        <f>SUM(S88:S89)</f>
        <v>0</v>
      </c>
      <c r="U90" s="14">
        <f>SUM(U88:U89)</f>
        <v>0</v>
      </c>
      <c r="W90" s="14">
        <f>SUM(W88:W89)</f>
        <v>0</v>
      </c>
      <c r="Y90" s="14">
        <f>SUM(Y88:Y89)</f>
        <v>0</v>
      </c>
      <c r="AA90" s="14">
        <f>SUM(AA88:AA89)</f>
        <v>0</v>
      </c>
      <c r="AC90" s="14">
        <f>SUM(AC88:AC89)</f>
        <v>0</v>
      </c>
    </row>
    <row r="91" spans="1:29" s="12" customFormat="1" outlineLevel="1"/>
    <row r="92" spans="1:29" s="2" customFormat="1" ht="5.0999999999999996" customHeight="1" outlineLevel="1">
      <c r="A92" s="4"/>
      <c r="B92" s="4"/>
      <c r="C92" s="4"/>
      <c r="D92" s="4"/>
      <c r="G92" s="15"/>
      <c r="I92" s="15"/>
      <c r="K92" s="15"/>
      <c r="M92" s="15"/>
      <c r="O92" s="15"/>
      <c r="Q92" s="15"/>
      <c r="S92" s="15"/>
      <c r="U92" s="15"/>
      <c r="W92" s="15"/>
      <c r="Y92" s="15"/>
      <c r="AA92" s="15"/>
      <c r="AC92" s="15"/>
    </row>
    <row r="93" spans="1:29" s="2" customFormat="1">
      <c r="C93" s="3" t="s">
        <v>57</v>
      </c>
      <c r="G93" s="14">
        <f>SUM(G91:G92)</f>
        <v>0</v>
      </c>
      <c r="I93" s="14">
        <f>SUM(I91:I92)</f>
        <v>0</v>
      </c>
      <c r="K93" s="14">
        <f>SUM(K91:K92)</f>
        <v>0</v>
      </c>
      <c r="M93" s="14">
        <f>SUM(M91:M92)</f>
        <v>0</v>
      </c>
      <c r="O93" s="14">
        <f>SUM(O91:O92)</f>
        <v>0</v>
      </c>
      <c r="Q93" s="14">
        <f>SUM(Q91:Q92)</f>
        <v>0</v>
      </c>
      <c r="S93" s="14">
        <f>SUM(S91:S92)</f>
        <v>0</v>
      </c>
      <c r="U93" s="14">
        <f>SUM(U91:U92)</f>
        <v>0</v>
      </c>
      <c r="W93" s="14">
        <f>SUM(W91:W92)</f>
        <v>0</v>
      </c>
      <c r="Y93" s="14">
        <f>SUM(Y91:Y92)</f>
        <v>0</v>
      </c>
      <c r="AA93" s="14">
        <f>SUM(AA91:AA92)</f>
        <v>0</v>
      </c>
      <c r="AC93" s="14">
        <f>SUM(AC91:AC92)</f>
        <v>0</v>
      </c>
    </row>
    <row r="94" spans="1:29" s="2" customFormat="1" outlineLevel="1">
      <c r="A94" s="3">
        <v>17100</v>
      </c>
      <c r="B94" s="3" t="s">
        <v>58</v>
      </c>
      <c r="C94" s="4"/>
      <c r="D94" s="4"/>
      <c r="G94" s="5">
        <v>1647481.3</v>
      </c>
      <c r="I94" s="5">
        <v>1650036.72</v>
      </c>
      <c r="K94" s="5">
        <v>1660526.34</v>
      </c>
      <c r="M94" s="5">
        <v>1648860.97</v>
      </c>
      <c r="O94" s="5">
        <v>1661949.92</v>
      </c>
      <c r="Q94" s="5">
        <v>1658700.8</v>
      </c>
      <c r="S94" s="5">
        <v>1678948.02</v>
      </c>
      <c r="U94" s="5">
        <v>1697053.73</v>
      </c>
      <c r="W94" s="5">
        <v>1713023.43</v>
      </c>
      <c r="Y94" s="5">
        <v>1708663.39</v>
      </c>
      <c r="AA94" s="5">
        <v>1722215.53</v>
      </c>
      <c r="AC94" s="5">
        <v>1703094.69</v>
      </c>
    </row>
    <row r="95" spans="1:29" s="2" customFormat="1" outlineLevel="1">
      <c r="A95" s="3">
        <v>18100</v>
      </c>
      <c r="B95" s="3" t="s">
        <v>59</v>
      </c>
      <c r="C95" s="4"/>
      <c r="D95" s="4"/>
      <c r="G95" s="5">
        <v>-56962.01</v>
      </c>
      <c r="I95" s="5">
        <v>-56962.01</v>
      </c>
      <c r="K95" s="5">
        <v>-56962.01</v>
      </c>
      <c r="M95" s="5">
        <v>-56962.01</v>
      </c>
      <c r="O95" s="5">
        <v>-56962.01</v>
      </c>
      <c r="Q95" s="5">
        <v>-56962.01</v>
      </c>
      <c r="S95" s="5">
        <v>-56962.01</v>
      </c>
      <c r="U95" s="5">
        <v>-56962.01</v>
      </c>
      <c r="W95" s="5">
        <v>-56962.01</v>
      </c>
      <c r="Y95" s="5">
        <v>-56962.01</v>
      </c>
      <c r="AA95" s="5">
        <v>-56962.01</v>
      </c>
      <c r="AC95" s="5">
        <v>-56962.01</v>
      </c>
    </row>
    <row r="96" spans="1:29" s="2" customFormat="1" ht="5.0999999999999996" customHeight="1" outlineLevel="1">
      <c r="A96" s="4"/>
      <c r="B96" s="4"/>
      <c r="C96" s="4"/>
      <c r="D96" s="4"/>
      <c r="G96" s="15"/>
      <c r="I96" s="15"/>
      <c r="K96" s="15"/>
      <c r="M96" s="15"/>
      <c r="O96" s="15"/>
      <c r="Q96" s="15"/>
      <c r="S96" s="15"/>
      <c r="U96" s="15"/>
      <c r="W96" s="15"/>
      <c r="Y96" s="15"/>
      <c r="AA96" s="15"/>
      <c r="AC96" s="15"/>
    </row>
    <row r="97" spans="1:29" s="2" customFormat="1">
      <c r="C97" s="3" t="s">
        <v>60</v>
      </c>
      <c r="G97" s="14">
        <f>SUM(G94:G96)</f>
        <v>1590519.29</v>
      </c>
      <c r="I97" s="14">
        <f>SUM(I94:I96)</f>
        <v>1593074.71</v>
      </c>
      <c r="K97" s="14">
        <f>SUM(K94:K96)</f>
        <v>1603564.33</v>
      </c>
      <c r="M97" s="14">
        <f>SUM(M94:M96)</f>
        <v>1591898.96</v>
      </c>
      <c r="O97" s="14">
        <f>SUM(O94:O96)</f>
        <v>1604987.91</v>
      </c>
      <c r="Q97" s="14">
        <f>SUM(Q94:Q96)</f>
        <v>1601738.79</v>
      </c>
      <c r="S97" s="14">
        <f>SUM(S94:S96)</f>
        <v>1621986.01</v>
      </c>
      <c r="U97" s="14">
        <f>SUM(U94:U96)</f>
        <v>1640091.72</v>
      </c>
      <c r="W97" s="14">
        <f>SUM(W94:W96)</f>
        <v>1656061.42</v>
      </c>
      <c r="Y97" s="14">
        <f>SUM(Y94:Y96)</f>
        <v>1651701.38</v>
      </c>
      <c r="AA97" s="14">
        <f>SUM(AA94:AA96)</f>
        <v>1665253.52</v>
      </c>
      <c r="AC97" s="14">
        <f>SUM(AC94:AC96)</f>
        <v>1646132.68</v>
      </c>
    </row>
    <row r="98" spans="1:29" s="2" customFormat="1" ht="7.5" customHeight="1">
      <c r="G98" s="16"/>
      <c r="I98" s="16"/>
      <c r="K98" s="16"/>
      <c r="M98" s="16"/>
      <c r="O98" s="16"/>
      <c r="Q98" s="16"/>
      <c r="S98" s="16"/>
      <c r="U98" s="16"/>
      <c r="W98" s="16"/>
      <c r="Y98" s="16"/>
      <c r="AA98" s="16"/>
      <c r="AC98" s="16"/>
    </row>
    <row r="99" spans="1:29" s="2" customFormat="1" ht="13.5" thickBot="1">
      <c r="B99" s="17" t="s">
        <v>61</v>
      </c>
      <c r="G99" s="21">
        <f>SUM(G66,G69,G72,G81,G84,G87,G90,G93,G97,G36)</f>
        <v>2156016.21</v>
      </c>
      <c r="I99" s="21">
        <f>SUM(I66,I69,I72,I81,I84,I87,I90,I93,I97,I36)</f>
        <v>2205074.0999999996</v>
      </c>
      <c r="K99" s="21">
        <f>SUM(K66,K69,K72,K81,K84,K87,K90,K93,K97,K36)</f>
        <v>2166869.88</v>
      </c>
      <c r="M99" s="21">
        <f>SUM(M66,M69,M72,M81,M84,M87,M90,M93,M97,M36)</f>
        <v>2202078.2199999997</v>
      </c>
      <c r="O99" s="21">
        <f>SUM(O66,O69,O72,O81,O84,O87,O90,O93,O97,O36)</f>
        <v>2173158.6800000002</v>
      </c>
      <c r="Q99" s="21">
        <f>SUM(Q66,Q69,Q72,Q81,Q84,Q87,Q90,Q93,Q97,Q36)</f>
        <v>2212392.62</v>
      </c>
      <c r="S99" s="21">
        <f>SUM(S66,S69,S72,S81,S84,S87,S90,S93,S97,S36)</f>
        <v>2187227.96</v>
      </c>
      <c r="U99" s="21">
        <f>SUM(U66,U69,U72,U81,U84,U87,U90,U93,U97,U36)</f>
        <v>2241446.09</v>
      </c>
      <c r="W99" s="21">
        <f>SUM(W66,W69,W72,W81,W84,W87,W90,W93,W97,W36)</f>
        <v>2213209.7199999997</v>
      </c>
      <c r="Y99" s="21">
        <f>SUM(Y66,Y69,Y72,Y81,Y84,Y87,Y90,Y93,Y97,Y36)</f>
        <v>2249060.5999999996</v>
      </c>
      <c r="AA99" s="21">
        <f>SUM(AA66,AA69,AA72,AA81,AA84,AA87,AA90,AA93,AA97,AA36)</f>
        <v>2222595.1800000002</v>
      </c>
      <c r="AC99" s="21">
        <f>SUM(AC66,AC69,AC72,AC81,AC84,AC87,AC90,AC93,AC97,AC36)</f>
        <v>2268439.5</v>
      </c>
    </row>
    <row r="100" spans="1:29" s="2" customFormat="1" ht="7.5" customHeight="1" thickTop="1">
      <c r="G100" s="16"/>
      <c r="I100" s="16"/>
      <c r="K100" s="16"/>
      <c r="M100" s="16"/>
      <c r="O100" s="16"/>
      <c r="Q100" s="16"/>
      <c r="S100" s="16"/>
      <c r="U100" s="16"/>
      <c r="W100" s="16"/>
      <c r="Y100" s="16"/>
      <c r="AA100" s="16"/>
      <c r="AC100" s="16"/>
    </row>
    <row r="101" spans="1:29" s="2" customFormat="1" outlineLevel="1">
      <c r="G101" s="16"/>
      <c r="I101" s="16"/>
      <c r="K101" s="16"/>
      <c r="M101" s="16"/>
      <c r="O101" s="16"/>
      <c r="Q101" s="16"/>
      <c r="S101" s="16"/>
      <c r="U101" s="16"/>
      <c r="W101" s="16"/>
      <c r="Y101" s="16"/>
      <c r="AA101" s="16"/>
      <c r="AC101" s="16"/>
    </row>
    <row r="102" spans="1:29" s="12" customFormat="1" outlineLevel="1"/>
    <row r="103" spans="1:29" s="2" customFormat="1" ht="5.0999999999999996" customHeight="1" outlineLevel="1">
      <c r="A103" s="4"/>
      <c r="B103" s="4"/>
      <c r="C103" s="4"/>
      <c r="D103" s="4"/>
      <c r="G103" s="15"/>
      <c r="I103" s="15"/>
      <c r="K103" s="15"/>
      <c r="M103" s="15"/>
      <c r="O103" s="15"/>
      <c r="Q103" s="15"/>
      <c r="S103" s="15"/>
      <c r="U103" s="15"/>
      <c r="W103" s="15"/>
      <c r="Y103" s="15"/>
      <c r="AA103" s="15"/>
      <c r="AC103" s="15"/>
    </row>
    <row r="104" spans="1:29" s="2" customFormat="1">
      <c r="C104" s="3" t="s">
        <v>62</v>
      </c>
      <c r="G104" s="14">
        <f>SUM(G102:G103)</f>
        <v>0</v>
      </c>
      <c r="I104" s="14">
        <f>SUM(I102:I103)</f>
        <v>0</v>
      </c>
      <c r="K104" s="14">
        <f>SUM(K102:K103)</f>
        <v>0</v>
      </c>
      <c r="M104" s="14">
        <f>SUM(M102:M103)</f>
        <v>0</v>
      </c>
      <c r="O104" s="14">
        <f>SUM(O102:O103)</f>
        <v>0</v>
      </c>
      <c r="Q104" s="14">
        <f>SUM(Q102:Q103)</f>
        <v>0</v>
      </c>
      <c r="S104" s="14">
        <f>SUM(S102:S103)</f>
        <v>0</v>
      </c>
      <c r="U104" s="14">
        <f>SUM(U102:U103)</f>
        <v>0</v>
      </c>
      <c r="W104" s="14">
        <f>SUM(W102:W103)</f>
        <v>0</v>
      </c>
      <c r="Y104" s="14">
        <f>SUM(Y102:Y103)</f>
        <v>0</v>
      </c>
      <c r="AA104" s="14">
        <f>SUM(AA102:AA103)</f>
        <v>0</v>
      </c>
      <c r="AC104" s="14">
        <f>SUM(AC102:AC103)</f>
        <v>0</v>
      </c>
    </row>
    <row r="105" spans="1:29" s="2" customFormat="1" outlineLevel="1">
      <c r="A105" s="3">
        <v>20120</v>
      </c>
      <c r="B105" s="3" t="s">
        <v>63</v>
      </c>
      <c r="C105" s="4"/>
      <c r="D105" s="4"/>
      <c r="G105" s="5">
        <v>23885.85</v>
      </c>
      <c r="I105" s="5">
        <v>24735.7</v>
      </c>
      <c r="K105" s="5">
        <v>23580.04</v>
      </c>
      <c r="M105" s="5">
        <v>24323.25</v>
      </c>
      <c r="O105" s="5">
        <v>24137.02</v>
      </c>
      <c r="Q105" s="5">
        <v>23764.5</v>
      </c>
      <c r="S105" s="5">
        <v>24326.49</v>
      </c>
      <c r="U105" s="5">
        <v>27252.46</v>
      </c>
      <c r="W105" s="5">
        <v>27584.63</v>
      </c>
      <c r="Y105" s="5">
        <v>25359.68</v>
      </c>
      <c r="AA105" s="5">
        <v>30891.38</v>
      </c>
      <c r="AC105" s="5">
        <v>41137.379999999997</v>
      </c>
    </row>
    <row r="106" spans="1:29" s="2" customFormat="1" outlineLevel="1">
      <c r="A106" s="3">
        <v>20123</v>
      </c>
      <c r="B106" s="3" t="s">
        <v>64</v>
      </c>
      <c r="C106" s="4"/>
      <c r="D106" s="4"/>
      <c r="G106" s="5">
        <v>197.32</v>
      </c>
      <c r="I106" s="5">
        <v>466.63</v>
      </c>
      <c r="K106" s="5">
        <v>347.32</v>
      </c>
      <c r="M106" s="5">
        <v>3717.73</v>
      </c>
      <c r="O106" s="5">
        <v>350.46</v>
      </c>
      <c r="Q106" s="5">
        <v>277.83</v>
      </c>
      <c r="S106" s="5">
        <v>518.79999999999995</v>
      </c>
      <c r="U106" s="5">
        <v>295.25</v>
      </c>
      <c r="W106" s="5">
        <v>1166.92</v>
      </c>
      <c r="Y106" s="5">
        <v>768.03</v>
      </c>
      <c r="AA106" s="5">
        <v>173.24</v>
      </c>
      <c r="AC106" s="5">
        <v>255.82</v>
      </c>
    </row>
    <row r="107" spans="1:29" s="2" customFormat="1" outlineLevel="1">
      <c r="A107" s="3">
        <v>20140</v>
      </c>
      <c r="B107" s="3" t="s">
        <v>65</v>
      </c>
      <c r="C107" s="4"/>
      <c r="D107" s="4"/>
      <c r="G107" s="5">
        <v>14.21</v>
      </c>
      <c r="I107" s="5">
        <v>21.69</v>
      </c>
      <c r="K107" s="5">
        <v>41.41</v>
      </c>
      <c r="M107" s="5">
        <v>23.71</v>
      </c>
      <c r="O107" s="5">
        <v>20.7</v>
      </c>
      <c r="Q107" s="5">
        <v>0</v>
      </c>
      <c r="S107" s="5">
        <v>-69.3</v>
      </c>
      <c r="U107" s="5">
        <v>-71.349999999999994</v>
      </c>
      <c r="W107" s="5">
        <v>0</v>
      </c>
      <c r="Y107" s="5">
        <v>-83.41</v>
      </c>
      <c r="AA107" s="5">
        <v>-123.15</v>
      </c>
      <c r="AC107" s="5">
        <v>49.18</v>
      </c>
    </row>
    <row r="108" spans="1:29" s="2" customFormat="1" outlineLevel="1">
      <c r="A108" s="3">
        <v>20170</v>
      </c>
      <c r="B108" s="3" t="s">
        <v>66</v>
      </c>
      <c r="C108" s="4"/>
      <c r="D108" s="4"/>
      <c r="G108" s="5">
        <v>936.15</v>
      </c>
      <c r="I108" s="5">
        <v>931.53</v>
      </c>
      <c r="K108" s="5">
        <v>935.9</v>
      </c>
      <c r="M108" s="5">
        <v>950.25</v>
      </c>
      <c r="O108" s="5">
        <v>983.3</v>
      </c>
      <c r="Q108" s="5">
        <v>963.1</v>
      </c>
      <c r="S108" s="5">
        <v>1027.26</v>
      </c>
      <c r="U108" s="5">
        <v>1012.83</v>
      </c>
      <c r="W108" s="5">
        <v>975.26</v>
      </c>
      <c r="Y108" s="5">
        <v>977.9</v>
      </c>
      <c r="AA108" s="5">
        <v>994.21</v>
      </c>
      <c r="AC108" s="5">
        <v>857.06</v>
      </c>
    </row>
    <row r="109" spans="1:29" s="2" customFormat="1" outlineLevel="1">
      <c r="A109" s="3">
        <v>20175</v>
      </c>
      <c r="B109" s="3" t="s">
        <v>67</v>
      </c>
      <c r="C109" s="4"/>
      <c r="D109" s="4"/>
      <c r="G109" s="5">
        <v>3831.98</v>
      </c>
      <c r="I109" s="5">
        <v>7631.17</v>
      </c>
      <c r="K109" s="5">
        <v>11509.34</v>
      </c>
      <c r="M109" s="5">
        <v>2978.42</v>
      </c>
      <c r="O109" s="5">
        <v>6955.8</v>
      </c>
      <c r="Q109" s="5">
        <v>0</v>
      </c>
      <c r="S109" s="5">
        <v>3475.74</v>
      </c>
      <c r="U109" s="5">
        <v>7435.74</v>
      </c>
      <c r="W109" s="5">
        <v>11343.19</v>
      </c>
      <c r="Y109" s="5">
        <v>3708.13</v>
      </c>
      <c r="AA109" s="5">
        <v>7350.07</v>
      </c>
      <c r="AC109" s="5">
        <v>173.14</v>
      </c>
    </row>
    <row r="110" spans="1:29" s="2" customFormat="1" outlineLevel="1">
      <c r="A110" s="3">
        <v>20178</v>
      </c>
      <c r="B110" s="3" t="s">
        <v>68</v>
      </c>
      <c r="C110" s="4"/>
      <c r="D110" s="4"/>
      <c r="G110" s="5">
        <v>3399.87</v>
      </c>
      <c r="I110" s="5">
        <v>3402.35</v>
      </c>
      <c r="K110" s="5">
        <v>3915.89</v>
      </c>
      <c r="M110" s="5">
        <v>1042.06</v>
      </c>
      <c r="O110" s="5">
        <v>1321.34</v>
      </c>
      <c r="Q110" s="5">
        <v>1596.28</v>
      </c>
      <c r="S110" s="5">
        <v>1879.63</v>
      </c>
      <c r="U110" s="5">
        <v>2162.63</v>
      </c>
      <c r="W110" s="5">
        <v>2441.59</v>
      </c>
      <c r="Y110" s="5">
        <v>2717.58</v>
      </c>
      <c r="AA110" s="5">
        <v>2997.86</v>
      </c>
      <c r="AC110" s="5">
        <v>3279.42</v>
      </c>
    </row>
    <row r="111" spans="1:29" s="2" customFormat="1" outlineLevel="1">
      <c r="A111" s="3">
        <v>20180</v>
      </c>
      <c r="B111" s="3" t="s">
        <v>69</v>
      </c>
      <c r="C111" s="4"/>
      <c r="D111" s="4"/>
      <c r="G111" s="5">
        <v>1954.42</v>
      </c>
      <c r="I111" s="5">
        <v>3031.84</v>
      </c>
      <c r="K111" s="5">
        <v>2009.46</v>
      </c>
      <c r="M111" s="5">
        <v>3178.32</v>
      </c>
      <c r="O111" s="5">
        <v>2126.2600000000002</v>
      </c>
      <c r="Q111" s="5">
        <v>3441.35</v>
      </c>
      <c r="S111" s="5">
        <v>2164.91</v>
      </c>
      <c r="U111" s="5">
        <v>3371.36</v>
      </c>
      <c r="W111" s="5">
        <v>2138.7800000000002</v>
      </c>
      <c r="Y111" s="5">
        <v>3017.31</v>
      </c>
      <c r="AA111" s="5">
        <v>2168.37</v>
      </c>
      <c r="AC111" s="5">
        <v>3365.39</v>
      </c>
    </row>
    <row r="112" spans="1:29" s="2" customFormat="1" ht="5.0999999999999996" customHeight="1" outlineLevel="1">
      <c r="A112" s="4"/>
      <c r="B112" s="4"/>
      <c r="C112" s="4"/>
      <c r="D112" s="4"/>
      <c r="G112" s="15"/>
      <c r="I112" s="15"/>
      <c r="K112" s="15"/>
      <c r="M112" s="15"/>
      <c r="O112" s="15"/>
      <c r="Q112" s="15"/>
      <c r="S112" s="15"/>
      <c r="U112" s="15"/>
      <c r="W112" s="15"/>
      <c r="Y112" s="15"/>
      <c r="AA112" s="15"/>
      <c r="AC112" s="15"/>
    </row>
    <row r="113" spans="1:29" s="2" customFormat="1">
      <c r="C113" s="3" t="s">
        <v>70</v>
      </c>
      <c r="G113" s="14">
        <f>SUM(G105:G112)</f>
        <v>34219.799999999996</v>
      </c>
      <c r="I113" s="14">
        <f>SUM(I105:I112)</f>
        <v>40220.910000000003</v>
      </c>
      <c r="K113" s="14">
        <f>SUM(K105:K112)</f>
        <v>42339.360000000001</v>
      </c>
      <c r="M113" s="14">
        <f>SUM(M105:M112)</f>
        <v>36213.74</v>
      </c>
      <c r="O113" s="14">
        <f>SUM(O105:O112)</f>
        <v>35894.879999999997</v>
      </c>
      <c r="Q113" s="14">
        <f>SUM(Q105:Q112)</f>
        <v>30043.059999999998</v>
      </c>
      <c r="S113" s="14">
        <f>SUM(S105:S112)</f>
        <v>33323.53</v>
      </c>
      <c r="U113" s="14">
        <f>SUM(U105:U112)</f>
        <v>41458.92</v>
      </c>
      <c r="W113" s="14">
        <f>SUM(W105:W112)</f>
        <v>45650.369999999995</v>
      </c>
      <c r="Y113" s="14">
        <f>SUM(Y105:Y112)</f>
        <v>36465.22</v>
      </c>
      <c r="AA113" s="14">
        <f>SUM(AA105:AA112)</f>
        <v>44451.98</v>
      </c>
      <c r="AC113" s="14">
        <f>SUM(AC105:AC112)</f>
        <v>49117.389999999992</v>
      </c>
    </row>
    <row r="114" spans="1:29" s="2" customFormat="1" outlineLevel="1">
      <c r="A114" s="3">
        <v>20300</v>
      </c>
      <c r="B114" s="3" t="s">
        <v>71</v>
      </c>
      <c r="C114" s="4"/>
      <c r="D114" s="4"/>
      <c r="G114" s="5">
        <v>258.66000000000003</v>
      </c>
      <c r="I114" s="5">
        <v>37499.99</v>
      </c>
      <c r="K114" s="5">
        <v>162.1</v>
      </c>
      <c r="M114" s="5">
        <v>36556.67</v>
      </c>
      <c r="O114" s="5">
        <v>180.32</v>
      </c>
      <c r="Q114" s="5">
        <v>37705.449999999997</v>
      </c>
      <c r="S114" s="5">
        <v>194.4</v>
      </c>
      <c r="U114" s="5">
        <v>38739.03</v>
      </c>
      <c r="W114" s="5">
        <v>240.58</v>
      </c>
      <c r="Y114" s="5">
        <v>38786.199999999997</v>
      </c>
      <c r="AA114" s="5">
        <v>311.47000000000003</v>
      </c>
      <c r="AC114" s="5">
        <v>38368.46</v>
      </c>
    </row>
    <row r="115" spans="1:29" s="2" customFormat="1" ht="5.0999999999999996" customHeight="1" outlineLevel="1">
      <c r="A115" s="4"/>
      <c r="B115" s="4"/>
      <c r="C115" s="4"/>
      <c r="D115" s="4"/>
      <c r="G115" s="15"/>
      <c r="I115" s="15"/>
      <c r="K115" s="15"/>
      <c r="M115" s="15"/>
      <c r="O115" s="15"/>
      <c r="Q115" s="15"/>
      <c r="S115" s="15"/>
      <c r="U115" s="15"/>
      <c r="W115" s="15"/>
      <c r="Y115" s="15"/>
      <c r="AA115" s="15"/>
      <c r="AC115" s="15"/>
    </row>
    <row r="116" spans="1:29" s="2" customFormat="1">
      <c r="C116" s="3" t="s">
        <v>72</v>
      </c>
      <c r="G116" s="14">
        <f>SUM(G114:G115)</f>
        <v>258.66000000000003</v>
      </c>
      <c r="I116" s="14">
        <f>SUM(I114:I115)</f>
        <v>37499.99</v>
      </c>
      <c r="K116" s="14">
        <f>SUM(K114:K115)</f>
        <v>162.1</v>
      </c>
      <c r="M116" s="14">
        <f>SUM(M114:M115)</f>
        <v>36556.67</v>
      </c>
      <c r="O116" s="14">
        <f>SUM(O114:O115)</f>
        <v>180.32</v>
      </c>
      <c r="Q116" s="14">
        <f>SUM(Q114:Q115)</f>
        <v>37705.449999999997</v>
      </c>
      <c r="S116" s="14">
        <f>SUM(S114:S115)</f>
        <v>194.4</v>
      </c>
      <c r="U116" s="14">
        <f>SUM(U114:U115)</f>
        <v>38739.03</v>
      </c>
      <c r="W116" s="14">
        <f>SUM(W114:W115)</f>
        <v>240.58</v>
      </c>
      <c r="Y116" s="14">
        <f>SUM(Y114:Y115)</f>
        <v>38786.199999999997</v>
      </c>
      <c r="AA116" s="14">
        <f>SUM(AA114:AA115)</f>
        <v>311.47000000000003</v>
      </c>
      <c r="AC116" s="14">
        <f>SUM(AC114:AC115)</f>
        <v>38368.46</v>
      </c>
    </row>
    <row r="117" spans="1:29" s="2" customFormat="1" outlineLevel="1">
      <c r="A117" s="3">
        <v>20320</v>
      </c>
      <c r="B117" s="3" t="s">
        <v>73</v>
      </c>
      <c r="C117" s="4"/>
      <c r="D117" s="4"/>
      <c r="G117" s="5">
        <v>2439.98</v>
      </c>
      <c r="I117" s="5">
        <v>3647.05</v>
      </c>
      <c r="K117" s="5">
        <v>251.02</v>
      </c>
      <c r="M117" s="5">
        <v>1448.22</v>
      </c>
      <c r="O117" s="5">
        <v>2182.64</v>
      </c>
      <c r="Q117" s="5">
        <v>2629.49</v>
      </c>
      <c r="S117" s="5">
        <v>3857.3</v>
      </c>
      <c r="U117" s="5">
        <v>3857.03</v>
      </c>
      <c r="W117" s="5">
        <v>0</v>
      </c>
      <c r="Y117" s="5">
        <v>1842.67</v>
      </c>
      <c r="AA117" s="5">
        <v>4238.53</v>
      </c>
      <c r="AC117" s="5">
        <v>3924.72</v>
      </c>
    </row>
    <row r="118" spans="1:29" s="2" customFormat="1" outlineLevel="1">
      <c r="A118" s="3">
        <v>20321</v>
      </c>
      <c r="B118" s="3" t="s">
        <v>74</v>
      </c>
      <c r="C118" s="4"/>
      <c r="D118" s="4"/>
      <c r="G118" s="5">
        <v>2403.36</v>
      </c>
      <c r="I118" s="5">
        <v>2478.9699999999998</v>
      </c>
      <c r="K118" s="5">
        <v>2417.77</v>
      </c>
      <c r="M118" s="5">
        <v>2099.65</v>
      </c>
      <c r="O118" s="5">
        <v>2746.61</v>
      </c>
      <c r="Q118" s="5">
        <v>3146.56</v>
      </c>
      <c r="S118" s="5">
        <v>2676.75</v>
      </c>
      <c r="U118" s="5">
        <v>3270.71</v>
      </c>
      <c r="W118" s="5">
        <v>4245.84</v>
      </c>
      <c r="Y118" s="5">
        <v>4816.09</v>
      </c>
      <c r="AA118" s="5">
        <v>3382.86</v>
      </c>
      <c r="AC118" s="5">
        <v>3343.31</v>
      </c>
    </row>
    <row r="119" spans="1:29" s="2" customFormat="1" outlineLevel="1">
      <c r="A119" s="3">
        <v>20340</v>
      </c>
      <c r="B119" s="3" t="s">
        <v>75</v>
      </c>
      <c r="C119" s="4"/>
      <c r="D119" s="4"/>
      <c r="G119" s="5">
        <v>535.04999999999995</v>
      </c>
      <c r="I119" s="5">
        <v>623.20000000000005</v>
      </c>
      <c r="K119" s="5">
        <v>1312.35</v>
      </c>
      <c r="M119" s="5">
        <v>469.1</v>
      </c>
      <c r="O119" s="5">
        <v>1019.65</v>
      </c>
      <c r="Q119" s="5">
        <v>1107.8</v>
      </c>
      <c r="S119" s="5">
        <v>1525.95</v>
      </c>
      <c r="U119" s="5">
        <v>1614.1</v>
      </c>
      <c r="W119" s="5">
        <v>1702.25</v>
      </c>
      <c r="Y119" s="5">
        <v>1834.63</v>
      </c>
      <c r="AA119" s="5">
        <v>1894.77</v>
      </c>
      <c r="AC119" s="5">
        <v>852.88</v>
      </c>
    </row>
    <row r="120" spans="1:29" s="2" customFormat="1" outlineLevel="1">
      <c r="A120" s="3">
        <v>20351</v>
      </c>
      <c r="B120" s="3" t="s">
        <v>76</v>
      </c>
      <c r="C120" s="4"/>
      <c r="D120" s="4"/>
      <c r="G120" s="5">
        <v>530.04999999999995</v>
      </c>
      <c r="I120" s="5">
        <v>570.83000000000004</v>
      </c>
      <c r="K120" s="5">
        <v>611.6</v>
      </c>
      <c r="M120" s="5">
        <v>652.37</v>
      </c>
      <c r="O120" s="5">
        <v>693.15</v>
      </c>
      <c r="Q120" s="5">
        <v>712.12</v>
      </c>
      <c r="S120" s="5">
        <v>732.06</v>
      </c>
      <c r="U120" s="5">
        <v>756.98</v>
      </c>
      <c r="W120" s="5">
        <v>786.41</v>
      </c>
      <c r="Y120" s="5">
        <v>806.09</v>
      </c>
      <c r="AA120" s="5">
        <v>830.28</v>
      </c>
      <c r="AC120" s="5">
        <v>852.53</v>
      </c>
    </row>
    <row r="121" spans="1:29" s="2" customFormat="1" outlineLevel="1">
      <c r="A121" s="3">
        <v>20360</v>
      </c>
      <c r="B121" s="3" t="s">
        <v>77</v>
      </c>
      <c r="C121" s="4"/>
      <c r="D121" s="4"/>
      <c r="G121" s="5">
        <v>448.37</v>
      </c>
      <c r="I121" s="5">
        <v>896.74</v>
      </c>
      <c r="K121" s="5">
        <v>1345.11</v>
      </c>
      <c r="M121" s="5">
        <v>0</v>
      </c>
      <c r="O121" s="5">
        <v>0</v>
      </c>
      <c r="Q121" s="5">
        <v>0</v>
      </c>
      <c r="S121" s="5">
        <v>82.61</v>
      </c>
      <c r="U121" s="5">
        <v>82.61</v>
      </c>
      <c r="W121" s="5">
        <v>165.22</v>
      </c>
      <c r="Y121" s="5">
        <v>247.83</v>
      </c>
      <c r="AA121" s="5">
        <v>330.44</v>
      </c>
      <c r="AC121" s="5">
        <v>495.66</v>
      </c>
    </row>
    <row r="122" spans="1:29" s="2" customFormat="1" outlineLevel="1">
      <c r="A122" s="3">
        <v>20397</v>
      </c>
      <c r="B122" s="3" t="s">
        <v>78</v>
      </c>
      <c r="C122" s="4"/>
      <c r="D122" s="4"/>
      <c r="G122" s="5">
        <v>0</v>
      </c>
      <c r="I122" s="5">
        <v>0</v>
      </c>
      <c r="K122" s="5">
        <v>0</v>
      </c>
      <c r="M122" s="5">
        <v>1.22</v>
      </c>
      <c r="O122" s="5">
        <v>1.22</v>
      </c>
      <c r="Q122" s="5">
        <v>1.22</v>
      </c>
      <c r="S122" s="5">
        <v>1.22</v>
      </c>
      <c r="U122" s="5">
        <v>1.22</v>
      </c>
      <c r="W122" s="5">
        <v>1.22</v>
      </c>
      <c r="Y122" s="5">
        <v>1.22</v>
      </c>
      <c r="AA122" s="5">
        <v>1.22</v>
      </c>
      <c r="AC122" s="5">
        <v>1.22</v>
      </c>
    </row>
    <row r="123" spans="1:29" s="2" customFormat="1" ht="4.5" customHeight="1" outlineLevel="1">
      <c r="A123" s="19"/>
      <c r="G123" s="15"/>
      <c r="I123" s="15"/>
      <c r="K123" s="15"/>
      <c r="M123" s="15"/>
      <c r="O123" s="15"/>
      <c r="Q123" s="15"/>
      <c r="S123" s="15"/>
      <c r="U123" s="15"/>
      <c r="W123" s="15"/>
      <c r="Y123" s="15"/>
      <c r="AA123" s="15"/>
      <c r="AC123" s="15"/>
    </row>
    <row r="124" spans="1:29" s="2" customFormat="1">
      <c r="C124" s="2" t="s">
        <v>79</v>
      </c>
      <c r="G124" s="14">
        <f>SUM(G117:G123)</f>
        <v>6356.81</v>
      </c>
      <c r="I124" s="14">
        <f>SUM(I117:I123)</f>
        <v>8216.7900000000009</v>
      </c>
      <c r="K124" s="14">
        <f>SUM(K117:K123)</f>
        <v>5937.8499999999995</v>
      </c>
      <c r="M124" s="14">
        <f>SUM(M117:M123)</f>
        <v>4670.5600000000004</v>
      </c>
      <c r="O124" s="14">
        <f>SUM(O117:O123)</f>
        <v>6643.2699999999995</v>
      </c>
      <c r="Q124" s="14">
        <f>SUM(Q117:Q123)</f>
        <v>7597.19</v>
      </c>
      <c r="S124" s="14">
        <f>SUM(S117:S123)</f>
        <v>8875.89</v>
      </c>
      <c r="U124" s="14">
        <f>SUM(U117:U123)</f>
        <v>9582.65</v>
      </c>
      <c r="W124" s="14">
        <f>SUM(W117:W123)</f>
        <v>6900.9400000000005</v>
      </c>
      <c r="Y124" s="14">
        <f>SUM(Y117:Y123)</f>
        <v>9548.5299999999988</v>
      </c>
      <c r="AA124" s="14">
        <f>SUM(AA117:AA123)</f>
        <v>10678.1</v>
      </c>
      <c r="AC124" s="14">
        <f>SUM(AC117:AC123)</f>
        <v>9470.32</v>
      </c>
    </row>
    <row r="125" spans="1:29" s="2" customFormat="1" ht="7.5" customHeight="1">
      <c r="G125" s="16"/>
      <c r="I125" s="16"/>
      <c r="K125" s="16"/>
      <c r="M125" s="16"/>
      <c r="O125" s="16"/>
      <c r="Q125" s="16"/>
      <c r="S125" s="16"/>
      <c r="U125" s="16"/>
      <c r="W125" s="16"/>
      <c r="Y125" s="16"/>
      <c r="AA125" s="16"/>
      <c r="AC125" s="16"/>
    </row>
    <row r="126" spans="1:29" s="2" customFormat="1">
      <c r="B126" s="17" t="s">
        <v>80</v>
      </c>
      <c r="G126" s="18">
        <f>SUM(G104,G113,G116,G124)</f>
        <v>40835.269999999997</v>
      </c>
      <c r="I126" s="18">
        <f>SUM(I104,I113,I116,I124)</f>
        <v>85937.69</v>
      </c>
      <c r="K126" s="18">
        <f>SUM(K104,K113,K116,K124)</f>
        <v>48439.31</v>
      </c>
      <c r="M126" s="18">
        <f>SUM(M104,M113,M116,M124)</f>
        <v>77440.97</v>
      </c>
      <c r="O126" s="18">
        <f>SUM(O104,O113,O116,O124)</f>
        <v>42718.469999999994</v>
      </c>
      <c r="Q126" s="18">
        <f>SUM(Q104,Q113,Q116,Q124)</f>
        <v>75345.7</v>
      </c>
      <c r="S126" s="18">
        <f>SUM(S104,S113,S116,S124)</f>
        <v>42393.82</v>
      </c>
      <c r="U126" s="18">
        <f>SUM(U104,U113,U116,U124)</f>
        <v>89780.599999999991</v>
      </c>
      <c r="W126" s="18">
        <f>SUM(W104,W113,W116,W124)</f>
        <v>52791.89</v>
      </c>
      <c r="Y126" s="18">
        <f>SUM(Y104,Y113,Y116,Y124)</f>
        <v>84799.95</v>
      </c>
      <c r="AA126" s="18">
        <f>SUM(AA104,AA113,AA116,AA124)</f>
        <v>55441.55</v>
      </c>
      <c r="AC126" s="18">
        <f>SUM(AC104,AC113,AC116,AC124)</f>
        <v>96956.169999999984</v>
      </c>
    </row>
    <row r="127" spans="1:29" s="2" customFormat="1" ht="7.5" customHeight="1">
      <c r="G127" s="16"/>
      <c r="I127" s="16"/>
      <c r="K127" s="16"/>
      <c r="M127" s="16"/>
      <c r="O127" s="16"/>
      <c r="Q127" s="16"/>
      <c r="S127" s="16"/>
      <c r="U127" s="16"/>
      <c r="W127" s="16"/>
      <c r="Y127" s="16"/>
      <c r="AA127" s="16"/>
      <c r="AC127" s="16"/>
    </row>
    <row r="128" spans="1:29" s="2" customFormat="1" outlineLevel="1">
      <c r="G128" s="16"/>
      <c r="I128" s="16"/>
      <c r="K128" s="16"/>
      <c r="M128" s="16"/>
      <c r="O128" s="16"/>
      <c r="Q128" s="16"/>
      <c r="S128" s="16"/>
      <c r="U128" s="16"/>
      <c r="W128" s="16"/>
      <c r="Y128" s="16"/>
      <c r="AA128" s="16"/>
      <c r="AC128" s="16"/>
    </row>
    <row r="129" spans="1:29" s="12" customFormat="1" outlineLevel="1"/>
    <row r="130" spans="1:29" s="2" customFormat="1" ht="5.0999999999999996" customHeight="1" outlineLevel="1">
      <c r="A130" s="4"/>
      <c r="B130" s="4"/>
      <c r="C130" s="4"/>
      <c r="D130" s="4"/>
      <c r="G130" s="15"/>
      <c r="I130" s="15"/>
      <c r="K130" s="15"/>
      <c r="M130" s="15"/>
      <c r="O130" s="15"/>
      <c r="Q130" s="15"/>
      <c r="S130" s="15"/>
      <c r="U130" s="15"/>
      <c r="W130" s="15"/>
      <c r="Y130" s="15"/>
      <c r="AA130" s="15"/>
      <c r="AC130" s="15"/>
    </row>
    <row r="131" spans="1:29" s="2" customFormat="1">
      <c r="C131" s="3" t="s">
        <v>81</v>
      </c>
      <c r="G131" s="14">
        <f>SUM(G129:G130)</f>
        <v>0</v>
      </c>
      <c r="I131" s="14">
        <f>SUM(I129:I130)</f>
        <v>0</v>
      </c>
      <c r="K131" s="14">
        <f>SUM(K129:K130)</f>
        <v>0</v>
      </c>
      <c r="M131" s="14">
        <f>SUM(M129:M130)</f>
        <v>0</v>
      </c>
      <c r="O131" s="14">
        <f>SUM(O129:O130)</f>
        <v>0</v>
      </c>
      <c r="Q131" s="14">
        <f>SUM(Q129:Q130)</f>
        <v>0</v>
      </c>
      <c r="S131" s="14">
        <f>SUM(S129:S130)</f>
        <v>0</v>
      </c>
      <c r="U131" s="14">
        <f>SUM(U129:U130)</f>
        <v>0</v>
      </c>
      <c r="W131" s="14">
        <f>SUM(W129:W130)</f>
        <v>0</v>
      </c>
      <c r="Y131" s="14">
        <f>SUM(Y129:Y130)</f>
        <v>0</v>
      </c>
      <c r="AA131" s="14">
        <f>SUM(AA129:AA130)</f>
        <v>0</v>
      </c>
      <c r="AC131" s="14">
        <f>SUM(AC129:AC130)</f>
        <v>0</v>
      </c>
    </row>
    <row r="132" spans="1:29" s="12" customFormat="1" outlineLevel="1"/>
    <row r="133" spans="1:29" s="2" customFormat="1" ht="5.0999999999999996" customHeight="1" outlineLevel="1">
      <c r="A133" s="4"/>
      <c r="B133" s="4"/>
      <c r="C133" s="4"/>
      <c r="D133" s="4"/>
      <c r="G133" s="15"/>
      <c r="I133" s="15"/>
      <c r="K133" s="15"/>
      <c r="M133" s="15"/>
      <c r="O133" s="15"/>
      <c r="Q133" s="15"/>
      <c r="S133" s="15"/>
      <c r="U133" s="15"/>
      <c r="W133" s="15"/>
      <c r="Y133" s="15"/>
      <c r="AA133" s="15"/>
      <c r="AC133" s="15"/>
    </row>
    <row r="134" spans="1:29" s="2" customFormat="1">
      <c r="C134" s="3" t="s">
        <v>82</v>
      </c>
      <c r="G134" s="14">
        <f>SUM(G132:G133)</f>
        <v>0</v>
      </c>
      <c r="I134" s="14">
        <f>SUM(I132:I133)</f>
        <v>0</v>
      </c>
      <c r="K134" s="14">
        <f>SUM(K132:K133)</f>
        <v>0</v>
      </c>
      <c r="M134" s="14">
        <f>SUM(M132:M133)</f>
        <v>0</v>
      </c>
      <c r="O134" s="14">
        <f>SUM(O132:O133)</f>
        <v>0</v>
      </c>
      <c r="Q134" s="14">
        <f>SUM(Q132:Q133)</f>
        <v>0</v>
      </c>
      <c r="S134" s="14">
        <f>SUM(S132:S133)</f>
        <v>0</v>
      </c>
      <c r="U134" s="14">
        <f>SUM(U132:U133)</f>
        <v>0</v>
      </c>
      <c r="W134" s="14">
        <f>SUM(W132:W133)</f>
        <v>0</v>
      </c>
      <c r="Y134" s="14">
        <f>SUM(Y132:Y133)</f>
        <v>0</v>
      </c>
      <c r="AA134" s="14">
        <f>SUM(AA132:AA133)</f>
        <v>0</v>
      </c>
      <c r="AC134" s="14">
        <f>SUM(AC132:AC133)</f>
        <v>0</v>
      </c>
    </row>
    <row r="135" spans="1:29" s="12" customFormat="1" outlineLevel="1"/>
    <row r="136" spans="1:29" s="2" customFormat="1" ht="5.0999999999999996" customHeight="1" outlineLevel="1">
      <c r="A136" s="4"/>
      <c r="B136" s="4"/>
      <c r="C136" s="4"/>
      <c r="D136" s="4"/>
      <c r="G136" s="15"/>
      <c r="I136" s="15"/>
      <c r="K136" s="15"/>
      <c r="M136" s="15"/>
      <c r="O136" s="15"/>
      <c r="Q136" s="15"/>
      <c r="S136" s="15"/>
      <c r="U136" s="15"/>
      <c r="W136" s="15"/>
      <c r="Y136" s="15"/>
      <c r="AA136" s="15"/>
      <c r="AC136" s="15"/>
    </row>
    <row r="137" spans="1:29" s="2" customFormat="1">
      <c r="C137" s="3" t="s">
        <v>83</v>
      </c>
      <c r="G137" s="14">
        <f>SUM(G135:G136)</f>
        <v>0</v>
      </c>
      <c r="I137" s="14">
        <f>SUM(I135:I136)</f>
        <v>0</v>
      </c>
      <c r="K137" s="14">
        <f>SUM(K135:K136)</f>
        <v>0</v>
      </c>
      <c r="M137" s="14">
        <f>SUM(M135:M136)</f>
        <v>0</v>
      </c>
      <c r="O137" s="14">
        <f>SUM(O135:O136)</f>
        <v>0</v>
      </c>
      <c r="Q137" s="14">
        <f>SUM(Q135:Q136)</f>
        <v>0</v>
      </c>
      <c r="S137" s="14">
        <f>SUM(S135:S136)</f>
        <v>0</v>
      </c>
      <c r="U137" s="14">
        <f>SUM(U135:U136)</f>
        <v>0</v>
      </c>
      <c r="W137" s="14">
        <f>SUM(W135:W136)</f>
        <v>0</v>
      </c>
      <c r="Y137" s="14">
        <f>SUM(Y135:Y136)</f>
        <v>0</v>
      </c>
      <c r="AA137" s="14">
        <f>SUM(AA135:AA136)</f>
        <v>0</v>
      </c>
      <c r="AC137" s="14">
        <f>SUM(AC135:AC136)</f>
        <v>0</v>
      </c>
    </row>
    <row r="138" spans="1:29" s="12" customFormat="1" outlineLevel="1"/>
    <row r="139" spans="1:29" s="2" customFormat="1" ht="5.0999999999999996" customHeight="1" outlineLevel="1">
      <c r="A139" s="4"/>
      <c r="B139" s="4"/>
      <c r="C139" s="4"/>
      <c r="D139" s="4"/>
      <c r="G139" s="15"/>
      <c r="I139" s="15"/>
      <c r="K139" s="15"/>
      <c r="M139" s="15"/>
      <c r="O139" s="15"/>
      <c r="Q139" s="15"/>
      <c r="S139" s="15"/>
      <c r="U139" s="15"/>
      <c r="W139" s="15"/>
      <c r="Y139" s="15"/>
      <c r="AA139" s="15"/>
      <c r="AC139" s="15"/>
    </row>
    <row r="140" spans="1:29" s="2" customFormat="1">
      <c r="C140" s="3" t="s">
        <v>84</v>
      </c>
      <c r="G140" s="14">
        <f>SUM(G138:G139)</f>
        <v>0</v>
      </c>
      <c r="I140" s="14">
        <f>SUM(I138:I139)</f>
        <v>0</v>
      </c>
      <c r="K140" s="14">
        <f>SUM(K138:K139)</f>
        <v>0</v>
      </c>
      <c r="M140" s="14">
        <f>SUM(M138:M139)</f>
        <v>0</v>
      </c>
      <c r="O140" s="14">
        <f>SUM(O138:O139)</f>
        <v>0</v>
      </c>
      <c r="Q140" s="14">
        <f>SUM(Q138:Q139)</f>
        <v>0</v>
      </c>
      <c r="S140" s="14">
        <f>SUM(S138:S139)</f>
        <v>0</v>
      </c>
      <c r="U140" s="14">
        <f>SUM(U138:U139)</f>
        <v>0</v>
      </c>
      <c r="W140" s="14">
        <f>SUM(W138:W139)</f>
        <v>0</v>
      </c>
      <c r="Y140" s="14">
        <f>SUM(Y138:Y139)</f>
        <v>0</v>
      </c>
      <c r="AA140" s="14">
        <f>SUM(AA138:AA139)</f>
        <v>0</v>
      </c>
      <c r="AC140" s="14">
        <f>SUM(AC138:AC139)</f>
        <v>0</v>
      </c>
    </row>
    <row r="141" spans="1:29" s="12" customFormat="1" outlineLevel="1"/>
    <row r="142" spans="1:29" s="2" customFormat="1" ht="5.0999999999999996" customHeight="1" outlineLevel="1">
      <c r="A142" s="4"/>
      <c r="B142" s="4"/>
      <c r="C142" s="4"/>
      <c r="D142" s="4"/>
      <c r="G142" s="15"/>
      <c r="I142" s="15"/>
      <c r="K142" s="15"/>
      <c r="M142" s="15"/>
      <c r="O142" s="15"/>
      <c r="Q142" s="15"/>
      <c r="S142" s="15"/>
      <c r="U142" s="15"/>
      <c r="W142" s="15"/>
      <c r="Y142" s="15"/>
      <c r="AA142" s="15"/>
      <c r="AC142" s="15"/>
    </row>
    <row r="143" spans="1:29" s="2" customFormat="1">
      <c r="C143" s="3" t="s">
        <v>85</v>
      </c>
      <c r="G143" s="14">
        <f>SUM(G141:G142)</f>
        <v>0</v>
      </c>
      <c r="I143" s="14">
        <f>SUM(I141:I142)</f>
        <v>0</v>
      </c>
      <c r="K143" s="14">
        <f>SUM(K141:K142)</f>
        <v>0</v>
      </c>
      <c r="M143" s="14">
        <f>SUM(M141:M142)</f>
        <v>0</v>
      </c>
      <c r="O143" s="14">
        <f>SUM(O141:O142)</f>
        <v>0</v>
      </c>
      <c r="Q143" s="14">
        <f>SUM(Q141:Q142)</f>
        <v>0</v>
      </c>
      <c r="S143" s="14">
        <f>SUM(S141:S142)</f>
        <v>0</v>
      </c>
      <c r="U143" s="14">
        <f>SUM(U141:U142)</f>
        <v>0</v>
      </c>
      <c r="W143" s="14">
        <f>SUM(W141:W142)</f>
        <v>0</v>
      </c>
      <c r="Y143" s="14">
        <f>SUM(Y141:Y142)</f>
        <v>0</v>
      </c>
      <c r="AA143" s="14">
        <f>SUM(AA141:AA142)</f>
        <v>0</v>
      </c>
      <c r="AC143" s="14">
        <f>SUM(AC141:AC142)</f>
        <v>0</v>
      </c>
    </row>
    <row r="144" spans="1:29" s="2" customFormat="1" ht="7.5" customHeight="1">
      <c r="G144" s="16"/>
      <c r="I144" s="16"/>
      <c r="K144" s="16"/>
      <c r="M144" s="16"/>
      <c r="O144" s="16"/>
      <c r="Q144" s="16"/>
      <c r="S144" s="16"/>
      <c r="U144" s="16"/>
      <c r="W144" s="16"/>
      <c r="Y144" s="16"/>
      <c r="AA144" s="16"/>
      <c r="AC144" s="16"/>
    </row>
    <row r="145" spans="1:29" s="2" customFormat="1">
      <c r="B145" s="17" t="s">
        <v>86</v>
      </c>
      <c r="G145" s="18">
        <f>SUM(G131,G137,G143,G126,G134,G140)</f>
        <v>40835.269999999997</v>
      </c>
      <c r="I145" s="18">
        <f>SUM(I131,I137,I143,I126,I134,I140)</f>
        <v>85937.69</v>
      </c>
      <c r="K145" s="18">
        <f>SUM(K131,K137,K143,K126,K134,K140)</f>
        <v>48439.31</v>
      </c>
      <c r="M145" s="18">
        <f>SUM(M131,M137,M143,M126,M134,M140)</f>
        <v>77440.97</v>
      </c>
      <c r="O145" s="18">
        <f>SUM(O131,O137,O143,O126,O134,O140)</f>
        <v>42718.469999999994</v>
      </c>
      <c r="Q145" s="18">
        <f>SUM(Q131,Q137,Q143,Q126,Q134,Q140)</f>
        <v>75345.7</v>
      </c>
      <c r="S145" s="18">
        <f>SUM(S131,S137,S143,S126,S134,S140)</f>
        <v>42393.82</v>
      </c>
      <c r="U145" s="18">
        <f>SUM(U131,U137,U143,U126,U134,U140)</f>
        <v>89780.599999999991</v>
      </c>
      <c r="W145" s="18">
        <f>SUM(W131,W137,W143,W126,W134,W140)</f>
        <v>52791.89</v>
      </c>
      <c r="Y145" s="18">
        <f>SUM(Y131,Y137,Y143,Y126,Y134,Y140)</f>
        <v>84799.95</v>
      </c>
      <c r="AA145" s="18">
        <f>SUM(AA131,AA137,AA143,AA126,AA134,AA140)</f>
        <v>55441.55</v>
      </c>
      <c r="AC145" s="18">
        <f>SUM(AC131,AC137,AC143,AC126,AC134,AC140)</f>
        <v>96956.169999999984</v>
      </c>
    </row>
    <row r="146" spans="1:29" s="2" customFormat="1" ht="7.5" customHeight="1">
      <c r="G146" s="16"/>
      <c r="I146" s="16"/>
      <c r="K146" s="16"/>
      <c r="M146" s="16"/>
      <c r="O146" s="16"/>
      <c r="Q146" s="16"/>
      <c r="S146" s="16"/>
      <c r="U146" s="16"/>
      <c r="W146" s="16"/>
      <c r="Y146" s="16"/>
      <c r="AA146" s="16"/>
      <c r="AC146" s="16"/>
    </row>
    <row r="147" spans="1:29" s="12" customFormat="1" outlineLevel="1"/>
    <row r="148" spans="1:29" s="2" customFormat="1" ht="5.0999999999999996" customHeight="1" outlineLevel="1">
      <c r="A148" s="4"/>
      <c r="B148" s="4"/>
      <c r="C148" s="4"/>
      <c r="D148" s="4"/>
      <c r="G148" s="15"/>
      <c r="I148" s="15"/>
      <c r="K148" s="15"/>
      <c r="M148" s="15"/>
      <c r="O148" s="15"/>
      <c r="Q148" s="15"/>
      <c r="S148" s="15"/>
      <c r="U148" s="15"/>
      <c r="W148" s="15"/>
      <c r="Y148" s="15"/>
      <c r="AA148" s="15"/>
      <c r="AC148" s="15"/>
    </row>
    <row r="149" spans="1:29" s="2" customFormat="1">
      <c r="C149" s="3" t="s">
        <v>87</v>
      </c>
      <c r="G149" s="14">
        <f>SUM(G147:G148)</f>
        <v>0</v>
      </c>
      <c r="I149" s="14">
        <f>SUM(I147:I148)</f>
        <v>0</v>
      </c>
      <c r="K149" s="14">
        <f>SUM(K147:K148)</f>
        <v>0</v>
      </c>
      <c r="M149" s="14">
        <f>SUM(M147:M148)</f>
        <v>0</v>
      </c>
      <c r="O149" s="14">
        <f>SUM(O147:O148)</f>
        <v>0</v>
      </c>
      <c r="Q149" s="14">
        <f>SUM(Q147:Q148)</f>
        <v>0</v>
      </c>
      <c r="S149" s="14">
        <f>SUM(S147:S148)</f>
        <v>0</v>
      </c>
      <c r="U149" s="14">
        <f>SUM(U147:U148)</f>
        <v>0</v>
      </c>
      <c r="W149" s="14">
        <f>SUM(W147:W148)</f>
        <v>0</v>
      </c>
      <c r="Y149" s="14">
        <f>SUM(Y147:Y148)</f>
        <v>0</v>
      </c>
      <c r="AA149" s="14">
        <f>SUM(AA147:AA148)</f>
        <v>0</v>
      </c>
      <c r="AC149" s="14">
        <f>SUM(AC147:AC148)</f>
        <v>0</v>
      </c>
    </row>
    <row r="150" spans="1:29" s="12" customFormat="1" outlineLevel="1"/>
    <row r="151" spans="1:29" s="2" customFormat="1" ht="5.0999999999999996" customHeight="1" outlineLevel="1">
      <c r="A151" s="4"/>
      <c r="B151" s="4"/>
      <c r="C151" s="4"/>
      <c r="D151" s="4"/>
      <c r="G151" s="15"/>
      <c r="I151" s="15"/>
      <c r="K151" s="15"/>
      <c r="M151" s="15"/>
      <c r="O151" s="15"/>
      <c r="Q151" s="15"/>
      <c r="S151" s="15"/>
      <c r="U151" s="15"/>
      <c r="W151" s="15"/>
      <c r="Y151" s="15"/>
      <c r="AA151" s="15"/>
      <c r="AC151" s="15"/>
    </row>
    <row r="152" spans="1:29" s="2" customFormat="1">
      <c r="C152" s="3" t="s">
        <v>88</v>
      </c>
      <c r="G152" s="14">
        <f>SUM(G150:G151)</f>
        <v>0</v>
      </c>
      <c r="I152" s="14">
        <f>SUM(I150:I151)</f>
        <v>0</v>
      </c>
      <c r="K152" s="14">
        <f>SUM(K150:K151)</f>
        <v>0</v>
      </c>
      <c r="M152" s="14">
        <f>SUM(M150:M151)</f>
        <v>0</v>
      </c>
      <c r="O152" s="14">
        <f>SUM(O150:O151)</f>
        <v>0</v>
      </c>
      <c r="Q152" s="14">
        <f>SUM(Q150:Q151)</f>
        <v>0</v>
      </c>
      <c r="S152" s="14">
        <f>SUM(S150:S151)</f>
        <v>0</v>
      </c>
      <c r="U152" s="14">
        <f>SUM(U150:U151)</f>
        <v>0</v>
      </c>
      <c r="W152" s="14">
        <f>SUM(W150:W151)</f>
        <v>0</v>
      </c>
      <c r="Y152" s="14">
        <f>SUM(Y150:Y151)</f>
        <v>0</v>
      </c>
      <c r="AA152" s="14">
        <f>SUM(AA150:AA151)</f>
        <v>0</v>
      </c>
      <c r="AC152" s="14">
        <f>SUM(AC150:AC151)</f>
        <v>0</v>
      </c>
    </row>
    <row r="153" spans="1:29" s="12" customFormat="1" outlineLevel="1"/>
    <row r="154" spans="1:29" s="2" customFormat="1" ht="5.0999999999999996" customHeight="1" outlineLevel="1">
      <c r="A154" s="4"/>
      <c r="B154" s="4"/>
      <c r="C154" s="4"/>
      <c r="D154" s="4"/>
      <c r="G154" s="15"/>
      <c r="I154" s="15"/>
      <c r="K154" s="15"/>
      <c r="M154" s="15"/>
      <c r="O154" s="15"/>
      <c r="Q154" s="15"/>
      <c r="S154" s="15"/>
      <c r="U154" s="15"/>
      <c r="W154" s="15"/>
      <c r="Y154" s="15"/>
      <c r="AA154" s="15"/>
      <c r="AC154" s="15"/>
    </row>
    <row r="155" spans="1:29" s="2" customFormat="1">
      <c r="C155" s="3" t="s">
        <v>89</v>
      </c>
      <c r="G155" s="14">
        <f>SUM(G153:G154)</f>
        <v>0</v>
      </c>
      <c r="I155" s="14">
        <f>SUM(I153:I154)</f>
        <v>0</v>
      </c>
      <c r="K155" s="14">
        <f>SUM(K153:K154)</f>
        <v>0</v>
      </c>
      <c r="M155" s="14">
        <f>SUM(M153:M154)</f>
        <v>0</v>
      </c>
      <c r="O155" s="14">
        <f>SUM(O153:O154)</f>
        <v>0</v>
      </c>
      <c r="Q155" s="14">
        <f>SUM(Q153:Q154)</f>
        <v>0</v>
      </c>
      <c r="S155" s="14">
        <f>SUM(S153:S154)</f>
        <v>0</v>
      </c>
      <c r="U155" s="14">
        <f>SUM(U153:U154)</f>
        <v>0</v>
      </c>
      <c r="W155" s="14">
        <f>SUM(W153:W154)</f>
        <v>0</v>
      </c>
      <c r="Y155" s="14">
        <f>SUM(Y153:Y154)</f>
        <v>0</v>
      </c>
      <c r="AA155" s="14">
        <f>SUM(AA153:AA154)</f>
        <v>0</v>
      </c>
      <c r="AC155" s="14">
        <f>SUM(AC153:AC154)</f>
        <v>0</v>
      </c>
    </row>
    <row r="156" spans="1:29" s="12" customFormat="1" outlineLevel="1"/>
    <row r="157" spans="1:29" s="2" customFormat="1" ht="5.0999999999999996" customHeight="1" outlineLevel="1">
      <c r="A157" s="4"/>
      <c r="B157" s="4"/>
      <c r="C157" s="4"/>
      <c r="D157" s="4"/>
      <c r="G157" s="15"/>
      <c r="I157" s="15"/>
      <c r="K157" s="15"/>
      <c r="M157" s="15"/>
      <c r="O157" s="15"/>
      <c r="Q157" s="15"/>
      <c r="S157" s="15"/>
      <c r="U157" s="15"/>
      <c r="W157" s="15"/>
      <c r="Y157" s="15"/>
      <c r="AA157" s="15"/>
      <c r="AC157" s="15"/>
    </row>
    <row r="158" spans="1:29" s="2" customFormat="1">
      <c r="C158" s="3" t="s">
        <v>90</v>
      </c>
      <c r="G158" s="14">
        <f>SUM(G156:G157)</f>
        <v>0</v>
      </c>
      <c r="I158" s="14">
        <f>SUM(I156:I157)</f>
        <v>0</v>
      </c>
      <c r="K158" s="14">
        <f>SUM(K156:K157)</f>
        <v>0</v>
      </c>
      <c r="M158" s="14">
        <f>SUM(M156:M157)</f>
        <v>0</v>
      </c>
      <c r="O158" s="14">
        <f>SUM(O156:O157)</f>
        <v>0</v>
      </c>
      <c r="Q158" s="14">
        <f>SUM(Q156:Q157)</f>
        <v>0</v>
      </c>
      <c r="S158" s="14">
        <f>SUM(S156:S157)</f>
        <v>0</v>
      </c>
      <c r="U158" s="14">
        <f>SUM(U156:U157)</f>
        <v>0</v>
      </c>
      <c r="W158" s="14">
        <f>SUM(W156:W157)</f>
        <v>0</v>
      </c>
      <c r="Y158" s="14">
        <f>SUM(Y156:Y157)</f>
        <v>0</v>
      </c>
      <c r="AA158" s="14">
        <f>SUM(AA156:AA157)</f>
        <v>0</v>
      </c>
      <c r="AC158" s="14">
        <f>SUM(AC156:AC157)</f>
        <v>0</v>
      </c>
    </row>
    <row r="159" spans="1:29" s="12" customFormat="1" outlineLevel="1"/>
    <row r="160" spans="1:29" s="2" customFormat="1" ht="5.0999999999999996" customHeight="1" outlineLevel="1">
      <c r="A160" s="4"/>
      <c r="B160" s="4"/>
      <c r="C160" s="4"/>
      <c r="D160" s="4"/>
      <c r="G160" s="15"/>
      <c r="I160" s="15"/>
      <c r="K160" s="15"/>
      <c r="M160" s="15"/>
      <c r="O160" s="15"/>
      <c r="Q160" s="15"/>
      <c r="S160" s="15"/>
      <c r="U160" s="15"/>
      <c r="W160" s="15"/>
      <c r="Y160" s="15"/>
      <c r="AA160" s="15"/>
      <c r="AC160" s="15"/>
    </row>
    <row r="161" spans="1:265" s="2" customFormat="1">
      <c r="C161" s="3" t="s">
        <v>91</v>
      </c>
      <c r="G161" s="14">
        <f>SUM(G159:G160)</f>
        <v>0</v>
      </c>
      <c r="I161" s="14">
        <f>SUM(I159:I160)</f>
        <v>0</v>
      </c>
      <c r="K161" s="14">
        <f>SUM(K159:K160)</f>
        <v>0</v>
      </c>
      <c r="M161" s="14">
        <f>SUM(M159:M160)</f>
        <v>0</v>
      </c>
      <c r="O161" s="14">
        <f>SUM(O159:O160)</f>
        <v>0</v>
      </c>
      <c r="Q161" s="14">
        <f>SUM(Q159:Q160)</f>
        <v>0</v>
      </c>
      <c r="S161" s="14">
        <f>SUM(S159:S160)</f>
        <v>0</v>
      </c>
      <c r="U161" s="14">
        <f>SUM(U159:U160)</f>
        <v>0</v>
      </c>
      <c r="W161" s="14">
        <f>SUM(W159:W160)</f>
        <v>0</v>
      </c>
      <c r="Y161" s="14">
        <f>SUM(Y159:Y160)</f>
        <v>0</v>
      </c>
      <c r="AA161" s="14">
        <f>SUM(AA159:AA160)</f>
        <v>0</v>
      </c>
      <c r="AC161" s="14">
        <f>SUM(AC159:AC160)</f>
        <v>0</v>
      </c>
    </row>
    <row r="162" spans="1:265" s="12" customFormat="1" outlineLevel="1"/>
    <row r="163" spans="1:265" s="2" customFormat="1" ht="5.0999999999999996" customHeight="1" outlineLevel="1">
      <c r="A163" s="4"/>
      <c r="B163" s="4"/>
      <c r="C163" s="4"/>
      <c r="D163" s="4"/>
      <c r="G163" s="15"/>
      <c r="I163" s="15"/>
      <c r="K163" s="15"/>
      <c r="M163" s="15"/>
      <c r="O163" s="15"/>
      <c r="Q163" s="15"/>
      <c r="S163" s="15"/>
      <c r="U163" s="15"/>
      <c r="W163" s="15"/>
      <c r="Y163" s="15"/>
      <c r="AA163" s="15"/>
      <c r="AC163" s="15"/>
    </row>
    <row r="164" spans="1:265" s="2" customFormat="1">
      <c r="C164" s="3" t="s">
        <v>92</v>
      </c>
      <c r="G164" s="14">
        <f>SUM(G162:G163)</f>
        <v>0</v>
      </c>
      <c r="I164" s="14">
        <f>SUM(I162:I163)</f>
        <v>0</v>
      </c>
      <c r="K164" s="14">
        <f>SUM(K162:K163)</f>
        <v>0</v>
      </c>
      <c r="M164" s="14">
        <f>SUM(M162:M163)</f>
        <v>0</v>
      </c>
      <c r="O164" s="14">
        <f>SUM(O162:O163)</f>
        <v>0</v>
      </c>
      <c r="Q164" s="14">
        <f>SUM(Q162:Q163)</f>
        <v>0</v>
      </c>
      <c r="S164" s="14">
        <f>SUM(S162:S163)</f>
        <v>0</v>
      </c>
      <c r="U164" s="14">
        <f>SUM(U162:U163)</f>
        <v>0</v>
      </c>
      <c r="W164" s="14">
        <f>SUM(W162:W163)</f>
        <v>0</v>
      </c>
      <c r="Y164" s="14">
        <f>SUM(Y162:Y163)</f>
        <v>0</v>
      </c>
      <c r="AA164" s="14">
        <f>SUM(AA162:AA163)</f>
        <v>0</v>
      </c>
      <c r="AC164" s="14">
        <f>SUM(AC162:AC163)</f>
        <v>0</v>
      </c>
    </row>
    <row r="165" spans="1:265" s="2" customFormat="1" outlineLevel="1">
      <c r="A165" s="3">
        <v>29100</v>
      </c>
      <c r="B165" s="3" t="s">
        <v>93</v>
      </c>
      <c r="C165" s="4"/>
      <c r="D165" s="4"/>
      <c r="G165" s="5">
        <v>2115180.94</v>
      </c>
      <c r="I165" s="5">
        <v>2119136.41</v>
      </c>
      <c r="K165" s="5">
        <v>2118430.5699999998</v>
      </c>
      <c r="M165" s="5">
        <v>2124637.25</v>
      </c>
      <c r="O165" s="5">
        <v>2130440.21</v>
      </c>
      <c r="Q165" s="5">
        <v>2137046.92</v>
      </c>
      <c r="S165" s="5">
        <v>2144834.14</v>
      </c>
      <c r="U165" s="5">
        <v>2151665.4900000002</v>
      </c>
      <c r="W165" s="5">
        <v>2160417.83</v>
      </c>
      <c r="Y165" s="5">
        <v>2164260.65</v>
      </c>
      <c r="AA165" s="5">
        <v>2167153.63</v>
      </c>
      <c r="AC165" s="5">
        <v>2171483.33</v>
      </c>
    </row>
    <row r="166" spans="1:265" s="2" customFormat="1" ht="5.0999999999999996" customHeight="1" outlineLevel="1">
      <c r="A166" s="4"/>
      <c r="B166" s="4"/>
      <c r="C166" s="4"/>
      <c r="D166" s="4"/>
      <c r="G166" s="15"/>
      <c r="I166" s="15"/>
      <c r="K166" s="15"/>
      <c r="M166" s="15"/>
      <c r="O166" s="15"/>
      <c r="Q166" s="15"/>
      <c r="S166" s="15"/>
      <c r="U166" s="15"/>
      <c r="W166" s="15"/>
      <c r="Y166" s="15"/>
      <c r="AA166" s="15"/>
      <c r="AC166" s="15"/>
    </row>
    <row r="167" spans="1:265" s="2" customFormat="1">
      <c r="C167" s="3" t="s">
        <v>93</v>
      </c>
      <c r="G167" s="14">
        <f>SUM(G165:G166)</f>
        <v>2115180.94</v>
      </c>
      <c r="I167" s="14">
        <f>SUM(I165:I166)</f>
        <v>2119136.41</v>
      </c>
      <c r="K167" s="14">
        <f>SUM(K165:K166)</f>
        <v>2118430.5699999998</v>
      </c>
      <c r="M167" s="14">
        <f>SUM(M165:M166)</f>
        <v>2124637.25</v>
      </c>
      <c r="O167" s="14">
        <f>SUM(O165:O166)</f>
        <v>2130440.21</v>
      </c>
      <c r="Q167" s="14">
        <f>SUM(Q165:Q166)</f>
        <v>2137046.92</v>
      </c>
      <c r="S167" s="14">
        <f>SUM(S165:S166)</f>
        <v>2144834.14</v>
      </c>
      <c r="U167" s="14">
        <f>SUM(U165:U166)</f>
        <v>2151665.4900000002</v>
      </c>
      <c r="W167" s="14">
        <f>SUM(W165:W166)</f>
        <v>2160417.83</v>
      </c>
      <c r="Y167" s="14">
        <f>SUM(Y165:Y166)</f>
        <v>2164260.65</v>
      </c>
      <c r="AA167" s="14">
        <f>SUM(AA165:AA166)</f>
        <v>2167153.63</v>
      </c>
      <c r="AC167" s="14">
        <f>SUM(AC165:AC166)</f>
        <v>2171483.33</v>
      </c>
    </row>
    <row r="168" spans="1:265" s="2" customFormat="1" ht="7.5" customHeight="1">
      <c r="G168" s="16"/>
      <c r="I168" s="16"/>
      <c r="K168" s="16"/>
      <c r="M168" s="16"/>
      <c r="O168" s="16"/>
      <c r="Q168" s="16"/>
      <c r="S168" s="16"/>
      <c r="U168" s="16"/>
      <c r="W168" s="16"/>
      <c r="Y168" s="16"/>
      <c r="AA168" s="16"/>
      <c r="AC168" s="16"/>
    </row>
    <row r="169" spans="1:265" s="2" customFormat="1">
      <c r="B169" s="17" t="s">
        <v>93</v>
      </c>
      <c r="G169" s="18">
        <f>SUM(G149,G155,G161,G167,G158,G152,G164)</f>
        <v>2115180.94</v>
      </c>
      <c r="I169" s="18">
        <f>SUM(I149,I155,I161,I167,I158,I152,I164)</f>
        <v>2119136.41</v>
      </c>
      <c r="K169" s="18">
        <f>SUM(K149,K155,K161,K167,K158,K152,K164)</f>
        <v>2118430.5699999998</v>
      </c>
      <c r="M169" s="18">
        <f>SUM(M149,M155,M161,M167,M158,M152,M164)</f>
        <v>2124637.25</v>
      </c>
      <c r="O169" s="18">
        <f>SUM(O149,O155,O161,O167,O158,O152,O164)</f>
        <v>2130440.21</v>
      </c>
      <c r="Q169" s="18">
        <f>SUM(Q149,Q155,Q161,Q167,Q158,Q152,Q164)</f>
        <v>2137046.92</v>
      </c>
      <c r="S169" s="18">
        <f>SUM(S149,S155,S161,S167,S158,S152,S164)</f>
        <v>2144834.14</v>
      </c>
      <c r="U169" s="18">
        <f>SUM(U149,U155,U161,U167,U158,U152,U164)</f>
        <v>2151665.4900000002</v>
      </c>
      <c r="W169" s="18">
        <f>SUM(W149,W155,W161,W167,W158,W152,W164)</f>
        <v>2160417.83</v>
      </c>
      <c r="Y169" s="18">
        <f>SUM(Y149,Y155,Y161,Y167,Y158,Y152,Y164)</f>
        <v>2164260.65</v>
      </c>
      <c r="AA169" s="18">
        <f>SUM(AA149,AA155,AA161,AA167,AA158,AA152,AA164)</f>
        <v>2167153.63</v>
      </c>
      <c r="AC169" s="18">
        <f>SUM(AC149,AC155,AC161,AC167,AC158,AC152,AC164)</f>
        <v>2171483.33</v>
      </c>
    </row>
    <row r="170" spans="1:265" s="2" customFormat="1" ht="7.5" customHeight="1">
      <c r="G170" s="16"/>
      <c r="I170" s="16"/>
      <c r="K170" s="16"/>
      <c r="M170" s="16"/>
      <c r="O170" s="16"/>
      <c r="Q170" s="16"/>
      <c r="S170" s="16"/>
      <c r="U170" s="16"/>
      <c r="W170" s="16"/>
      <c r="Y170" s="16"/>
      <c r="AA170" s="16"/>
      <c r="AC170" s="16"/>
    </row>
    <row r="171" spans="1:265" s="2" customFormat="1" ht="13.5" thickBot="1">
      <c r="B171" s="17" t="s">
        <v>94</v>
      </c>
      <c r="G171" s="21">
        <f>+G145+G169</f>
        <v>2156016.21</v>
      </c>
      <c r="I171" s="21">
        <f>+I145+I169</f>
        <v>2205074.1</v>
      </c>
      <c r="K171" s="21">
        <f>+K145+K169</f>
        <v>2166869.88</v>
      </c>
      <c r="M171" s="21">
        <f>+M145+M169</f>
        <v>2202078.2200000002</v>
      </c>
      <c r="O171" s="21">
        <f>+O145+O169</f>
        <v>2173158.6800000002</v>
      </c>
      <c r="Q171" s="21">
        <f>+Q145+Q169</f>
        <v>2212392.62</v>
      </c>
      <c r="S171" s="21">
        <f>+S145+S169</f>
        <v>2187227.96</v>
      </c>
      <c r="U171" s="21">
        <f>+U145+U169</f>
        <v>2241446.0900000003</v>
      </c>
      <c r="W171" s="21">
        <f>+W145+W169</f>
        <v>2213209.7200000002</v>
      </c>
      <c r="Y171" s="21">
        <f>+Y145+Y169</f>
        <v>2249060.6</v>
      </c>
      <c r="AA171" s="21">
        <f>+AA145+AA169</f>
        <v>2222595.1799999997</v>
      </c>
      <c r="AC171" s="21">
        <f>+AC145+AC169</f>
        <v>2268439.5</v>
      </c>
    </row>
    <row r="172" spans="1:265" s="2" customFormat="1" ht="7.5" customHeight="1" thickTop="1">
      <c r="G172" s="16"/>
      <c r="I172" s="16"/>
      <c r="K172" s="16"/>
      <c r="M172" s="16"/>
      <c r="O172" s="16"/>
      <c r="Q172" s="16"/>
      <c r="S172" s="16"/>
      <c r="U172" s="16"/>
      <c r="W172" s="16"/>
      <c r="Y172" s="16"/>
      <c r="AA172" s="16"/>
      <c r="AC172" s="16"/>
    </row>
    <row r="173" spans="1:265" s="22" customFormat="1" ht="11.25">
      <c r="C173" s="22" t="s">
        <v>95</v>
      </c>
      <c r="G173" s="23">
        <f>G99-G171</f>
        <v>0</v>
      </c>
      <c r="I173" s="23">
        <f>I99-I171</f>
        <v>0</v>
      </c>
      <c r="K173" s="23">
        <f>K99-K171</f>
        <v>0</v>
      </c>
      <c r="M173" s="23">
        <f>M99-M171</f>
        <v>0</v>
      </c>
      <c r="O173" s="23">
        <f>O99-O171</f>
        <v>0</v>
      </c>
      <c r="Q173" s="23">
        <f>Q99-Q171</f>
        <v>0</v>
      </c>
      <c r="S173" s="23">
        <f>S99-S171</f>
        <v>0</v>
      </c>
      <c r="U173" s="23">
        <f>U99-U171</f>
        <v>0</v>
      </c>
      <c r="W173" s="23">
        <f>W99-W171</f>
        <v>0</v>
      </c>
      <c r="Y173" s="23">
        <f>Y99-Y171</f>
        <v>0</v>
      </c>
      <c r="AA173" s="23">
        <f>AA99-AA171</f>
        <v>0</v>
      </c>
      <c r="AC173" s="23">
        <f>AC99-AC171</f>
        <v>0</v>
      </c>
    </row>
    <row r="174" spans="1:265" s="24" customFormat="1" ht="9.75" customHeight="1">
      <c r="A174" s="2"/>
      <c r="B174" s="2"/>
      <c r="C174" s="3"/>
      <c r="D174" s="2"/>
      <c r="E174" s="1"/>
      <c r="F174" s="1"/>
      <c r="H174" s="1"/>
      <c r="J174" s="1"/>
      <c r="L174" s="1"/>
      <c r="N174" s="1"/>
      <c r="P174" s="1"/>
      <c r="R174" s="1"/>
      <c r="T174" s="1"/>
      <c r="V174" s="1"/>
      <c r="X174" s="1"/>
      <c r="Z174" s="1"/>
      <c r="AB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  <c r="JC174" s="1"/>
      <c r="JD174" s="1"/>
      <c r="JE174" s="1"/>
    </row>
    <row r="175" spans="1:265" ht="15" outlineLevel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</row>
    <row r="176" spans="1:265" ht="6" customHeight="1" outlineLevel="1">
      <c r="G176" s="15"/>
      <c r="H176" s="16"/>
      <c r="I176" s="15"/>
      <c r="J176" s="16"/>
      <c r="K176" s="15"/>
      <c r="L176" s="16"/>
      <c r="M176" s="15"/>
      <c r="N176" s="16"/>
      <c r="O176" s="15"/>
      <c r="P176" s="16"/>
      <c r="Q176" s="15"/>
      <c r="R176" s="16"/>
      <c r="S176" s="15"/>
      <c r="T176" s="16"/>
      <c r="U176" s="15"/>
      <c r="V176" s="16"/>
      <c r="W176" s="15"/>
      <c r="X176" s="16"/>
      <c r="Y176" s="15"/>
      <c r="Z176" s="16"/>
      <c r="AA176" s="15"/>
      <c r="AB176" s="16"/>
      <c r="AC176" s="15"/>
      <c r="AD176" s="16"/>
    </row>
    <row r="177" spans="2:265" s="26" customFormat="1">
      <c r="B177" s="26" t="s">
        <v>96</v>
      </c>
      <c r="G177" s="27">
        <f>SUM(G175:G176)</f>
        <v>0</v>
      </c>
      <c r="H177" s="28"/>
      <c r="I177" s="27">
        <f>SUM(I175:I176)</f>
        <v>0</v>
      </c>
      <c r="J177" s="28"/>
      <c r="K177" s="27">
        <f>SUM(K175:K176)</f>
        <v>0</v>
      </c>
      <c r="L177" s="28"/>
      <c r="M177" s="27">
        <f>SUM(M175:M176)</f>
        <v>0</v>
      </c>
      <c r="N177" s="28"/>
      <c r="O177" s="27">
        <f>SUM(O175:O176)</f>
        <v>0</v>
      </c>
      <c r="P177" s="28"/>
      <c r="Q177" s="27">
        <f>SUM(Q175:Q176)</f>
        <v>0</v>
      </c>
      <c r="R177" s="28"/>
      <c r="S177" s="27">
        <f>SUM(S175:S176)</f>
        <v>0</v>
      </c>
      <c r="T177" s="28"/>
      <c r="U177" s="27">
        <f>SUM(U175:U176)</f>
        <v>0</v>
      </c>
      <c r="V177" s="28"/>
      <c r="W177" s="27">
        <f>SUM(W175:W176)</f>
        <v>0</v>
      </c>
      <c r="X177" s="28"/>
      <c r="Y177" s="27">
        <f>SUM(Y175:Y176)</f>
        <v>0</v>
      </c>
      <c r="Z177" s="28"/>
      <c r="AA177" s="27">
        <f>SUM(AA175:AA176)</f>
        <v>0</v>
      </c>
      <c r="AB177" s="28"/>
      <c r="AC177" s="27">
        <f>SUM(AC175:AC176)</f>
        <v>0</v>
      </c>
      <c r="AD177" s="28"/>
      <c r="AE177" s="28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</row>
    <row r="178" spans="2:265"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30"/>
    </row>
  </sheetData>
  <pageMargins left="0.5" right="0.5" top="0.39" bottom="0.4" header="0.25" footer="0.25"/>
  <pageSetup scale="64" fitToHeight="7" orientation="landscape" errors="blank" horizontalDpi="4294967292" r:id="rId1"/>
  <headerFooter alignWithMargins="0">
    <oddHeader>&amp;R&amp;D - &amp;T</oddHeader>
    <oddFooter>&amp;L&amp;F - &amp;A&amp;RPage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933B835647FC0409EBD835DF2E20FEF" ma:contentTypeVersion="104" ma:contentTypeDescription="" ma:contentTypeScope="" ma:versionID="0d33c713c527a5a0b65e3653f5ec2aa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2016-02-22T08:00:00+00:00</OpenedDate>
    <Date1 xmlns="dc463f71-b30c-4ab2-9473-d307f9d35888">2016-02-22T08:00:00+00:00</Date1>
    <IsDocumentOrder xmlns="dc463f71-b30c-4ab2-9473-d307f9d35888" xsi:nil="true"/>
    <IsHighlyConfidential xmlns="dc463f71-b30c-4ab2-9473-d307f9d35888">false</IsHighlyConfidential>
    <CaseCompanyNames xmlns="dc463f71-b30c-4ab2-9473-d307f9d35888">AMERICAN DISPOSAL COMPANY, INC.</CaseCompanyNames>
    <DocketNumber xmlns="dc463f71-b30c-4ab2-9473-d307f9d35888">160233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CD50A2A7-B918-4082-8105-2DC1DC80738C}"/>
</file>

<file path=customXml/itemProps2.xml><?xml version="1.0" encoding="utf-8"?>
<ds:datastoreItem xmlns:ds="http://schemas.openxmlformats.org/officeDocument/2006/customXml" ds:itemID="{51A3D2C7-2FC3-4033-8AB2-6FB861B4BB97}"/>
</file>

<file path=customXml/itemProps3.xml><?xml version="1.0" encoding="utf-8"?>
<ds:datastoreItem xmlns:ds="http://schemas.openxmlformats.org/officeDocument/2006/customXml" ds:itemID="{18C7A9B9-85FD-449F-AD3B-4A80BB416B62}"/>
</file>

<file path=customXml/itemProps4.xml><?xml version="1.0" encoding="utf-8"?>
<ds:datastoreItem xmlns:ds="http://schemas.openxmlformats.org/officeDocument/2006/customXml" ds:itemID="{2665661C-B5F8-447B-A238-0A63CCC57B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2132 BS</vt:lpstr>
      <vt:lpstr>District</vt:lpstr>
      <vt:lpstr>'2132 BS'!Print_Area</vt:lpstr>
      <vt:lpstr>'2132 BS'!Print_Titles</vt:lpstr>
      <vt:lpstr>YearMonth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heatherg</dc:creator>
  <cp:lastModifiedBy>heatherg</cp:lastModifiedBy>
  <cp:lastPrinted>2016-02-21T23:19:26Z</cp:lastPrinted>
  <dcterms:created xsi:type="dcterms:W3CDTF">2016-02-18T00:38:44Z</dcterms:created>
  <dcterms:modified xsi:type="dcterms:W3CDTF">2016-02-21T23:19:37Z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0x0101006E56B4D1795A2E4DB2F0B01679ED314A006933B835647FC0409EBD835DF2E20FEF</vt:lpwstr>
  </property>
  <property fmtid="{D5CDD505-2E9C-101B-9397-08002B2CF9AE}" pid="3" name="_docset_NoMedatataSyncRequired">
    <vt:lpwstr>False</vt:lpwstr>
  </property>
</Properties>
</file>