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1ADF8BA-3DEA-4CAF-AE69-968F7AC11D56}" xr6:coauthVersionLast="47" xr6:coauthVersionMax="47" xr10:uidLastSave="{00000000-0000-0000-0000-000000000000}"/>
  <bookViews>
    <workbookView xWindow="19080" yWindow="480" windowWidth="19440" windowHeight="15000" tabRatio="824" xr2:uid="{00000000-000D-0000-FFFF-FFFF00000000}"/>
  </bookViews>
  <sheets>
    <sheet name="15.3" sheetId="35" r:id="rId1"/>
    <sheet name="15.3.1" sheetId="3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B06" hidden="1">[2]WORKD!#REF!</definedName>
    <definedName name="__123Graph_ACEDREVGR" hidden="1">'[3]Revenue-monthly'!#REF!</definedName>
    <definedName name="__123Graph_B" hidden="1">[1]Inputs!#REF!</definedName>
    <definedName name="__123Graph_BCEDREVGR" hidden="1">'[3]Revenue-monthly'!#REF!</definedName>
    <definedName name="__123Graph_D" hidden="1">[1]Inputs!#REF!</definedName>
    <definedName name="__123Graph_E" hidden="1">'[3]Revenue-monthly'!#REF!</definedName>
    <definedName name="__123Graph_F" hidden="1">'[3]Revenue-monthly'!#REF!</definedName>
    <definedName name="__123Graph_X" hidden="1">'[3]Revenue-monthly'!$A$12:$A$23</definedName>
    <definedName name="__123Graph_XCEDREVGR" hidden="1">'[3]Revenue-monthly'!$A$12:$A$23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'[4]10'!#REF!</definedName>
    <definedName name="_1__123Graph_ACONTRACT_BY_B_U" hidden="1">'[5]QRE Charts'!$D$275:$Q$275</definedName>
    <definedName name="_10__123Graph_BQRE_S_BY_TYPE" hidden="1">'[5]QRE''s'!$D$100:$R$100</definedName>
    <definedName name="_11__123Graph_BSENS_COMPARISON" hidden="1">'[5]QRE Charts'!$E$366:$O$366</definedName>
    <definedName name="_12__123Graph_BSUPPLIES_BY_B_U" hidden="1">'[5]QRE Charts'!$D$250:$Q$250</definedName>
    <definedName name="_13__123Graph_BTAX_CREDIT" hidden="1">'[5]QRE Charts'!$E$332:$E$342</definedName>
    <definedName name="_14__123Graph_BWAGES_BY_B_U" hidden="1">'[5]QRE Charts'!$D$224:$R$224</definedName>
    <definedName name="_15__123Graph_CCONTRACT_BY_B_U" hidden="1">'[5]QRE Charts'!$D$277:$Q$277</definedName>
    <definedName name="_16__123Graph_CQRE_S_BY_CO." hidden="1">'[5]QRE Charts'!$D$303:$R$303</definedName>
    <definedName name="_17__123Graph_CQRE_S_BY_TYPE" hidden="1">'[5]QRE''s'!$D$101:$R$101</definedName>
    <definedName name="_18__123Graph_CSENS_COMPARISON" hidden="1">'[5]QRE Charts'!$E$367:$O$367</definedName>
    <definedName name="_19__123Graph_CSUPPLIES_BY_B_U" hidden="1">'[5]QRE Charts'!$D$251:$Q$251</definedName>
    <definedName name="_2__123Graph_AQRE_S_BY_CO." hidden="1">'[5]QRE Charts'!$D$301:$R$301</definedName>
    <definedName name="_20__123Graph_CWAGES_BY_B_U" hidden="1">'[5]QRE Charts'!$D$225:$R$225</definedName>
    <definedName name="_21__123Graph_DCONTRACT_BY_B_U" hidden="1">'[5]QRE Charts'!$D$278:$Q$278</definedName>
    <definedName name="_22__123Graph_DQRE_S_BY_CO." hidden="1">'[5]QRE Charts'!$D$304:$R$304</definedName>
    <definedName name="_23__123Graph_DSUPPLIES_BY_B_U" hidden="1">'[5]QRE Charts'!$D$252:$Q$252</definedName>
    <definedName name="_24__123Graph_DWAGES_BY_B_U" hidden="1">'[5]QRE Charts'!$D$226:$R$226</definedName>
    <definedName name="_25__123Graph_ECONTRACT_BY_B_U" hidden="1">'[5]QRE Charts'!$D$279:$Q$279</definedName>
    <definedName name="_26__123Graph_EQRE_S_BY_CO." hidden="1">'[5]QRE Charts'!$D$305:$R$305</definedName>
    <definedName name="_27__123Graph_ESUPPLIES_BY_B_U" hidden="1">'[5]QRE Charts'!$D$253:$Q$253</definedName>
    <definedName name="_28__123Graph_EWAGES_BY_B_U" hidden="1">'[5]QRE Charts'!$D$227:$R$227</definedName>
    <definedName name="_29__123Graph_FCONTRACT_BY_B_U" hidden="1">'[5]QRE Charts'!$D$280:$Q$280</definedName>
    <definedName name="_3__123Graph_AQRE_S_BY_TYPE" hidden="1">'[5]QRE''s'!$D$99:$R$99</definedName>
    <definedName name="_30__123Graph_FQRE_S_BY_CO." hidden="1">'[5]QRE Charts'!$D$306:$R$306</definedName>
    <definedName name="_31__123Graph_FSUPPLIES_BY_B_U" hidden="1">'[5]QRE Charts'!$D$254:$Q$254</definedName>
    <definedName name="_32__123Graph_FWAGES_BY_B_U" hidden="1">'[5]QRE Charts'!$D$228:$R$228</definedName>
    <definedName name="_33__123Graph_XCONTRACT_BY_B_U" hidden="1">'[5]QRE Charts'!$D$222:$R$222</definedName>
    <definedName name="_34__123Graph_XQRE_S_BY_CO." hidden="1">'[5]QRE Charts'!$D$222:$R$222</definedName>
    <definedName name="_35__123Graph_XQRE_S_BY_TYPE" hidden="1">'[5]QRE Charts'!$D$222:$R$222</definedName>
    <definedName name="_36__123Graph_XSUPPLIES_BY_B_U" hidden="1">'[5]QRE Charts'!$D$222:$R$222</definedName>
    <definedName name="_37__123Graph_XTAX_CREDIT" hidden="1">'[5]QRE Charts'!$C$332:$C$342</definedName>
    <definedName name="_4__123Graph_ASENS_COMPARISON" hidden="1">'[5]QRE Charts'!$E$365:$O$365</definedName>
    <definedName name="_5__123Graph_ASUPPLIES_BY_B_U" hidden="1">'[5]QRE Charts'!$D$249:$Q$249</definedName>
    <definedName name="_6__123Graph_ATAX_CREDIT" hidden="1">'[5]QRE Charts'!$D$332:$D$342</definedName>
    <definedName name="_7__123Graph_AWAGES_BY_B_U" hidden="1">'[5]QRE Charts'!$D$223:$R$223</definedName>
    <definedName name="_8__123Graph_BCONTRACT_BY_B_U" hidden="1">'[5]QRE Charts'!$D$276:$Q$276</definedName>
    <definedName name="_9__123Graph_BQRE_S_BY_CO." hidden="1">'[5]QRE Charts'!$D$302:$R$302</definedName>
    <definedName name="_Fill" hidden="1">#REF!</definedName>
    <definedName name="_xlnm._FilterDatabase" hidden="1">'[6]3 - 2004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[7]A!#REF!</definedName>
    <definedName name="_OM1" hidden="1">{#N/A,#N/A,FALSE,"Summary";#N/A,#N/A,FALSE,"SmPlants";#N/A,#N/A,FALSE,"Utah";#N/A,#N/A,FALSE,"Idaho";#N/A,#N/A,FALSE,"Lewis River";#N/A,#N/A,FALSE,"NrthUmpq";#N/A,#N/A,FALSE,"KlamRog"}</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copy" hidden="1">#REF!</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sd" hidden="1">[8]Inputs!#REF!</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[7]A!#REF!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[9]Inputs!#REF!</definedName>
    <definedName name="_xlnm.Print_Area" localSheetId="0">'15.3'!$A$1:$J$61</definedName>
    <definedName name="_xlnm.Print_Area" localSheetId="1">'15.3.1'!$A$1:$F$41</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ndard1stub" hidden="1">{"YTD-Total",#N/A,FALSE,"Provision"}</definedName>
    <definedName name="test" hidden="1">{#N/A,#N/A,FALSE,"Summary EPS";#N/A,#N/A,FALSE,"1st Qtr Electric";#N/A,#N/A,FALSE,"1st Qtr Australia";#N/A,#N/A,FALSE,"1st Qtr Telecom";#N/A,#N/A,FALSE,"1st QTR Other"}</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ocation._.factor." hidden="1">{#N/A,#N/A,TRUE,"11.1";#N/A,#N/A,TRUE,"11.2";#N/A,#N/A,TRUE,"11.3-.4";#N/A,#N/A,TRUE,"11.5-11.6";#N/A,#N/A,TRUE,"11.7-.10";#N/A,#N/A,TRUE,"11.11-11.22";#N/A,#N/A,TRUE,"11.23_ECD"}</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6D5E97F_8C9B_487E_BF16_975792C15482_.wvu.FilterData" hidden="1">#REF!</definedName>
    <definedName name="Z_1ADFA915_E517_44CA_AE12_B3FCA710D98D_.wvu.FilterData" hidden="1">#REF!</definedName>
    <definedName name="Z_4F0AB477_042A_4B6F_AB97_4706B152AB31_.wvu.FilterData" hidden="1">#REF!</definedName>
    <definedName name="Z_581AFC92_5FB7_4950_93A7_F010275D5C1A_.wvu.Rows" hidden="1">#REF!,#REF!,#REF!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8134085D_C2A5_4927_AA1A_7FC7CF5BC66B_.wvu.FilterData" hidden="1">#REF!</definedName>
    <definedName name="Z_8D231058_2525_481C_9D5C_44C05AC41C4A_.wvu.FilterData" hidden="1">#REF!</definedName>
    <definedName name="Z_8DEE9286_69B5_447F_9CA7_1E503CCF77AB_.wvu.Cols" hidden="1">#REF!</definedName>
    <definedName name="Z_8DEE9286_69B5_447F_9CA7_1E503CCF77AB_.wvu.PrintTitles" hidden="1">#REF!</definedName>
    <definedName name="Z_933CED9D_0EC4_445D_8384_0CF8DA995EDF_.wvu.FilterData" hidden="1">#REF!</definedName>
    <definedName name="Z_9CFFCCF6_95A1_11D6_8DB9_00105A0C4F46_.wvu.Cols" hidden="1">#REF!</definedName>
    <definedName name="Z_9CFFCCF6_95A1_11D6_8DB9_00105A0C4F46_.wvu.Rows" hidden="1">#REF!</definedName>
    <definedName name="Z_A521AD5C_6A6C_48B7_95FC_73371C2B1D6C_.wvu.FilterData" hidden="1">#REF!</definedName>
    <definedName name="Z_B5949F76_D4A6_408D_B4D9_E074BEB7FBBC_.wvu.FilterData" hidden="1">#REF!</definedName>
    <definedName name="Z_BF75FF89_03D8_4DB8_AE0E_0E2B86BFB998_.wvu.Rows" hidden="1">'[10]Report Distribution'!#REF!</definedName>
    <definedName name="Z_C9973EFB_CE14_44BB_BC9B_98FD9E1841AA_.wvu.FilterData" hidden="1">#REF!</definedName>
    <definedName name="Z_DE0117F4_0A48_47D9_9D64_C85E2A23A245_.wvu.Rows" hidden="1">#REF!</definedName>
    <definedName name="Z_F3B54C8A_1D3B_492A_9994_77E5201A636C_.wvu.Cols" hidden="1">'[11]PERCO Variance Exp.'!#REF!</definedName>
    <definedName name="Z_F3B54C8A_1D3B_492A_9994_77E5201A636C_.wvu.Rows" hidden="1">'[11]PERCO Variance Exp.'!$A$10:$IV$30,'[11]PERCO Variance Exp.'!$A$40:$IV$52</definedName>
    <definedName name="Z_F6530864_A582_11D6_AAF2_0004755110B4_.wvu.Rows" hidden="1">'[11]CSCS Variance Exp.'!$A$15:$IV$26,'[11]CSCS Variance Exp.'!$A$51:$IV$65,'[11]CSCS Variance Exp.'!$A$75:$IV$76</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6" l="1"/>
  <c r="C31" i="36"/>
  <c r="E30" i="36"/>
  <c r="E29" i="36"/>
  <c r="E31" i="36" s="1"/>
  <c r="D27" i="36"/>
  <c r="C27" i="36"/>
  <c r="C33" i="36" s="1"/>
  <c r="E26" i="36"/>
  <c r="E25" i="36"/>
  <c r="E24" i="36"/>
  <c r="E27" i="36" l="1"/>
  <c r="E33" i="36" s="1"/>
  <c r="F21" i="35" s="1"/>
  <c r="D31" i="36"/>
  <c r="D33" i="36" s="1"/>
  <c r="E17" i="36" l="1"/>
  <c r="F19" i="35" s="1"/>
  <c r="I19" i="35" s="1"/>
  <c r="I21" i="35" l="1"/>
  <c r="E8" i="36" l="1"/>
  <c r="F12" i="35" l="1"/>
  <c r="I12" i="35" s="1"/>
  <c r="J19" i="35"/>
  <c r="J12" i="35"/>
  <c r="J21" i="35"/>
  <c r="J18" i="35"/>
  <c r="J14" i="35"/>
  <c r="E14" i="36"/>
  <c r="J17" i="35"/>
  <c r="F17" i="35" l="1"/>
  <c r="I17" i="35" s="1"/>
  <c r="C12" i="36" l="1"/>
  <c r="D12" i="36"/>
  <c r="E10" i="36"/>
  <c r="C19" i="36" l="1"/>
  <c r="E12" i="36"/>
  <c r="F14" i="35"/>
  <c r="I14" i="35" s="1"/>
  <c r="D19" i="36" l="1"/>
  <c r="E16" i="36"/>
  <c r="F18" i="35" l="1"/>
  <c r="I18" i="35" s="1"/>
  <c r="E19" i="36"/>
</calcChain>
</file>

<file path=xl/sharedStrings.xml><?xml version="1.0" encoding="utf-8"?>
<sst xmlns="http://schemas.openxmlformats.org/spreadsheetml/2006/main" count="76" uniqueCount="58">
  <si>
    <t/>
  </si>
  <si>
    <t>WA</t>
  </si>
  <si>
    <t>JBE</t>
  </si>
  <si>
    <t>PAGE</t>
  </si>
  <si>
    <t>TOTAL</t>
  </si>
  <si>
    <t>ACCOUNT</t>
  </si>
  <si>
    <t>COMPANY</t>
  </si>
  <si>
    <t>FACTOR</t>
  </si>
  <si>
    <t>FACTOR %</t>
  </si>
  <si>
    <t>ALLOCATED</t>
  </si>
  <si>
    <t>REF#</t>
  </si>
  <si>
    <t>Adjustment to Rate Base:</t>
  </si>
  <si>
    <t>Situs</t>
  </si>
  <si>
    <t>Description of Adjustment:</t>
  </si>
  <si>
    <t>Account</t>
  </si>
  <si>
    <t>Adjustment</t>
  </si>
  <si>
    <t>Accum Def Inc Tax Bal</t>
  </si>
  <si>
    <t>Other Reg. Liabilities</t>
  </si>
  <si>
    <t>Description</t>
  </si>
  <si>
    <t>Ref</t>
  </si>
  <si>
    <t>DTA - EDIT Balances</t>
  </si>
  <si>
    <t>EDIT Reg Liabilities</t>
  </si>
  <si>
    <t>Adjustment to Tax:</t>
  </si>
  <si>
    <t>Protected EDIT Reg Liabilities</t>
  </si>
  <si>
    <t>DTA - Protected EDIT Balances</t>
  </si>
  <si>
    <t>EDIT Amortization</t>
  </si>
  <si>
    <t>Total Protected EDIT Amortization</t>
  </si>
  <si>
    <t>Grand Total EDIT Amortization</t>
  </si>
  <si>
    <t>Other Reg. Liabilities - Protected EDIT</t>
  </si>
  <si>
    <t>Accum Def Inc Tax Bal - Protected EDIT</t>
  </si>
  <si>
    <t>Grand Total - Reg Liabilities</t>
  </si>
  <si>
    <t>December 2024</t>
  </si>
  <si>
    <t>DTL - Protected EDIT Balances - PMI</t>
  </si>
  <si>
    <t>Accum Def Inc Tax Bal - Protected EDIT - PMI</t>
  </si>
  <si>
    <t>254WA</t>
  </si>
  <si>
    <t>December 2024 - AMA</t>
  </si>
  <si>
    <t>190WA</t>
  </si>
  <si>
    <t>Non-Protected PP&amp;E EDIT - WA</t>
  </si>
  <si>
    <t>Non-Property EDIT - WA</t>
  </si>
  <si>
    <t>Deferral of Protected EDIT - WA</t>
  </si>
  <si>
    <t>Protected EDIT - RSGM - WA</t>
  </si>
  <si>
    <t>Protected EDIT - PMI - WA</t>
  </si>
  <si>
    <t>Grand Total - DTA/DTL</t>
  </si>
  <si>
    <t>Total EDIT Amortization - Schedule 197</t>
  </si>
  <si>
    <t>PacifiCorp</t>
  </si>
  <si>
    <t>December 2025</t>
  </si>
  <si>
    <t>December 2025 - AMA</t>
  </si>
  <si>
    <t>282JBE</t>
  </si>
  <si>
    <t xml:space="preserve"> </t>
  </si>
  <si>
    <t>WASHINGTON</t>
  </si>
  <si>
    <t>RES</t>
  </si>
  <si>
    <t>PRO</t>
  </si>
  <si>
    <t>41110WA</t>
  </si>
  <si>
    <t>Washington 2023 General Rate Case</t>
  </si>
  <si>
    <t>Type</t>
  </si>
  <si>
    <t>Removal of TCJA Balances Adjustment - Year 2</t>
  </si>
  <si>
    <t xml:space="preserve">NOTE:  Pursuant to Docket UE-191024, Final Order 09/07/12, issued December 14, 2020, paragraph 40, the deferred TCJA balances as of December 31, 2020 will be amortized over five years, beginning January 1, 2021, via Schedule 197.  The Protected PP&amp;E EDIT Balances, RSGM amortization related to PacifiCorp and ARAM Amortization related to PMI fixed assets is being adjusted to reflect the amortization for the year, along with a corresponding adjustment to rate base.  </t>
  </si>
  <si>
    <t>This adjustment removes from rate base the EDIT balances for the jurisdictions that are returning the EDIT benefits to customers via a separate tariff.  This adjustment also includes a proforma adjustment for the protected EDIT balances and related EDIT amortization for the 12 months period ending December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</si>
</sst>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numFmt numFmtId="165" formatCode="_(* #,##0_);_(* \(#,##0\);_(* &quot;-&quot;??_);_(@_)"/>
    <numFmt numFmtId="166" formatCode="0.000%"/>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sz val="8"/>
      <color rgb="FF1F497D"/>
      <name val="Verdana"/>
      <family val="2"/>
    </font>
    <font>
      <sz val="8"/>
      <color rgb="FF1F497D"/>
      <name val="Verdana"/>
      <family val="2"/>
    </font>
    <font>
      <sz val="12"/>
      <name val="Times New Roman"/>
      <family val="1"/>
    </font>
    <font>
      <u/>
      <sz val="10"/>
      <name val="Arial"/>
      <family val="2"/>
    </font>
    <font>
      <sz val="10"/>
      <color theme="1"/>
      <name val="Arial"/>
      <family val="2"/>
    </font>
  </fonts>
  <fills count="4">
    <fill>
      <patternFill patternType="none"/>
    </fill>
    <fill>
      <patternFill patternType="gray125"/>
    </fill>
    <fill>
      <patternFill patternType="solid">
        <fgColor rgb="FFDBE5F1"/>
        <bgColor rgb="FF000000"/>
      </patternFill>
    </fill>
    <fill>
      <patternFill patternType="solid">
        <fgColor rgb="FFDBE5F1"/>
        <bgColor rgb="FFFFFFFF"/>
      </patternFill>
    </fill>
  </fills>
  <borders count="21">
    <border>
      <left/>
      <right/>
      <top/>
      <bottom/>
      <diagonal/>
    </border>
    <border>
      <left/>
      <right/>
      <top style="thin">
        <color indexed="64"/>
      </top>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
    <xf numFmtId="0" fontId="0" fillId="0" borderId="0"/>
    <xf numFmtId="0" fontId="2" fillId="0" borderId="0"/>
    <xf numFmtId="0" fontId="4" fillId="2" borderId="3" applyNumberFormat="0" applyAlignment="0" applyProtection="0">
      <alignment horizontal="left" vertical="center" indent="1"/>
    </xf>
    <xf numFmtId="164" fontId="5" fillId="3" borderId="3" applyNumberFormat="0" applyAlignment="0" applyProtection="0">
      <alignment horizontal="left" vertical="center" indent="1"/>
    </xf>
    <xf numFmtId="164" fontId="5" fillId="0" borderId="4" applyNumberFormat="0" applyProtection="0">
      <alignment horizontal="right" vertical="center"/>
    </xf>
    <xf numFmtId="0" fontId="4" fillId="2" borderId="5" applyNumberFormat="0" applyAlignment="0" applyProtection="0">
      <alignment horizontal="left" vertical="center" indent="1"/>
    </xf>
    <xf numFmtId="164" fontId="4" fillId="0" borderId="5" applyNumberFormat="0" applyProtection="0">
      <alignment horizontal="right" vertical="center"/>
    </xf>
    <xf numFmtId="0" fontId="6"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76">
    <xf numFmtId="0" fontId="0" fillId="0" borderId="0" xfId="0"/>
    <xf numFmtId="0" fontId="2" fillId="0" borderId="0" xfId="7" applyFont="1"/>
    <xf numFmtId="0" fontId="2" fillId="0" borderId="0" xfId="7" applyFont="1" applyBorder="1"/>
    <xf numFmtId="0" fontId="2" fillId="0" borderId="0" xfId="1" applyFont="1"/>
    <xf numFmtId="0" fontId="3" fillId="0" borderId="0" xfId="7" applyFont="1"/>
    <xf numFmtId="0" fontId="3" fillId="0" borderId="0" xfId="1" applyFont="1"/>
    <xf numFmtId="0" fontId="2" fillId="0" borderId="0" xfId="7" applyFont="1" applyFill="1" applyBorder="1"/>
    <xf numFmtId="0" fontId="2" fillId="0" borderId="0" xfId="7" applyFont="1" applyAlignment="1">
      <alignment horizontal="center"/>
    </xf>
    <xf numFmtId="0" fontId="2" fillId="0" borderId="0" xfId="7" applyNumberFormat="1" applyFont="1" applyAlignment="1">
      <alignment horizontal="center"/>
    </xf>
    <xf numFmtId="0" fontId="7" fillId="0" borderId="0" xfId="7" applyFont="1" applyAlignment="1">
      <alignment horizontal="center"/>
    </xf>
    <xf numFmtId="0" fontId="7" fillId="0" borderId="0" xfId="7" applyNumberFormat="1" applyFont="1" applyAlignment="1">
      <alignment horizontal="center"/>
    </xf>
    <xf numFmtId="0" fontId="2" fillId="0" borderId="0" xfId="7" applyFont="1" applyBorder="1" applyAlignment="1">
      <alignment horizontal="center"/>
    </xf>
    <xf numFmtId="165" fontId="2" fillId="0" borderId="0" xfId="9" applyNumberFormat="1" applyFont="1" applyBorder="1" applyAlignment="1">
      <alignment horizontal="center"/>
    </xf>
    <xf numFmtId="0" fontId="3" fillId="0" borderId="0" xfId="7" applyFont="1" applyFill="1" applyBorder="1" applyAlignment="1">
      <alignment horizontal="left"/>
    </xf>
    <xf numFmtId="0" fontId="2" fillId="0" borderId="0" xfId="7" applyFont="1" applyFill="1" applyBorder="1" applyAlignment="1">
      <alignment horizontal="center"/>
    </xf>
    <xf numFmtId="0" fontId="2" fillId="0" borderId="0" xfId="1" applyFont="1" applyFill="1" applyBorder="1"/>
    <xf numFmtId="0" fontId="2" fillId="0" borderId="0" xfId="1" applyFont="1" applyFill="1" applyAlignment="1">
      <alignment horizontal="center"/>
    </xf>
    <xf numFmtId="0" fontId="2" fillId="0" borderId="0" xfId="1" applyFont="1" applyAlignment="1">
      <alignment horizontal="center"/>
    </xf>
    <xf numFmtId="0" fontId="2" fillId="0" borderId="0" xfId="1" applyFont="1" applyFill="1"/>
    <xf numFmtId="0" fontId="2" fillId="0" borderId="0" xfId="1" applyFont="1" applyBorder="1"/>
    <xf numFmtId="41" fontId="2" fillId="0" borderId="0" xfId="9" applyNumberFormat="1" applyFont="1" applyFill="1" applyBorder="1" applyAlignment="1">
      <alignment horizontal="center"/>
    </xf>
    <xf numFmtId="0" fontId="3" fillId="0" borderId="2" xfId="1" applyFont="1" applyBorder="1"/>
    <xf numFmtId="0" fontId="3" fillId="0" borderId="2" xfId="1" applyFont="1" applyBorder="1" applyAlignment="1">
      <alignment horizontal="center"/>
    </xf>
    <xf numFmtId="165" fontId="2" fillId="0" borderId="0" xfId="9" applyNumberFormat="1" applyFont="1" applyFill="1"/>
    <xf numFmtId="165" fontId="3" fillId="0" borderId="0" xfId="9" applyNumberFormat="1" applyFont="1" applyFill="1"/>
    <xf numFmtId="0" fontId="3" fillId="0" borderId="0" xfId="7" applyFont="1" applyBorder="1" applyAlignment="1">
      <alignment horizontal="left"/>
    </xf>
    <xf numFmtId="0" fontId="3" fillId="0" borderId="0" xfId="1" applyFont="1" applyAlignment="1">
      <alignment horizontal="center"/>
    </xf>
    <xf numFmtId="0" fontId="3" fillId="0" borderId="16" xfId="1" applyFont="1" applyBorder="1"/>
    <xf numFmtId="0" fontId="3" fillId="0" borderId="16" xfId="1" applyFont="1" applyFill="1" applyBorder="1"/>
    <xf numFmtId="165" fontId="3" fillId="0" borderId="16" xfId="9" applyNumberFormat="1" applyFont="1" applyFill="1" applyBorder="1"/>
    <xf numFmtId="0" fontId="8" fillId="0" borderId="0" xfId="7" applyFont="1" applyAlignment="1">
      <alignment horizontal="center"/>
    </xf>
    <xf numFmtId="10" fontId="2" fillId="0" borderId="0" xfId="10" applyNumberFormat="1" applyFont="1" applyFill="1" applyBorder="1" applyAlignment="1">
      <alignment horizontal="center"/>
    </xf>
    <xf numFmtId="165" fontId="2" fillId="0" borderId="0" xfId="9" applyNumberFormat="1" applyFont="1" applyFill="1" applyBorder="1" applyAlignment="1">
      <alignment horizontal="center"/>
    </xf>
    <xf numFmtId="41" fontId="2" fillId="0" borderId="0" xfId="1" applyNumberFormat="1" applyFont="1" applyFill="1" applyBorder="1"/>
    <xf numFmtId="165" fontId="3" fillId="0" borderId="0" xfId="9" applyNumberFormat="1" applyFont="1" applyFill="1" applyBorder="1"/>
    <xf numFmtId="165" fontId="2" fillId="0" borderId="1" xfId="9" applyNumberFormat="1" applyFont="1" applyFill="1" applyBorder="1"/>
    <xf numFmtId="41" fontId="2" fillId="0" borderId="0" xfId="1" applyNumberFormat="1" applyFont="1" applyFill="1"/>
    <xf numFmtId="0" fontId="3" fillId="0" borderId="0" xfId="1" applyFont="1" applyBorder="1"/>
    <xf numFmtId="17" fontId="3" fillId="0" borderId="2" xfId="1" quotePrefix="1" applyNumberFormat="1" applyFont="1" applyBorder="1" applyAlignment="1">
      <alignment horizontal="center"/>
    </xf>
    <xf numFmtId="0" fontId="3" fillId="0" borderId="2" xfId="1" quotePrefix="1" applyFont="1" applyBorder="1" applyAlignment="1">
      <alignment horizontal="center"/>
    </xf>
    <xf numFmtId="0" fontId="3" fillId="0" borderId="0" xfId="9" applyNumberFormat="1" applyFont="1" applyFill="1" applyAlignment="1">
      <alignment horizontal="center"/>
    </xf>
    <xf numFmtId="166" fontId="2" fillId="0" borderId="0" xfId="12" applyNumberFormat="1" applyFont="1" applyFill="1" applyBorder="1" applyAlignment="1">
      <alignment horizontal="center"/>
    </xf>
    <xf numFmtId="0" fontId="2" fillId="0" borderId="0" xfId="1" applyFont="1" applyAlignment="1">
      <alignment horizontal="right"/>
    </xf>
    <xf numFmtId="0" fontId="3" fillId="0" borderId="16"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Alignment="1">
      <alignment horizontal="center"/>
    </xf>
    <xf numFmtId="0" fontId="2" fillId="0" borderId="2" xfId="1" applyFont="1" applyBorder="1"/>
    <xf numFmtId="165" fontId="2" fillId="0" borderId="0" xfId="1" applyNumberFormat="1" applyFont="1"/>
    <xf numFmtId="0" fontId="2" fillId="0" borderId="1" xfId="1" applyFont="1" applyBorder="1"/>
    <xf numFmtId="165" fontId="2" fillId="0" borderId="1" xfId="1" applyNumberFormat="1" applyFont="1" applyBorder="1"/>
    <xf numFmtId="165" fontId="2" fillId="0" borderId="16" xfId="1" applyNumberFormat="1" applyFont="1" applyBorder="1"/>
    <xf numFmtId="165" fontId="3" fillId="0" borderId="16" xfId="1" applyNumberFormat="1" applyFont="1" applyBorder="1"/>
    <xf numFmtId="0" fontId="2" fillId="0" borderId="16" xfId="1" applyFont="1" applyBorder="1" applyAlignment="1">
      <alignment horizontal="center"/>
    </xf>
    <xf numFmtId="0" fontId="2" fillId="0" borderId="0" xfId="1" applyNumberFormat="1" applyFont="1" applyAlignment="1">
      <alignment horizontal="center"/>
    </xf>
    <xf numFmtId="0" fontId="3" fillId="0" borderId="0" xfId="1" applyNumberFormat="1" applyFont="1" applyAlignment="1">
      <alignment horizontal="center"/>
    </xf>
    <xf numFmtId="0" fontId="3" fillId="0" borderId="2" xfId="1" applyNumberFormat="1" applyFont="1" applyBorder="1" applyAlignment="1">
      <alignment horizontal="center"/>
    </xf>
    <xf numFmtId="0" fontId="2" fillId="0" borderId="0" xfId="9" applyNumberFormat="1" applyFont="1" applyFill="1" applyAlignment="1">
      <alignment horizontal="center"/>
    </xf>
    <xf numFmtId="0" fontId="2" fillId="0" borderId="11" xfId="1" applyFont="1" applyBorder="1" applyAlignment="1">
      <alignment horizontal="left" vertical="top" wrapText="1"/>
    </xf>
    <xf numFmtId="0" fontId="2" fillId="0" borderId="13" xfId="1" applyFont="1" applyBorder="1" applyAlignment="1">
      <alignment horizontal="left" vertical="top" wrapText="1"/>
    </xf>
    <xf numFmtId="0" fontId="2" fillId="0" borderId="8" xfId="1" applyFont="1" applyBorder="1"/>
    <xf numFmtId="0" fontId="2" fillId="0" borderId="0" xfId="7" applyFont="1" applyAlignment="1">
      <alignment horizontal="right"/>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0" xfId="1" applyFont="1" applyBorder="1" applyAlignment="1">
      <alignment horizontal="left" vertical="top" wrapText="1"/>
    </xf>
    <xf numFmtId="0" fontId="2" fillId="0" borderId="12" xfId="1" applyFont="1" applyBorder="1" applyAlignment="1">
      <alignment horizontal="left" vertical="top" wrapText="1"/>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7" xfId="1" applyFont="1" applyBorder="1" applyAlignment="1">
      <alignment horizontal="left" vertical="top" wrapText="1"/>
    </xf>
    <xf numFmtId="0" fontId="2" fillId="0" borderId="1" xfId="1" applyFont="1" applyBorder="1" applyAlignment="1">
      <alignment horizontal="left" vertical="top"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0" xfId="1" applyFont="1" applyAlignment="1">
      <alignment horizontal="left" vertical="top" wrapText="1"/>
    </xf>
    <xf numFmtId="0" fontId="2" fillId="0" borderId="20" xfId="1" applyFont="1" applyBorder="1" applyAlignment="1">
      <alignment horizontal="left" vertical="top" wrapText="1"/>
    </xf>
    <xf numFmtId="0" fontId="2" fillId="0" borderId="6"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cellXfs>
  <cellStyles count="16">
    <cellStyle name="Comma 2" xfId="9" xr:uid="{00000000-0005-0000-0000-000001000000}"/>
    <cellStyle name="Normal" xfId="0" builtinId="0"/>
    <cellStyle name="Normal 2" xfId="1" xr:uid="{00000000-0005-0000-0000-000003000000}"/>
    <cellStyle name="Normal 2 3 2" xfId="14" xr:uid="{017BD5E2-3111-44DE-AC63-CC4275FC43BE}"/>
    <cellStyle name="Normal 3" xfId="11" xr:uid="{1D638820-A170-4A63-A670-98542C2C8658}"/>
    <cellStyle name="Normal 4" xfId="13" xr:uid="{EC44CFDE-713D-4C66-BB64-A273CC2CF3A6}"/>
    <cellStyle name="Normal 4 31" xfId="8" xr:uid="{00000000-0005-0000-0000-000004000000}"/>
    <cellStyle name="Normal_Adjustment Template" xfId="7" xr:uid="{00000000-0005-0000-0000-000005000000}"/>
    <cellStyle name="Percent" xfId="12" builtinId="5"/>
    <cellStyle name="Percent 2" xfId="10" xr:uid="{00000000-0005-0000-0000-000007000000}"/>
    <cellStyle name="Percent 2 2" xfId="15" xr:uid="{64441BBE-A478-4CA2-AB65-C5AF4AE47C30}"/>
    <cellStyle name="SAPDataCell" xfId="4" xr:uid="{00000000-0005-0000-0000-000008000000}"/>
    <cellStyle name="SAPDataTotalCell" xfId="6" xr:uid="{00000000-0005-0000-0000-000009000000}"/>
    <cellStyle name="SAPDimensionCell" xfId="2" xr:uid="{00000000-0005-0000-0000-00000A000000}"/>
    <cellStyle name="SAPMemberCell" xfId="3" xr:uid="{00000000-0005-0000-0000-00000B000000}"/>
    <cellStyle name="SAPMemberTotalCell" xfId="5" xr:uid="{00000000-0005-0000-0000-00000C000000}"/>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cifiCorp.us\DFS\Tax\Pacificorp%20Tax\PowerTax\2013\Tax%20Return\1%20-%20Case%20Mgmt\Case%20712%20Mgmt%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701F-BDD5-41A2-9A89-9787C1B9A7B1}">
  <sheetPr>
    <pageSetUpPr fitToPage="1"/>
  </sheetPr>
  <dimension ref="A2:J61"/>
  <sheetViews>
    <sheetView tabSelected="1" view="pageBreakPreview" zoomScale="85" zoomScaleNormal="100" zoomScaleSheetLayoutView="85" workbookViewId="0">
      <selection activeCell="P11" sqref="P11"/>
    </sheetView>
  </sheetViews>
  <sheetFormatPr defaultColWidth="9.140625" defaultRowHeight="12.75" x14ac:dyDescent="0.2"/>
  <cols>
    <col min="1" max="1" width="2.5703125" style="3" customWidth="1"/>
    <col min="2" max="2" width="4.140625" style="3" customWidth="1"/>
    <col min="3" max="3" width="33.7109375" style="3" customWidth="1"/>
    <col min="4" max="4" width="9.85546875" style="3" bestFit="1" customWidth="1"/>
    <col min="5" max="5" width="5.140625" style="3" bestFit="1" customWidth="1"/>
    <col min="6" max="6" width="10.5703125" style="3" bestFit="1" customWidth="1"/>
    <col min="7" max="7" width="8.42578125" style="3" bestFit="1" customWidth="1"/>
    <col min="8" max="8" width="10.7109375" style="3" bestFit="1" customWidth="1"/>
    <col min="9" max="9" width="13.7109375" style="3" bestFit="1" customWidth="1"/>
    <col min="10" max="10" width="6.140625" style="3" bestFit="1" customWidth="1"/>
    <col min="11" max="16384" width="9.140625" style="3"/>
  </cols>
  <sheetData>
    <row r="2" spans="1:10" x14ac:dyDescent="0.2">
      <c r="A2" s="1"/>
      <c r="B2" s="4" t="s">
        <v>44</v>
      </c>
      <c r="C2" s="1"/>
      <c r="D2" s="7"/>
      <c r="E2" s="7"/>
      <c r="F2" s="7"/>
      <c r="G2" s="7"/>
      <c r="H2" s="7"/>
      <c r="I2" s="60" t="s">
        <v>3</v>
      </c>
      <c r="J2" s="8">
        <v>15.3</v>
      </c>
    </row>
    <row r="3" spans="1:10" x14ac:dyDescent="0.2">
      <c r="A3" s="1"/>
      <c r="B3" s="4" t="s">
        <v>53</v>
      </c>
      <c r="C3" s="1"/>
      <c r="D3" s="7"/>
      <c r="E3" s="7"/>
      <c r="F3" s="7"/>
      <c r="G3" s="7"/>
      <c r="H3" s="7"/>
      <c r="I3" s="7"/>
      <c r="J3" s="8"/>
    </row>
    <row r="4" spans="1:10" x14ac:dyDescent="0.2">
      <c r="A4" s="1"/>
      <c r="B4" s="4" t="s">
        <v>55</v>
      </c>
      <c r="C4" s="1"/>
      <c r="D4" s="7"/>
      <c r="E4" s="7"/>
      <c r="F4" s="7"/>
      <c r="G4" s="7"/>
      <c r="H4" s="7"/>
      <c r="I4" s="7"/>
      <c r="J4" s="8"/>
    </row>
    <row r="5" spans="1:10" x14ac:dyDescent="0.2">
      <c r="A5" s="1"/>
      <c r="B5" s="4" t="s">
        <v>0</v>
      </c>
      <c r="C5" s="1"/>
      <c r="D5" s="7"/>
      <c r="E5" s="7"/>
      <c r="F5" s="7"/>
      <c r="G5" s="7"/>
      <c r="H5" s="7"/>
      <c r="I5" s="7"/>
      <c r="J5" s="8"/>
    </row>
    <row r="6" spans="1:10" x14ac:dyDescent="0.2">
      <c r="A6" s="1"/>
      <c r="B6" s="1"/>
      <c r="C6" s="1"/>
      <c r="D6" s="7"/>
      <c r="E6" s="7"/>
      <c r="F6" s="7"/>
      <c r="G6" s="7"/>
      <c r="H6" s="7"/>
      <c r="I6" s="7"/>
      <c r="J6" s="8"/>
    </row>
    <row r="7" spans="1:10" x14ac:dyDescent="0.2">
      <c r="A7" s="1"/>
      <c r="B7" s="1"/>
      <c r="C7" s="1"/>
      <c r="D7" s="7"/>
      <c r="E7" s="7"/>
      <c r="F7" s="7"/>
      <c r="G7" s="7"/>
      <c r="H7" s="7"/>
      <c r="I7" s="7"/>
      <c r="J7" s="8"/>
    </row>
    <row r="8" spans="1:10" x14ac:dyDescent="0.2">
      <c r="A8" s="1"/>
      <c r="B8" s="1"/>
      <c r="C8" s="1"/>
      <c r="D8" s="7"/>
      <c r="E8" s="7"/>
      <c r="F8" s="7" t="s">
        <v>4</v>
      </c>
      <c r="G8" s="7"/>
      <c r="H8" s="7"/>
      <c r="I8" s="30" t="s">
        <v>49</v>
      </c>
      <c r="J8" s="8"/>
    </row>
    <row r="9" spans="1:10" x14ac:dyDescent="0.2">
      <c r="A9" s="1"/>
      <c r="B9" s="1"/>
      <c r="C9" s="1"/>
      <c r="D9" s="9" t="s">
        <v>5</v>
      </c>
      <c r="E9" s="9" t="s">
        <v>54</v>
      </c>
      <c r="F9" s="9" t="s">
        <v>6</v>
      </c>
      <c r="G9" s="9" t="s">
        <v>7</v>
      </c>
      <c r="H9" s="9" t="s">
        <v>8</v>
      </c>
      <c r="I9" s="9" t="s">
        <v>9</v>
      </c>
      <c r="J9" s="10" t="s">
        <v>10</v>
      </c>
    </row>
    <row r="10" spans="1:10" x14ac:dyDescent="0.2">
      <c r="A10" s="2"/>
      <c r="C10" s="2"/>
      <c r="D10" s="11"/>
      <c r="E10" s="11"/>
      <c r="F10" s="11"/>
      <c r="G10" s="11"/>
      <c r="H10" s="11"/>
      <c r="I10" s="12"/>
      <c r="J10" s="8"/>
    </row>
    <row r="11" spans="1:10" x14ac:dyDescent="0.2">
      <c r="A11" s="2"/>
      <c r="B11" s="25" t="s">
        <v>11</v>
      </c>
      <c r="C11" s="2"/>
      <c r="D11" s="11"/>
      <c r="E11" s="11"/>
      <c r="F11" s="11"/>
      <c r="G11" s="11"/>
      <c r="H11" s="11"/>
      <c r="I11" s="12"/>
      <c r="J11" s="8"/>
    </row>
    <row r="12" spans="1:10" x14ac:dyDescent="0.2">
      <c r="A12" s="2"/>
      <c r="B12" s="15" t="s">
        <v>17</v>
      </c>
      <c r="C12" s="6"/>
      <c r="D12" s="14">
        <v>254</v>
      </c>
      <c r="E12" s="14" t="s">
        <v>50</v>
      </c>
      <c r="F12" s="20">
        <f>'15.3.1'!E8</f>
        <v>0</v>
      </c>
      <c r="G12" s="16" t="s">
        <v>1</v>
      </c>
      <c r="H12" s="31" t="s">
        <v>12</v>
      </c>
      <c r="I12" s="32">
        <f>F12</f>
        <v>0</v>
      </c>
      <c r="J12" s="8" t="str">
        <f t="shared" ref="J12:J21" si="0">$J$2&amp;".1"</f>
        <v>15.3.1</v>
      </c>
    </row>
    <row r="13" spans="1:10" x14ac:dyDescent="0.2">
      <c r="B13" s="18"/>
      <c r="C13" s="18"/>
      <c r="D13" s="18"/>
      <c r="E13" s="18"/>
      <c r="F13" s="18"/>
      <c r="G13" s="18"/>
      <c r="H13" s="18"/>
      <c r="I13" s="33"/>
      <c r="J13" s="17"/>
    </row>
    <row r="14" spans="1:10" x14ac:dyDescent="0.2">
      <c r="B14" s="15" t="s">
        <v>28</v>
      </c>
      <c r="C14" s="6"/>
      <c r="D14" s="14">
        <v>254</v>
      </c>
      <c r="E14" s="14" t="s">
        <v>51</v>
      </c>
      <c r="F14" s="20">
        <f>'15.3.1'!E10</f>
        <v>2598391</v>
      </c>
      <c r="G14" s="16" t="s">
        <v>1</v>
      </c>
      <c r="H14" s="31" t="s">
        <v>12</v>
      </c>
      <c r="I14" s="32">
        <f>F14</f>
        <v>2598391</v>
      </c>
      <c r="J14" s="8" t="str">
        <f t="shared" si="0"/>
        <v>15.3.1</v>
      </c>
    </row>
    <row r="15" spans="1:10" s="19" customFormat="1" x14ac:dyDescent="0.2">
      <c r="B15" s="13"/>
      <c r="C15" s="6"/>
      <c r="D15" s="14"/>
      <c r="E15" s="14"/>
      <c r="F15" s="14"/>
      <c r="G15" s="14"/>
      <c r="H15" s="15"/>
      <c r="I15" s="15"/>
    </row>
    <row r="16" spans="1:10" s="19" customFormat="1" x14ac:dyDescent="0.2">
      <c r="B16" s="13" t="s">
        <v>22</v>
      </c>
      <c r="C16" s="6"/>
      <c r="D16" s="14"/>
      <c r="E16" s="14"/>
      <c r="F16" s="14"/>
      <c r="G16" s="14"/>
      <c r="H16" s="15"/>
      <c r="I16" s="15"/>
    </row>
    <row r="17" spans="2:10" s="19" customFormat="1" x14ac:dyDescent="0.2">
      <c r="B17" s="15" t="s">
        <v>16</v>
      </c>
      <c r="C17" s="6"/>
      <c r="D17" s="14">
        <v>190</v>
      </c>
      <c r="E17" s="14" t="s">
        <v>50</v>
      </c>
      <c r="F17" s="20">
        <f>'15.3.1'!E14</f>
        <v>0</v>
      </c>
      <c r="G17" s="16" t="s">
        <v>1</v>
      </c>
      <c r="H17" s="31" t="s">
        <v>12</v>
      </c>
      <c r="I17" s="32">
        <f>F17</f>
        <v>0</v>
      </c>
      <c r="J17" s="8" t="str">
        <f t="shared" si="0"/>
        <v>15.3.1</v>
      </c>
    </row>
    <row r="18" spans="2:10" x14ac:dyDescent="0.2">
      <c r="B18" s="15" t="s">
        <v>29</v>
      </c>
      <c r="C18" s="6"/>
      <c r="D18" s="14">
        <v>190</v>
      </c>
      <c r="E18" s="14" t="s">
        <v>51</v>
      </c>
      <c r="F18" s="20">
        <f>'15.3.1'!E16</f>
        <v>-638856</v>
      </c>
      <c r="G18" s="16" t="s">
        <v>1</v>
      </c>
      <c r="H18" s="31" t="s">
        <v>12</v>
      </c>
      <c r="I18" s="32">
        <f>F18</f>
        <v>-638856</v>
      </c>
      <c r="J18" s="8" t="str">
        <f t="shared" si="0"/>
        <v>15.3.1</v>
      </c>
    </row>
    <row r="19" spans="2:10" x14ac:dyDescent="0.2">
      <c r="B19" s="15" t="s">
        <v>33</v>
      </c>
      <c r="C19" s="6"/>
      <c r="D19" s="14">
        <v>282</v>
      </c>
      <c r="E19" s="14" t="s">
        <v>51</v>
      </c>
      <c r="F19" s="20">
        <f>'15.3.1'!E17</f>
        <v>192862</v>
      </c>
      <c r="G19" s="16" t="s">
        <v>2</v>
      </c>
      <c r="H19" s="41">
        <v>0.22613352113854845</v>
      </c>
      <c r="I19" s="32">
        <f>F19*H19</f>
        <v>43612.563153822732</v>
      </c>
      <c r="J19" s="8" t="str">
        <f t="shared" si="0"/>
        <v>15.3.1</v>
      </c>
    </row>
    <row r="20" spans="2:10" x14ac:dyDescent="0.2">
      <c r="B20" s="18"/>
      <c r="C20" s="18"/>
      <c r="D20" s="18"/>
      <c r="E20" s="18"/>
      <c r="F20" s="18"/>
      <c r="G20" s="18"/>
      <c r="H20" s="18"/>
      <c r="I20" s="18"/>
    </row>
    <row r="21" spans="2:10" x14ac:dyDescent="0.2">
      <c r="B21" s="18" t="s">
        <v>25</v>
      </c>
      <c r="C21" s="18"/>
      <c r="D21" s="16">
        <v>41110</v>
      </c>
      <c r="E21" s="14" t="s">
        <v>51</v>
      </c>
      <c r="F21" s="20">
        <f>'15.3.1'!E33</f>
        <v>0</v>
      </c>
      <c r="G21" s="16" t="s">
        <v>1</v>
      </c>
      <c r="H21" s="16" t="s">
        <v>12</v>
      </c>
      <c r="I21" s="36">
        <f>F21</f>
        <v>0</v>
      </c>
      <c r="J21" s="8" t="str">
        <f t="shared" si="0"/>
        <v>15.3.1</v>
      </c>
    </row>
    <row r="22" spans="2:10" x14ac:dyDescent="0.2">
      <c r="H22" s="18"/>
      <c r="I22" s="18"/>
    </row>
    <row r="23" spans="2:10" x14ac:dyDescent="0.2">
      <c r="H23" s="18"/>
      <c r="I23" s="18"/>
    </row>
    <row r="50" spans="1:10" x14ac:dyDescent="0.2">
      <c r="A50" s="5"/>
    </row>
    <row r="51" spans="1:10" ht="13.5" thickBot="1" x14ac:dyDescent="0.25">
      <c r="B51" s="5" t="s">
        <v>13</v>
      </c>
    </row>
    <row r="52" spans="1:10" ht="12.75" customHeight="1" x14ac:dyDescent="0.2">
      <c r="A52" s="59"/>
      <c r="B52" s="61" t="s">
        <v>57</v>
      </c>
      <c r="C52" s="61"/>
      <c r="D52" s="61"/>
      <c r="E52" s="61"/>
      <c r="F52" s="61"/>
      <c r="G52" s="61"/>
      <c r="H52" s="61"/>
      <c r="I52" s="61"/>
      <c r="J52" s="62"/>
    </row>
    <row r="53" spans="1:10" ht="15" customHeight="1" x14ac:dyDescent="0.2">
      <c r="A53" s="57"/>
      <c r="B53" s="63"/>
      <c r="C53" s="63"/>
      <c r="D53" s="63"/>
      <c r="E53" s="63"/>
      <c r="F53" s="63"/>
      <c r="G53" s="63"/>
      <c r="H53" s="63"/>
      <c r="I53" s="63"/>
      <c r="J53" s="64"/>
    </row>
    <row r="54" spans="1:10" ht="15" customHeight="1" x14ac:dyDescent="0.2">
      <c r="A54" s="57"/>
      <c r="B54" s="63"/>
      <c r="C54" s="63"/>
      <c r="D54" s="63"/>
      <c r="E54" s="63"/>
      <c r="F54" s="63"/>
      <c r="G54" s="63"/>
      <c r="H54" s="63"/>
      <c r="I54" s="63"/>
      <c r="J54" s="64"/>
    </row>
    <row r="55" spans="1:10" ht="15" customHeight="1" x14ac:dyDescent="0.2">
      <c r="A55" s="57"/>
      <c r="B55" s="63"/>
      <c r="C55" s="63"/>
      <c r="D55" s="63"/>
      <c r="E55" s="63"/>
      <c r="F55" s="63"/>
      <c r="G55" s="63"/>
      <c r="H55" s="63"/>
      <c r="I55" s="63"/>
      <c r="J55" s="64"/>
    </row>
    <row r="56" spans="1:10" ht="15" customHeight="1" x14ac:dyDescent="0.2">
      <c r="A56" s="57"/>
      <c r="B56" s="63"/>
      <c r="C56" s="63"/>
      <c r="D56" s="63"/>
      <c r="E56" s="63"/>
      <c r="F56" s="63"/>
      <c r="G56" s="63"/>
      <c r="H56" s="63"/>
      <c r="I56" s="63"/>
      <c r="J56" s="64"/>
    </row>
    <row r="57" spans="1:10" ht="15" customHeight="1" x14ac:dyDescent="0.2">
      <c r="A57" s="57"/>
      <c r="B57" s="63"/>
      <c r="C57" s="63"/>
      <c r="D57" s="63"/>
      <c r="E57" s="63"/>
      <c r="F57" s="63"/>
      <c r="G57" s="63"/>
      <c r="H57" s="63"/>
      <c r="I57" s="63"/>
      <c r="J57" s="64"/>
    </row>
    <row r="58" spans="1:10" ht="15" customHeight="1" x14ac:dyDescent="0.2">
      <c r="A58" s="57"/>
      <c r="B58" s="63"/>
      <c r="C58" s="63"/>
      <c r="D58" s="63"/>
      <c r="E58" s="63"/>
      <c r="F58" s="63"/>
      <c r="G58" s="63"/>
      <c r="H58" s="63"/>
      <c r="I58" s="63"/>
      <c r="J58" s="64"/>
    </row>
    <row r="59" spans="1:10" ht="15" customHeight="1" x14ac:dyDescent="0.2">
      <c r="A59" s="57"/>
      <c r="B59" s="63"/>
      <c r="C59" s="63"/>
      <c r="D59" s="63"/>
      <c r="E59" s="63"/>
      <c r="F59" s="63"/>
      <c r="G59" s="63"/>
      <c r="H59" s="63"/>
      <c r="I59" s="63"/>
      <c r="J59" s="64"/>
    </row>
    <row r="60" spans="1:10" ht="15" customHeight="1" x14ac:dyDescent="0.2">
      <c r="A60" s="57"/>
      <c r="B60" s="63"/>
      <c r="C60" s="63"/>
      <c r="D60" s="63"/>
      <c r="E60" s="63"/>
      <c r="F60" s="63"/>
      <c r="G60" s="63"/>
      <c r="H60" s="63"/>
      <c r="I60" s="63"/>
      <c r="J60" s="64"/>
    </row>
    <row r="61" spans="1:10" ht="15.75" customHeight="1" thickBot="1" x14ac:dyDescent="0.25">
      <c r="A61" s="58"/>
      <c r="B61" s="65"/>
      <c r="C61" s="65"/>
      <c r="D61" s="65"/>
      <c r="E61" s="65"/>
      <c r="F61" s="65"/>
      <c r="G61" s="65"/>
      <c r="H61" s="65"/>
      <c r="I61" s="65"/>
      <c r="J61" s="66"/>
    </row>
  </sheetData>
  <mergeCells count="1">
    <mergeCell ref="B52:J61"/>
  </mergeCells>
  <conditionalFormatting sqref="J2:J3">
    <cfRule type="cellIs" dxfId="4" priority="17" stopIfTrue="1" operator="equal">
      <formula>"x.x"</formula>
    </cfRule>
  </conditionalFormatting>
  <conditionalFormatting sqref="B17:B19">
    <cfRule type="cellIs" dxfId="3" priority="16" stopIfTrue="1" operator="equal">
      <formula>"Title"</formula>
    </cfRule>
  </conditionalFormatting>
  <conditionalFormatting sqref="B15:B16 B11">
    <cfRule type="cellIs" dxfId="2" priority="15" stopIfTrue="1" operator="equal">
      <formula>"Adjustment to Income/Expense/Rate Base:"</formula>
    </cfRule>
  </conditionalFormatting>
  <conditionalFormatting sqref="B12">
    <cfRule type="cellIs" dxfId="1" priority="10" stopIfTrue="1" operator="equal">
      <formula>"Title"</formula>
    </cfRule>
  </conditionalFormatting>
  <conditionalFormatting sqref="B14">
    <cfRule type="cellIs" dxfId="0" priority="1" stopIfTrue="1" operator="equal">
      <formula>"Title"</formula>
    </cfRule>
  </conditionalFormatting>
  <pageMargins left="0.7" right="0.7" top="0.75" bottom="0.75" header="0.3" footer="0.3"/>
  <pageSetup scale="86"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D344-59EB-461D-A6D1-F769B5CED0E9}">
  <sheetPr>
    <pageSetUpPr fitToPage="1"/>
  </sheetPr>
  <dimension ref="A1:F40"/>
  <sheetViews>
    <sheetView view="pageBreakPreview" zoomScale="90" zoomScaleNormal="100" zoomScaleSheetLayoutView="90" workbookViewId="0">
      <selection activeCell="I37" sqref="I37"/>
    </sheetView>
  </sheetViews>
  <sheetFormatPr defaultColWidth="9.140625" defaultRowHeight="12.75" x14ac:dyDescent="0.2"/>
  <cols>
    <col min="1" max="1" width="34.28515625" style="3" customWidth="1"/>
    <col min="2" max="2" width="10.140625" style="3" customWidth="1"/>
    <col min="3" max="4" width="21.7109375" style="3" customWidth="1"/>
    <col min="5" max="5" width="13.140625" style="3" customWidth="1"/>
    <col min="6" max="6" width="10.28515625" style="53" customWidth="1"/>
    <col min="7" max="16384" width="9.140625" style="3"/>
  </cols>
  <sheetData>
    <row r="1" spans="1:6" x14ac:dyDescent="0.2">
      <c r="A1" s="5" t="s">
        <v>44</v>
      </c>
      <c r="D1" s="42"/>
      <c r="E1" s="17"/>
    </row>
    <row r="2" spans="1:6" x14ac:dyDescent="0.2">
      <c r="A2" s="4" t="s">
        <v>53</v>
      </c>
    </row>
    <row r="3" spans="1:6" x14ac:dyDescent="0.2">
      <c r="A3" s="5" t="str">
        <f>'15.3'!B4</f>
        <v>Removal of TCJA Balances Adjustment - Year 2</v>
      </c>
    </row>
    <row r="4" spans="1:6" x14ac:dyDescent="0.2">
      <c r="A4" s="5"/>
    </row>
    <row r="5" spans="1:6" x14ac:dyDescent="0.2">
      <c r="B5" s="17"/>
    </row>
    <row r="6" spans="1:6" x14ac:dyDescent="0.2">
      <c r="B6" s="26"/>
      <c r="C6" s="26"/>
      <c r="D6" s="26"/>
      <c r="F6" s="54"/>
    </row>
    <row r="7" spans="1:6" x14ac:dyDescent="0.2">
      <c r="A7" s="21" t="s">
        <v>18</v>
      </c>
      <c r="B7" s="22" t="s">
        <v>14</v>
      </c>
      <c r="C7" s="39" t="s">
        <v>35</v>
      </c>
      <c r="D7" s="39" t="s">
        <v>46</v>
      </c>
      <c r="E7" s="22" t="s">
        <v>15</v>
      </c>
      <c r="F7" s="55" t="s">
        <v>19</v>
      </c>
    </row>
    <row r="8" spans="1:6" x14ac:dyDescent="0.2">
      <c r="A8" s="18" t="s">
        <v>21</v>
      </c>
      <c r="B8" s="16" t="s">
        <v>34</v>
      </c>
      <c r="C8" s="23">
        <v>0</v>
      </c>
      <c r="D8" s="23">
        <v>0</v>
      </c>
      <c r="E8" s="24">
        <f>D8-C8</f>
        <v>0</v>
      </c>
      <c r="F8" s="40">
        <v>15.3</v>
      </c>
    </row>
    <row r="9" spans="1:6" x14ac:dyDescent="0.2">
      <c r="A9" s="18"/>
      <c r="B9" s="16"/>
      <c r="C9" s="18"/>
      <c r="D9" s="18"/>
      <c r="E9" s="18"/>
      <c r="F9" s="56"/>
    </row>
    <row r="10" spans="1:6" x14ac:dyDescent="0.2">
      <c r="A10" s="18" t="s">
        <v>23</v>
      </c>
      <c r="B10" s="16" t="s">
        <v>34</v>
      </c>
      <c r="C10" s="23">
        <v>-67621566</v>
      </c>
      <c r="D10" s="23">
        <v>-65023175</v>
      </c>
      <c r="E10" s="24">
        <f>D10-C10</f>
        <v>2598391</v>
      </c>
      <c r="F10" s="40">
        <v>15.3</v>
      </c>
    </row>
    <row r="11" spans="1:6" x14ac:dyDescent="0.2">
      <c r="B11" s="17"/>
      <c r="F11" s="56"/>
    </row>
    <row r="12" spans="1:6" ht="13.5" thickBot="1" x14ac:dyDescent="0.25">
      <c r="A12" s="27" t="s">
        <v>30</v>
      </c>
      <c r="B12" s="43"/>
      <c r="C12" s="29">
        <f>C8+C10</f>
        <v>-67621566</v>
      </c>
      <c r="D12" s="29">
        <f>D8+D10</f>
        <v>-65023175</v>
      </c>
      <c r="E12" s="29">
        <f>E8+E10</f>
        <v>2598391</v>
      </c>
      <c r="F12" s="40"/>
    </row>
    <row r="13" spans="1:6" ht="13.5" thickTop="1" x14ac:dyDescent="0.2">
      <c r="A13" s="37"/>
      <c r="B13" s="44"/>
      <c r="C13" s="34"/>
      <c r="D13" s="34"/>
      <c r="E13" s="34"/>
      <c r="F13" s="40"/>
    </row>
    <row r="14" spans="1:6" x14ac:dyDescent="0.2">
      <c r="A14" s="18" t="s">
        <v>20</v>
      </c>
      <c r="B14" s="16" t="s">
        <v>36</v>
      </c>
      <c r="C14" s="23">
        <v>0</v>
      </c>
      <c r="D14" s="23">
        <v>0</v>
      </c>
      <c r="E14" s="24">
        <f>D14-C14</f>
        <v>0</v>
      </c>
      <c r="F14" s="40" t="s">
        <v>48</v>
      </c>
    </row>
    <row r="15" spans="1:6" x14ac:dyDescent="0.2">
      <c r="A15" s="18"/>
      <c r="B15" s="45"/>
      <c r="C15" s="34"/>
      <c r="D15" s="34"/>
      <c r="E15" s="34"/>
      <c r="F15" s="56"/>
    </row>
    <row r="16" spans="1:6" x14ac:dyDescent="0.2">
      <c r="A16" s="18" t="s">
        <v>24</v>
      </c>
      <c r="B16" s="16" t="s">
        <v>36</v>
      </c>
      <c r="C16" s="23">
        <v>16625844</v>
      </c>
      <c r="D16" s="23">
        <v>15986988</v>
      </c>
      <c r="E16" s="24">
        <f>D16-C16</f>
        <v>-638856</v>
      </c>
      <c r="F16" s="40">
        <v>15.3</v>
      </c>
    </row>
    <row r="17" spans="1:6" x14ac:dyDescent="0.2">
      <c r="A17" s="18" t="s">
        <v>32</v>
      </c>
      <c r="B17" s="16" t="s">
        <v>47</v>
      </c>
      <c r="C17" s="23">
        <v>-1487791</v>
      </c>
      <c r="D17" s="23">
        <v>-1294929</v>
      </c>
      <c r="E17" s="24">
        <f>D17-C17</f>
        <v>192862</v>
      </c>
      <c r="F17" s="40">
        <v>15.3</v>
      </c>
    </row>
    <row r="18" spans="1:6" x14ac:dyDescent="0.2">
      <c r="A18" s="18"/>
      <c r="B18" s="16"/>
      <c r="C18" s="23"/>
      <c r="D18" s="23"/>
      <c r="E18" s="24"/>
      <c r="F18" s="56"/>
    </row>
    <row r="19" spans="1:6" ht="13.5" thickBot="1" x14ac:dyDescent="0.25">
      <c r="A19" s="28" t="s">
        <v>42</v>
      </c>
      <c r="B19" s="43"/>
      <c r="C19" s="29">
        <f>C14+C16+C17</f>
        <v>15138053</v>
      </c>
      <c r="D19" s="29">
        <f>D14+D16+D17</f>
        <v>14692059</v>
      </c>
      <c r="E19" s="29">
        <f>E14+E16+E17</f>
        <v>-445994</v>
      </c>
      <c r="F19" s="40"/>
    </row>
    <row r="20" spans="1:6" ht="13.5" thickTop="1" x14ac:dyDescent="0.2">
      <c r="A20" s="18"/>
      <c r="B20" s="18"/>
      <c r="C20" s="23"/>
      <c r="D20" s="23"/>
      <c r="E20" s="24"/>
      <c r="F20" s="56"/>
    </row>
    <row r="21" spans="1:6" x14ac:dyDescent="0.2">
      <c r="A21" s="18"/>
      <c r="B21" s="18"/>
      <c r="C21" s="23"/>
      <c r="D21" s="23"/>
      <c r="E21" s="24"/>
      <c r="F21" s="56"/>
    </row>
    <row r="23" spans="1:6" x14ac:dyDescent="0.2">
      <c r="A23" s="21" t="s">
        <v>25</v>
      </c>
      <c r="B23" s="46"/>
      <c r="C23" s="38" t="s">
        <v>31</v>
      </c>
      <c r="D23" s="38" t="s">
        <v>45</v>
      </c>
      <c r="E23" s="22" t="s">
        <v>15</v>
      </c>
    </row>
    <row r="24" spans="1:6" x14ac:dyDescent="0.2">
      <c r="A24" s="3" t="s">
        <v>37</v>
      </c>
      <c r="C24" s="23">
        <v>0</v>
      </c>
      <c r="D24" s="23">
        <v>0</v>
      </c>
      <c r="E24" s="23">
        <f>D24-C24</f>
        <v>0</v>
      </c>
    </row>
    <row r="25" spans="1:6" x14ac:dyDescent="0.2">
      <c r="A25" s="3" t="s">
        <v>38</v>
      </c>
      <c r="C25" s="23">
        <v>0</v>
      </c>
      <c r="D25" s="23">
        <v>0</v>
      </c>
      <c r="E25" s="23">
        <f>D25-C25</f>
        <v>0</v>
      </c>
    </row>
    <row r="26" spans="1:6" x14ac:dyDescent="0.2">
      <c r="A26" s="3" t="s">
        <v>39</v>
      </c>
      <c r="C26" s="23">
        <v>0</v>
      </c>
      <c r="D26" s="23">
        <v>0</v>
      </c>
      <c r="E26" s="23">
        <f>D26-C26</f>
        <v>0</v>
      </c>
    </row>
    <row r="27" spans="1:6" x14ac:dyDescent="0.2">
      <c r="A27" s="48" t="s">
        <v>43</v>
      </c>
      <c r="B27" s="48"/>
      <c r="C27" s="35">
        <f>SUM(C24:C26)</f>
        <v>0</v>
      </c>
      <c r="D27" s="35">
        <f>SUM(D24:D26)</f>
        <v>0</v>
      </c>
      <c r="E27" s="35">
        <f>SUM(E24:E26)</f>
        <v>0</v>
      </c>
    </row>
    <row r="28" spans="1:6" x14ac:dyDescent="0.2">
      <c r="C28" s="47"/>
    </row>
    <row r="29" spans="1:6" x14ac:dyDescent="0.2">
      <c r="A29" s="3" t="s">
        <v>40</v>
      </c>
      <c r="C29" s="23">
        <v>-1959535.47</v>
      </c>
      <c r="D29" s="23">
        <v>-1959535.47</v>
      </c>
      <c r="E29" s="23">
        <f>D29-C29</f>
        <v>0</v>
      </c>
    </row>
    <row r="30" spans="1:6" x14ac:dyDescent="0.2">
      <c r="A30" s="3" t="s">
        <v>41</v>
      </c>
      <c r="C30" s="23">
        <v>-28154.503931051739</v>
      </c>
      <c r="D30" s="23">
        <v>-28154.503931051739</v>
      </c>
      <c r="E30" s="23">
        <f>D30-C30</f>
        <v>0</v>
      </c>
    </row>
    <row r="31" spans="1:6" x14ac:dyDescent="0.2">
      <c r="A31" s="48" t="s">
        <v>26</v>
      </c>
      <c r="B31" s="48"/>
      <c r="C31" s="49">
        <f>SUM(C29:C30)</f>
        <v>-1987689.9739310518</v>
      </c>
      <c r="D31" s="49">
        <f>SUM(D29:D30)</f>
        <v>-1987689.9739310518</v>
      </c>
      <c r="E31" s="49">
        <f>SUM(E29:E30)</f>
        <v>0</v>
      </c>
    </row>
    <row r="33" spans="1:6" ht="13.5" thickBot="1" x14ac:dyDescent="0.25">
      <c r="A33" s="27" t="s">
        <v>27</v>
      </c>
      <c r="B33" s="52" t="s">
        <v>52</v>
      </c>
      <c r="C33" s="50">
        <f>SUM(C27,C31)</f>
        <v>-1987689.9739310518</v>
      </c>
      <c r="D33" s="50">
        <f>SUM(D27,D31)</f>
        <v>-1987689.9739310518</v>
      </c>
      <c r="E33" s="51">
        <f>SUM(E27,E31)</f>
        <v>0</v>
      </c>
      <c r="F33" s="40">
        <v>15.3</v>
      </c>
    </row>
    <row r="34" spans="1:6" ht="13.5" thickTop="1" x14ac:dyDescent="0.2"/>
    <row r="36" spans="1:6" x14ac:dyDescent="0.2">
      <c r="A36" s="67" t="s">
        <v>56</v>
      </c>
      <c r="B36" s="68"/>
      <c r="C36" s="68"/>
      <c r="D36" s="68"/>
      <c r="E36" s="69"/>
    </row>
    <row r="37" spans="1:6" x14ac:dyDescent="0.2">
      <c r="A37" s="70"/>
      <c r="B37" s="71"/>
      <c r="C37" s="71"/>
      <c r="D37" s="71"/>
      <c r="E37" s="72"/>
    </row>
    <row r="38" spans="1:6" x14ac:dyDescent="0.2">
      <c r="A38" s="70"/>
      <c r="B38" s="71"/>
      <c r="C38" s="71"/>
      <c r="D38" s="71"/>
      <c r="E38" s="72"/>
    </row>
    <row r="39" spans="1:6" x14ac:dyDescent="0.2">
      <c r="A39" s="70"/>
      <c r="B39" s="71"/>
      <c r="C39" s="71"/>
      <c r="D39" s="71"/>
      <c r="E39" s="72"/>
    </row>
    <row r="40" spans="1:6" x14ac:dyDescent="0.2">
      <c r="A40" s="73"/>
      <c r="B40" s="74"/>
      <c r="C40" s="74"/>
      <c r="D40" s="74"/>
      <c r="E40" s="75"/>
    </row>
  </sheetData>
  <mergeCells count="1">
    <mergeCell ref="A36:E40"/>
  </mergeCells>
  <pageMargins left="0.7" right="0.7" top="0.75" bottom="0.75" header="0.3" footer="0.3"/>
  <pageSetup scale="81" orientation="portrait" r:id="rId1"/>
  <headerFooter>
    <oddHeader>&amp;R&amp;"Arial,Regular"&amp;10Page 15.3.1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1AA939BF-5E98-4C67-81DB-F086AEC42B14}"/>
</file>

<file path=customXml/itemProps2.xml><?xml version="1.0" encoding="utf-8"?>
<ds:datastoreItem xmlns:ds="http://schemas.openxmlformats.org/officeDocument/2006/customXml" ds:itemID="{906B519F-7491-4E3C-9403-AC9969328E20}"/>
</file>

<file path=customXml/itemProps3.xml><?xml version="1.0" encoding="utf-8"?>
<ds:datastoreItem xmlns:ds="http://schemas.openxmlformats.org/officeDocument/2006/customXml" ds:itemID="{5AF49A2C-FF54-49A7-896D-F6F82F4F60C7}"/>
</file>

<file path=customXml/itemProps4.xml><?xml version="1.0" encoding="utf-8"?>
<ds:datastoreItem xmlns:ds="http://schemas.openxmlformats.org/officeDocument/2006/customXml" ds:itemID="{F1B1E624-45BC-4A38-8F4A-D0A78E993D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15.3</vt:lpstr>
      <vt:lpstr>15.3.1</vt:lpstr>
      <vt:lpstr>'15.3'!Print_Area</vt:lpstr>
      <vt:lpstr>'15.3.1'!Print_Area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2023-03-02T17:12:32Z</dcterms:created>
  <dcterms:modified xsi:type="dcterms:W3CDTF">2023-03-09T22:42:21Z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