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ustomProperty1.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ustomProperty2.bin" ContentType="application/vnd.openxmlformats-officedocument.spreadsheetml.customProperty"/>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pacificorp.us\dfs\PDXCO\PSB1\REGULATN\ER\_2022\Washington\WA 2024-2025 Rate Plan Filing\Cleaned-Up Workpapers\Non-Confidential\14 - Capital Additions &amp; Depreciation (RY2)\"/>
    </mc:Choice>
  </mc:AlternateContent>
  <xr:revisionPtr revIDLastSave="0" documentId="13_ncr:1_{328433A3-23CA-4F32-83D7-800079973DE1}" xr6:coauthVersionLast="47" xr6:coauthVersionMax="47" xr10:uidLastSave="{00000000-0000-0000-0000-000000000000}"/>
  <bookViews>
    <workbookView xWindow="-120" yWindow="480" windowWidth="19440" windowHeight="15000" xr2:uid="{FDC41291-B652-479A-8F32-617948B30607}"/>
  </bookViews>
  <sheets>
    <sheet name="14.3" sheetId="1" r:id="rId1"/>
    <sheet name="14.3.1" sheetId="2" r:id="rId2"/>
    <sheet name="14.3.2-14.3.3" sheetId="3" r:id="rId3"/>
    <sheet name="14.3.4" sheetId="4" r:id="rId4"/>
  </sheets>
  <externalReferences>
    <externalReference r:id="rId5"/>
    <externalReference r:id="rId6"/>
    <externalReference r:id="rId7"/>
  </externalReferences>
  <definedNames>
    <definedName name="__123Graph_A" hidden="1">[1]Inputs!#REF!</definedName>
    <definedName name="__123Graph_B" hidden="1">[1]Inputs!#REF!</definedName>
    <definedName name="__123Graph_D" hidden="1">[1]Inputs!#REF!</definedName>
    <definedName name="__123Graph_E" hidden="1">[2]Input!$E$22:$E$37</definedName>
    <definedName name="__123Graph_F" hidden="1">[2]Input!$D$22:$D$37</definedName>
    <definedName name="_Fill" hidden="1">#REF!</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Order1" hidden="1">255</definedName>
    <definedName name="_Order2" hidden="1">0</definedName>
    <definedName name="_Sort" hidden="1">#REF!</definedName>
    <definedName name="a" hidden="1">'[3]DSM Output'!$J$21:$J$23</definedName>
    <definedName name="Access_Button1" hidden="1">"Headcount_Workbook_Schedules_List"</definedName>
    <definedName name="AccessDatabase" hidden="1">"P:\HR\SharonPlummer\Headcount Workbook.mdb"</definedName>
    <definedName name="cgf" hidden="1">{"PRINT",#N/A,TRUE,"APPA";"PRINT",#N/A,TRUE,"APS";"PRINT",#N/A,TRUE,"BHPL";"PRINT",#N/A,TRUE,"BHPL2";"PRINT",#N/A,TRUE,"CDWR";"PRINT",#N/A,TRUE,"EWEB";"PRINT",#N/A,TRUE,"LADWP";"PRINT",#N/A,TRUE,"NEVBASE"}</definedName>
    <definedName name="combined1" hidden="1">{"YTD-Total",#N/A,TRUE,"Provision";"YTD-Utility",#N/A,TRUE,"Prov Utility";"YTD-NonUtility",#N/A,TRUE,"Prov NonUtility"}</definedName>
    <definedName name="DUDE" hidden="1">#REF!</definedName>
    <definedName name="energy"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iend"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Keep" localSheetId="0" hidden="1">{"PRINT",#N/A,TRUE,"APPA";"PRINT",#N/A,TRUE,"APS";"PRINT",#N/A,TRUE,"BHPL";"PRINT",#N/A,TRUE,"BHPL2";"PRINT",#N/A,TRUE,"CDWR";"PRINT",#N/A,TRUE,"EWEB";"PRINT",#N/A,TRUE,"LADWP";"PRINT",#N/A,TRUE,"NEVBASE"}</definedName>
    <definedName name="Keep" localSheetId="1" hidden="1">{"PRINT",#N/A,TRUE,"APPA";"PRINT",#N/A,TRUE,"APS";"PRINT",#N/A,TRUE,"BHPL";"PRINT",#N/A,TRUE,"BHPL2";"PRINT",#N/A,TRUE,"CDWR";"PRINT",#N/A,TRUE,"EWEB";"PRINT",#N/A,TRUE,"LADWP";"PRINT",#N/A,TRUE,"NEVBASE"}</definedName>
    <definedName name="Keep" localSheetId="3"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0" hidden="1">{"PRINT",#N/A,TRUE,"APPA";"PRINT",#N/A,TRUE,"APS";"PRINT",#N/A,TRUE,"BHPL";"PRINT",#N/A,TRUE,"BHPL2";"PRINT",#N/A,TRUE,"CDWR";"PRINT",#N/A,TRUE,"EWEB";"PRINT",#N/A,TRUE,"LADWP";"PRINT",#N/A,TRUE,"NEVBASE"}</definedName>
    <definedName name="keep2" localSheetId="1" hidden="1">{"PRINT",#N/A,TRUE,"APPA";"PRINT",#N/A,TRUE,"APS";"PRINT",#N/A,TRUE,"BHPL";"PRINT",#N/A,TRUE,"BHPL2";"PRINT",#N/A,TRUE,"CDWR";"PRINT",#N/A,TRUE,"EWEB";"PRINT",#N/A,TRUE,"LADWP";"PRINT",#N/A,TRUE,"NEVBASE"}</definedName>
    <definedName name="keep2" localSheetId="3"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hidden="1">{#N/A,#N/A,FALSE,"Actual";#N/A,#N/A,FALSE,"Normalized";#N/A,#N/A,FALSE,"Electric Actual";#N/A,#N/A,FALSE,"Electric Normalized"}</definedName>
    <definedName name="mmm" hidden="1">{"PRINT",#N/A,TRUE,"APPA";"PRINT",#N/A,TRUE,"APS";"PRINT",#N/A,TRUE,"BHPL";"PRINT",#N/A,TRUE,"BHPL2";"PRINT",#N/A,TRUE,"CDWR";"PRINT",#N/A,TRUE,"EWEB";"PRINT",#N/A,TRUE,"LADWP";"PRINT",#N/A,TRUE,"NEVBASE"}</definedName>
    <definedName name="others" hidden="1">{"Factors Pages 1-2",#N/A,FALSE,"Factors";"Factors Page 3",#N/A,FALSE,"Factors";"Factors Page 4",#N/A,FALSE,"Factors";"Factors Page 5",#N/A,FALSE,"Factors";"Factors Pages 8-27",#N/A,FALSE,"Factors"}</definedName>
    <definedName name="pete" hidden="1">{#N/A,#N/A,FALSE,"Bgt";#N/A,#N/A,FALSE,"Act";#N/A,#N/A,FALSE,"Chrt Data";#N/A,#N/A,FALSE,"Bus Result";#N/A,#N/A,FALSE,"Main Charts";#N/A,#N/A,FALSE,"P&amp;L Ttl";#N/A,#N/A,FALSE,"P&amp;L C_Ttl";#N/A,#N/A,FALSE,"P&amp;L C_Oct";#N/A,#N/A,FALSE,"P&amp;L C_Sep";#N/A,#N/A,FALSE,"1996";#N/A,#N/A,FALSE,"Data"}</definedName>
    <definedName name="_xlnm.Print_Area" localSheetId="0">'14.3'!$A$1:$K$63</definedName>
    <definedName name="_xlnm.Print_Area" localSheetId="1">'14.3.1'!$A$1:$K$62</definedName>
    <definedName name="_xlnm.Print_Area" localSheetId="2">'14.3.2-14.3.3'!$A$1:$K$146</definedName>
    <definedName name="_xlnm.Print_Area" localSheetId="3">'14.3.4'!$A$1:$O$39</definedName>
    <definedName name="_xlnm.Print_Titles" localSheetId="2">'14.3.2-14.3.3'!$1:$7</definedName>
    <definedName name="retail" localSheetId="0" hidden="1">{#N/A,#N/A,FALSE,"Loans";#N/A,#N/A,FALSE,"Program Costs";#N/A,#N/A,FALSE,"Measures";#N/A,#N/A,FALSE,"Net Lost Rev";#N/A,#N/A,FALSE,"Incentive"}</definedName>
    <definedName name="retail" localSheetId="1" hidden="1">{#N/A,#N/A,FALSE,"Loans";#N/A,#N/A,FALSE,"Program Costs";#N/A,#N/A,FALSE,"Measures";#N/A,#N/A,FALSE,"Net Lost Rev";#N/A,#N/A,FALSE,"Incentive"}</definedName>
    <definedName name="retail" localSheetId="3"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localSheetId="1" hidden="1">{#N/A,#N/A,FALSE,"Loans";#N/A,#N/A,FALSE,"Program Costs";#N/A,#N/A,FALSE,"Measures";#N/A,#N/A,FALSE,"Net Lost Rev";#N/A,#N/A,FALSE,"Incentive"}</definedName>
    <definedName name="retail_CC" localSheetId="3"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localSheetId="1" hidden="1">{#N/A,#N/A,FALSE,"Loans";#N/A,#N/A,FALSE,"Program Costs";#N/A,#N/A,FALSE,"Measures";#N/A,#N/A,FALSE,"Net Lost Rev";#N/A,#N/A,FALSE,"Incentive"}</definedName>
    <definedName name="retail_CC1" localSheetId="3" hidden="1">{#N/A,#N/A,FALSE,"Loans";#N/A,#N/A,FALSE,"Program Costs";#N/A,#N/A,FALSE,"Measures";#N/A,#N/A,FALSE,"Net Lost Rev";#N/A,#N/A,FALSE,"Incentive"}</definedName>
    <definedName name="retail_CC1" hidden="1">{#N/A,#N/A,FALSE,"Loans";#N/A,#N/A,FALSE,"Program Costs";#N/A,#N/A,FALSE,"Measures";#N/A,#N/A,FALSE,"Net Lost Rev";#N/A,#N/A,FALSE,"Incentive"}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"45EQYSCWE9WJMGB34OOD1BOQZ"</definedName>
    <definedName name="shit" localSheetId="0" hidden="1">{"PRINT",#N/A,TRUE,"APPA";"PRINT",#N/A,TRUE,"APS";"PRINT",#N/A,TRUE,"BHPL";"PRINT",#N/A,TRUE,"BHPL2";"PRINT",#N/A,TRUE,"CDWR";"PRINT",#N/A,TRUE,"EWEB";"PRINT",#N/A,TRUE,"LADWP";"PRINT",#N/A,TRUE,"NEVBASE"}</definedName>
    <definedName name="shit" localSheetId="1" hidden="1">{"PRINT",#N/A,TRUE,"APPA";"PRINT",#N/A,TRUE,"APS";"PRINT",#N/A,TRUE,"BHPL";"PRINT",#N/A,TRUE,"BHPL2";"PRINT",#N/A,TRUE,"CDWR";"PRINT",#N/A,TRUE,"EWEB";"PRINT",#N/A,TRUE,"LADWP";"PRINT",#N/A,TRUE,"NEVBASE"}</definedName>
    <definedName name="shit" localSheetId="3"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ippw" hidden="1">{#N/A,#N/A,FALSE,"Actual";#N/A,#N/A,FALSE,"Normalized";#N/A,#N/A,FALSE,"Electric Actual";#N/A,#N/A,FALSE,"Electric Normalized"}</definedName>
    <definedName name="standard1" hidden="1">{"YTD-Total",#N/A,FALSE,"Provision"}</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rn.Adj._.Back_Up." hidden="1">{"Page 3.4.1",#N/A,FALSE,"Totals";"Page 3.4.2",#N/A,FALSE,"Totals"}</definedName>
    <definedName name="wrn.ALL." hidden="1">{#N/A,#N/A,FALSE,"Summary EPS";#N/A,#N/A,FALSE,"1st Qtr Electric";#N/A,#N/A,FALSE,"1st Qtr Australia";#N/A,#N/A,FALSE,"1st Qtr Telecom";#N/A,#N/A,FALSE,"1st QTR Other"}</definedName>
    <definedName name="wrn.All._.BSs._.and._.JEs." hidden="1">{#N/A,#N/A,FALSE,"Top level";#N/A,#N/A,FALSE,"Top level JEs";#N/A,#N/A,FALSE,"PHI";#N/A,#N/A,FALSE,"PHI JEs";#N/A,#N/A,FALSE,"PacifiCorp";#N/A,#N/A,FALSE,"PacifiCorp JEs";#N/A,#N/A,FALSE,"PGHC";#N/A,#N/A,FALSE,"PGHC JEs";#N/A,#N/A,FALSE,"Domestic"}</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0" hidden="1">{#N/A,#N/A,FALSE,"Cover";#N/A,#N/A,FALSE,"Lead Sheet";#N/A,#N/A,FALSE,"T-Accounts";#N/A,#N/A,FALSE,"Ins &amp; Prem ActualEstimates"}</definedName>
    <definedName name="wrn.All._.Pages." localSheetId="1" hidden="1">{#N/A,#N/A,FALSE,"Cover";#N/A,#N/A,FALSE,"Lead Sheet";#N/A,#N/A,FALSE,"T-Accounts";#N/A,#N/A,FALSE,"Ins &amp; Prem ActualEstimates"}</definedName>
    <definedName name="wrn.All._.Pages." localSheetId="3" hidden="1">{#N/A,#N/A,FALSE,"Cover";#N/A,#N/A,FALSE,"Lead Sheet";#N/A,#N/A,FALSE,"T-Accounts";#N/A,#N/A,FALSE,"Ins &amp; Prem ActualEstimates"}</definedName>
    <definedName name="wrn.All._.Pages." hidden="1">{#N/A,#N/A,FALSE,"Cover";#N/A,#N/A,FALSE,"Lead Sheet";#N/A,#N/A,FALSE,"T-Accounts";#N/A,#N/A,FALSE,"Ins &amp; Prem ActualEstimates"}</definedName>
    <definedName name="wrn.BUS._.RPT." hidden="1">{#N/A,#N/A,FALSE,"P&amp;L Ttl";#N/A,#N/A,FALSE,"P&amp;L C_Ttl New";#N/A,#N/A,FALSE,"Bus Res";#N/A,#N/A,FALSE,"Chrts";#N/A,#N/A,FALSE,"pcf";#N/A,#N/A,FALSE,"pcr ";#N/A,#N/A,FALSE,"Exp Stmt ";#N/A,#N/A,FALSE,"Exp Stmt BU";#N/A,#N/A,FALSE,"Cap";#N/A,#N/A,FALSE,"IT Ytd"}</definedName>
    <definedName name="wrn.Combined._.YTD." hidden="1">{"YTD-Total",#N/A,TRUE,"Provision";"YTD-Utility",#N/A,TRUE,"Prov Utility";"YTD-NonUtility",#N/A,TRUE,"Prov NonUtility"}</definedName>
    <definedName name="wrn.ConsolGrossGrp." hidden="1">{"Conol gross povision grouped",#N/A,FALSE,"Consol Gross";"Consol Gross Grouped",#N/A,FALSE,"Consol Gross"}</definedName>
    <definedName name="wrn.Factors._.Tab._.10." localSheetId="0" hidden="1">{"Factors Pages 1-2",#N/A,FALSE,"Factors";"Factors Page 3",#N/A,FALSE,"Factors";"Factors Page 4",#N/A,FALSE,"Factors";"Factors Page 5",#N/A,FALSE,"Factors";"Factors Pages 8-27",#N/A,FALSE,"Factors"}</definedName>
    <definedName name="wrn.Factors._.Tab._.10." localSheetId="1" hidden="1">{"Factors Pages 1-2",#N/A,FALSE,"Factors";"Factors Page 3",#N/A,FALSE,"Factors";"Factors Page 4",#N/A,FALSE,"Factors";"Factors Page 5",#N/A,FALSE,"Factors";"Factors Pages 8-27",#N/A,FALSE,"Factors"}</definedName>
    <definedName name="wrn.Factors._.Tab._.10." localSheetId="3"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View." hidden="1">{"FullView",#N/A,FALSE,"Consltd-For contngcy"}</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Open._.Issues._.Only." hidden="1">{"Open issues Only",#N/A,FALSE,"TIMELINE"}</definedName>
    <definedName name="wrn.OR._.Carrying._.Charge._.JV." localSheetId="0" hidden="1">{#N/A,#N/A,FALSE,"Loans";#N/A,#N/A,FALSE,"Program Costs";#N/A,#N/A,FALSE,"Measures";#N/A,#N/A,FALSE,"Net Lost Rev";#N/A,#N/A,FALSE,"Incentive"}</definedName>
    <definedName name="wrn.OR._.Carrying._.Charge._.JV." localSheetId="1" hidden="1">{#N/A,#N/A,FALSE,"Loans";#N/A,#N/A,FALSE,"Program Costs";#N/A,#N/A,FALSE,"Measures";#N/A,#N/A,FALSE,"Net Lost Rev";#N/A,#N/A,FALSE,"Incentive"}</definedName>
    <definedName name="wrn.OR._.Carrying._.Charge._.JV." localSheetId="3"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localSheetId="1" hidden="1">{#N/A,#N/A,FALSE,"Loans";#N/A,#N/A,FALSE,"Program Costs";#N/A,#N/A,FALSE,"Measures";#N/A,#N/A,FALSE,"Net Lost Rev";#N/A,#N/A,FALSE,"Incentive"}</definedName>
    <definedName name="wrn.OR._.Carrying._.Charge._.JV.1" localSheetId="3"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hidden="1">{#N/A,#N/A,FALSE,"Bgt";#N/A,#N/A,FALSE,"Act";#N/A,#N/A,FALSE,"Chrt Data";#N/A,#N/A,FALSE,"Bus Result";#N/A,#N/A,FALSE,"Main Charts";#N/A,#N/A,FALSE,"P&amp;L Ttl";#N/A,#N/A,FALSE,"P&amp;L C_Ttl";#N/A,#N/A,FALSE,"P&amp;L C_Oct";#N/A,#N/A,FALSE,"P&amp;L C_Sep";#N/A,#N/A,FALSE,"1996";#N/A,#N/A,FALSE,"Data"}</definedName>
    <definedName name="wrn.Payment._.View." hidden="1">{#N/A,#N/A,FALSE,"Consltd-For contngcy";"PaymentView",#N/A,FALSE,"Consltd-For contngcy"}</definedName>
    <definedName name="wrn.PFSreconview." hidden="1">{"PFS recon view",#N/A,FALSE,"Hyperion Proof"}</definedName>
    <definedName name="wrn.PGHCreconview." hidden="1">{"PGHC recon view",#N/A,FALSE,"Hyperion Proof"}</definedName>
    <definedName name="wrn.PHI._.all._.other._.months." hidden="1">{#N/A,#N/A,FALSE,"PHI MTD";#N/A,#N/A,FALSE,"PHI YTD"}</definedName>
    <definedName name="wrn.PHI._.only." hidden="1">{#N/A,#N/A,FALSE,"PHI"}</definedName>
    <definedName name="wrn.PHI._.Sept._.Dec._.March." hidden="1">{#N/A,#N/A,FALSE,"PHI MTD";#N/A,#N/A,FALSE,"PHI QTD";#N/A,#N/A,FALSE,"PHI YTD"}</definedName>
    <definedName name="wrn.PPMCoCodeView." hidden="1">{"PPM Co Code View",#N/A,FALSE,"Comp Codes"}</definedName>
    <definedName name="wrn.PPMreconview." hidden="1">{"PPM Recon View",#N/A,FALSE,"Hyperion Proof"}</definedName>
    <definedName name="wrn.ProofElectricOnly." hidden="1">{"Electric Only",#N/A,FALSE,"Hyperion Proof"}</definedName>
    <definedName name="wrn.ProofTotal." hidden="1">{"Proof Total",#N/A,FALSE,"Hyperion Proof"}</definedName>
    <definedName name="wrn.Reformat._.only." hidden="1">{#N/A,#N/A,FALSE,"Dec 1999 mapping"}</definedName>
    <definedName name="wrn.SALES._.VAR._.95._.BUDGET." localSheetId="0" hidden="1">{"PRINT",#N/A,TRUE,"APPA";"PRINT",#N/A,TRUE,"APS";"PRINT",#N/A,TRUE,"BHPL";"PRINT",#N/A,TRUE,"BHPL2";"PRINT",#N/A,TRUE,"CDWR";"PRINT",#N/A,TRUE,"EWEB";"PRINT",#N/A,TRUE,"LADWP";"PRINT",#N/A,TRUE,"NEVBASE"}</definedName>
    <definedName name="wrn.SALES._.VAR._.95._.BUDGET." localSheetId="1" hidden="1">{"PRINT",#N/A,TRUE,"APPA";"PRINT",#N/A,TRUE,"APS";"PRINT",#N/A,TRUE,"BHPL";"PRINT",#N/A,TRUE,"BHPL2";"PRINT",#N/A,TRUE,"CDWR";"PRINT",#N/A,TRUE,"EWEB";"PRINT",#N/A,TRUE,"LADWP";"PRINT",#N/A,TRUE,"NEVBASE"}</definedName>
    <definedName name="wrn.SALES._.VAR._.95._.BUDGET." localSheetId="3"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hidden="1">{"YTD-Total",#N/A,FALSE,"Provision"}</definedName>
    <definedName name="wrn.Standard._.NonUtility._.Only." hidden="1">{"YTD-NonUtility",#N/A,FALSE,"Prov NonUtility"}</definedName>
    <definedName name="wrn.Standard._.Utility._.Only." hidden="1">{"YTD-Utility",#N/A,FALSE,"Prov Utility"}</definedName>
    <definedName name="wrn.Summary._.View." hidden="1">{#N/A,#N/A,FALSE,"Consltd-For contngcy"}</definedName>
    <definedName name="wrn.UK._.Conversion._.Only." hidden="1">{#N/A,#N/A,FALSE,"Dec 1999 UK Continuing Ops"}</definedName>
    <definedName name="wrn.YearEnd." localSheetId="0" hidden="1">{"Factors Pages 1-2",#N/A,FALSE,"Variables";"Factors Page 3",#N/A,FALSE,"Variables";"Factors Page 4",#N/A,FALSE,"Variables";"Factors Page 5",#N/A,FALSE,"Variables";"YE Pages 7-26",#N/A,FALSE,"Variables"}</definedName>
    <definedName name="wrn.YearEnd." localSheetId="1" hidden="1">{"Factors Pages 1-2",#N/A,FALSE,"Variables";"Factors Page 3",#N/A,FALSE,"Variables";"Factors Page 4",#N/A,FALSE,"Variables";"Factors Page 5",#N/A,FALSE,"Variables";"YE Pages 7-26",#N/A,FALSE,"Variables"}</definedName>
    <definedName name="wrn.YearEnd." localSheetId="3"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'[3]DSM Output'!$B$21:$B$23</definedName>
    <definedName name="z" hidden="1">'[3]DSM Output'!$G$21:$G$23</definedName>
    <definedName name="Z_01844156_6462_4A28_9785_1A86F4D0C834_.wvu.PrintTitles" hidden="1">#REF!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5" i="3" l="1"/>
  <c r="H30" i="3" l="1"/>
  <c r="G30" i="3"/>
  <c r="E18" i="1"/>
  <c r="K139" i="3"/>
  <c r="J139" i="3"/>
  <c r="I139" i="3"/>
  <c r="K138" i="3"/>
  <c r="H138" i="3"/>
  <c r="G138" i="3"/>
  <c r="C138" i="3"/>
  <c r="K137" i="3"/>
  <c r="H137" i="3"/>
  <c r="G137" i="3"/>
  <c r="C137" i="3"/>
  <c r="K136" i="3"/>
  <c r="H136" i="3"/>
  <c r="G136" i="3"/>
  <c r="C136" i="3"/>
  <c r="K135" i="3"/>
  <c r="H135" i="3"/>
  <c r="G135" i="3"/>
  <c r="C135" i="3"/>
  <c r="K134" i="3"/>
  <c r="H134" i="3"/>
  <c r="G134" i="3"/>
  <c r="C134" i="3"/>
  <c r="K133" i="3"/>
  <c r="H133" i="3"/>
  <c r="G133" i="3"/>
  <c r="C133" i="3"/>
  <c r="K132" i="3"/>
  <c r="H132" i="3"/>
  <c r="G132" i="3"/>
  <c r="C132" i="3"/>
  <c r="K131" i="3"/>
  <c r="H131" i="3"/>
  <c r="G131" i="3"/>
  <c r="C131" i="3"/>
  <c r="K130" i="3"/>
  <c r="H130" i="3"/>
  <c r="G130" i="3"/>
  <c r="C130" i="3"/>
  <c r="K129" i="3"/>
  <c r="H129" i="3"/>
  <c r="G129" i="3"/>
  <c r="C129" i="3"/>
  <c r="K126" i="3"/>
  <c r="J126" i="3"/>
  <c r="I126" i="3"/>
  <c r="K125" i="3"/>
  <c r="H125" i="3"/>
  <c r="G125" i="3"/>
  <c r="C125" i="3"/>
  <c r="J122" i="3"/>
  <c r="I122" i="3"/>
  <c r="K121" i="3"/>
  <c r="H121" i="3"/>
  <c r="G121" i="3"/>
  <c r="C121" i="3"/>
  <c r="K120" i="3"/>
  <c r="K122" i="3" s="1"/>
  <c r="H120" i="3"/>
  <c r="G120" i="3"/>
  <c r="C120" i="3"/>
  <c r="J117" i="3"/>
  <c r="J141" i="3" s="1"/>
  <c r="I117" i="3"/>
  <c r="I141" i="3" s="1"/>
  <c r="K116" i="3"/>
  <c r="H116" i="3"/>
  <c r="G116" i="3"/>
  <c r="C116" i="3"/>
  <c r="K115" i="3"/>
  <c r="H115" i="3"/>
  <c r="G115" i="3"/>
  <c r="C115" i="3"/>
  <c r="K114" i="3"/>
  <c r="H114" i="3"/>
  <c r="G114" i="3"/>
  <c r="C114" i="3"/>
  <c r="K113" i="3"/>
  <c r="H113" i="3"/>
  <c r="G113" i="3"/>
  <c r="C113" i="3"/>
  <c r="K112" i="3"/>
  <c r="H112" i="3"/>
  <c r="G112" i="3"/>
  <c r="C112" i="3"/>
  <c r="K105" i="3"/>
  <c r="H105" i="3"/>
  <c r="G105" i="3"/>
  <c r="C105" i="3"/>
  <c r="K104" i="3"/>
  <c r="H104" i="3"/>
  <c r="G104" i="3"/>
  <c r="C104" i="3"/>
  <c r="K102" i="3"/>
  <c r="H102" i="3"/>
  <c r="G102" i="3"/>
  <c r="C102" i="3"/>
  <c r="K101" i="3"/>
  <c r="H101" i="3"/>
  <c r="G101" i="3"/>
  <c r="C101" i="3"/>
  <c r="K100" i="3"/>
  <c r="H100" i="3"/>
  <c r="G100" i="3"/>
  <c r="C100" i="3"/>
  <c r="K99" i="3"/>
  <c r="H99" i="3"/>
  <c r="G99" i="3"/>
  <c r="C99" i="3"/>
  <c r="K98" i="3"/>
  <c r="H98" i="3"/>
  <c r="G98" i="3"/>
  <c r="C98" i="3"/>
  <c r="K97" i="3"/>
  <c r="H97" i="3"/>
  <c r="G97" i="3"/>
  <c r="C97" i="3"/>
  <c r="K96" i="3"/>
  <c r="H96" i="3"/>
  <c r="G96" i="3"/>
  <c r="C96" i="3"/>
  <c r="K95" i="3"/>
  <c r="H95" i="3"/>
  <c r="G95" i="3"/>
  <c r="C95" i="3"/>
  <c r="K94" i="3"/>
  <c r="H94" i="3"/>
  <c r="G94" i="3"/>
  <c r="C94" i="3"/>
  <c r="K93" i="3"/>
  <c r="H93" i="3"/>
  <c r="G93" i="3"/>
  <c r="C93" i="3"/>
  <c r="K85" i="3"/>
  <c r="J85" i="3"/>
  <c r="I85" i="3"/>
  <c r="K84" i="3"/>
  <c r="H84" i="3"/>
  <c r="G84" i="3"/>
  <c r="C84" i="3"/>
  <c r="J81" i="3"/>
  <c r="I81" i="3"/>
  <c r="K80" i="3"/>
  <c r="H80" i="3"/>
  <c r="G80" i="3"/>
  <c r="C80" i="3"/>
  <c r="K79" i="3"/>
  <c r="H79" i="3"/>
  <c r="G79" i="3"/>
  <c r="C79" i="3"/>
  <c r="K78" i="3"/>
  <c r="H78" i="3"/>
  <c r="G78" i="3"/>
  <c r="C78" i="3"/>
  <c r="K77" i="3"/>
  <c r="H77" i="3"/>
  <c r="G17" i="1" s="1"/>
  <c r="J17" i="1" s="1"/>
  <c r="G77" i="3"/>
  <c r="C77" i="3"/>
  <c r="K64" i="3"/>
  <c r="H64" i="3"/>
  <c r="G64" i="3"/>
  <c r="C64" i="3"/>
  <c r="K63" i="3"/>
  <c r="H63" i="3"/>
  <c r="G63" i="3"/>
  <c r="C63" i="3"/>
  <c r="K62" i="3"/>
  <c r="H62" i="3"/>
  <c r="G62" i="3"/>
  <c r="C62" i="3"/>
  <c r="K61" i="3"/>
  <c r="H61" i="3"/>
  <c r="G61" i="3"/>
  <c r="C61" i="3"/>
  <c r="K60" i="3"/>
  <c r="H60" i="3"/>
  <c r="G60" i="3"/>
  <c r="C60" i="3"/>
  <c r="K59" i="3"/>
  <c r="H59" i="3"/>
  <c r="G59" i="3"/>
  <c r="C59" i="3"/>
  <c r="K58" i="3"/>
  <c r="G38" i="1" s="1"/>
  <c r="J38" i="1" s="1"/>
  <c r="H58" i="3"/>
  <c r="G58" i="3"/>
  <c r="C58" i="3"/>
  <c r="K57" i="3"/>
  <c r="H57" i="3"/>
  <c r="G57" i="3"/>
  <c r="C57" i="3"/>
  <c r="K56" i="3"/>
  <c r="H56" i="3"/>
  <c r="G56" i="3"/>
  <c r="C56" i="3"/>
  <c r="K55" i="3"/>
  <c r="H55" i="3"/>
  <c r="G55" i="3"/>
  <c r="C55" i="3"/>
  <c r="J52" i="3"/>
  <c r="I52" i="3"/>
  <c r="K51" i="3"/>
  <c r="R21" i="1" s="1"/>
  <c r="H51" i="3"/>
  <c r="G51" i="3"/>
  <c r="C51" i="3"/>
  <c r="K50" i="3"/>
  <c r="H50" i="3"/>
  <c r="G50" i="3"/>
  <c r="C50" i="3"/>
  <c r="K49" i="3"/>
  <c r="P21" i="1" s="1"/>
  <c r="H49" i="3"/>
  <c r="G49" i="3"/>
  <c r="C49" i="3"/>
  <c r="K48" i="3"/>
  <c r="H48" i="3"/>
  <c r="G48" i="3"/>
  <c r="C48" i="3"/>
  <c r="K47" i="3"/>
  <c r="H47" i="3"/>
  <c r="G47" i="3"/>
  <c r="C47" i="3"/>
  <c r="K46" i="3"/>
  <c r="H46" i="3"/>
  <c r="G46" i="3"/>
  <c r="C46" i="3"/>
  <c r="K45" i="3"/>
  <c r="K52" i="3" s="1"/>
  <c r="H45" i="3"/>
  <c r="G45" i="3"/>
  <c r="C45" i="3"/>
  <c r="J42" i="3"/>
  <c r="I42" i="3"/>
  <c r="K37" i="3"/>
  <c r="H37" i="3"/>
  <c r="G37" i="3"/>
  <c r="C37" i="3"/>
  <c r="K36" i="3"/>
  <c r="H36" i="3"/>
  <c r="G36" i="3"/>
  <c r="C36" i="3"/>
  <c r="K35" i="3"/>
  <c r="H35" i="3"/>
  <c r="G35" i="3"/>
  <c r="C35" i="3"/>
  <c r="K34" i="3"/>
  <c r="K42" i="3" s="1"/>
  <c r="H34" i="3"/>
  <c r="G34" i="3"/>
  <c r="C34" i="3"/>
  <c r="J31" i="3"/>
  <c r="I31" i="3"/>
  <c r="K30" i="3"/>
  <c r="C30" i="3"/>
  <c r="K29" i="3"/>
  <c r="H29" i="3"/>
  <c r="G29" i="3"/>
  <c r="C29" i="3"/>
  <c r="K28" i="3"/>
  <c r="H28" i="3"/>
  <c r="G28" i="3"/>
  <c r="C28" i="3"/>
  <c r="K27" i="3"/>
  <c r="K31" i="3" s="1"/>
  <c r="H27" i="3"/>
  <c r="G27" i="3"/>
  <c r="C27" i="3"/>
  <c r="K24" i="3"/>
  <c r="J24" i="3"/>
  <c r="I24" i="3"/>
  <c r="K23" i="3"/>
  <c r="H23" i="3"/>
  <c r="G23" i="3"/>
  <c r="C23" i="3"/>
  <c r="K22" i="3"/>
  <c r="H22" i="3"/>
  <c r="G27" i="2" s="1"/>
  <c r="J27" i="2" s="1"/>
  <c r="G22" i="3"/>
  <c r="C22" i="3"/>
  <c r="K21" i="3"/>
  <c r="H21" i="3"/>
  <c r="G21" i="3"/>
  <c r="C21" i="3"/>
  <c r="J18" i="3"/>
  <c r="J87" i="3" s="1"/>
  <c r="I18" i="3"/>
  <c r="K17" i="3"/>
  <c r="H17" i="3"/>
  <c r="G17" i="3"/>
  <c r="C17" i="3"/>
  <c r="K16" i="3"/>
  <c r="H16" i="3"/>
  <c r="G16" i="3"/>
  <c r="K15" i="3"/>
  <c r="H15" i="3"/>
  <c r="G15" i="3"/>
  <c r="K14" i="3"/>
  <c r="H14" i="3"/>
  <c r="G14" i="3"/>
  <c r="C14" i="3"/>
  <c r="K13" i="3"/>
  <c r="H13" i="3"/>
  <c r="G13" i="3"/>
  <c r="C13" i="3"/>
  <c r="K12" i="3"/>
  <c r="K18" i="3" s="1"/>
  <c r="H12" i="3"/>
  <c r="G12" i="3"/>
  <c r="C12" i="3"/>
  <c r="E37" i="2"/>
  <c r="E36" i="2"/>
  <c r="G36" i="2" s="1"/>
  <c r="J36" i="2" s="1"/>
  <c r="E35" i="2"/>
  <c r="E34" i="2"/>
  <c r="E33" i="2"/>
  <c r="E32" i="2"/>
  <c r="E31" i="2"/>
  <c r="G31" i="2" s="1"/>
  <c r="J31" i="2" s="1"/>
  <c r="E30" i="2"/>
  <c r="E29" i="2"/>
  <c r="E28" i="2"/>
  <c r="E27" i="2"/>
  <c r="E26" i="2"/>
  <c r="E25" i="2"/>
  <c r="E24" i="2"/>
  <c r="E23" i="2"/>
  <c r="G23" i="2" s="1"/>
  <c r="J23" i="2" s="1"/>
  <c r="E22" i="2"/>
  <c r="E21" i="2"/>
  <c r="E20" i="2"/>
  <c r="E19" i="2"/>
  <c r="E18" i="2"/>
  <c r="E17" i="2"/>
  <c r="E16" i="2"/>
  <c r="E15" i="2"/>
  <c r="G15" i="2" s="1"/>
  <c r="J15" i="2" s="1"/>
  <c r="E14" i="2"/>
  <c r="E13" i="2"/>
  <c r="E12" i="2"/>
  <c r="E11" i="2"/>
  <c r="E10" i="2"/>
  <c r="E9" i="2"/>
  <c r="E49" i="1"/>
  <c r="E48" i="1"/>
  <c r="E47" i="1"/>
  <c r="E46" i="1"/>
  <c r="E45" i="1"/>
  <c r="G45" i="1" s="1"/>
  <c r="J45" i="1" s="1"/>
  <c r="E44" i="1"/>
  <c r="E43" i="1"/>
  <c r="E42" i="1"/>
  <c r="E41" i="1"/>
  <c r="E40" i="1"/>
  <c r="E39" i="1"/>
  <c r="G39" i="1" s="1"/>
  <c r="J39" i="1" s="1"/>
  <c r="E38" i="1"/>
  <c r="E37" i="1"/>
  <c r="E36" i="1"/>
  <c r="L35" i="1"/>
  <c r="E35" i="1"/>
  <c r="N34" i="1"/>
  <c r="E34" i="1"/>
  <c r="N33" i="1"/>
  <c r="E33" i="1"/>
  <c r="N32" i="1"/>
  <c r="E32" i="1"/>
  <c r="N31" i="1"/>
  <c r="E31" i="1"/>
  <c r="N30" i="1"/>
  <c r="E30" i="1"/>
  <c r="N29" i="1"/>
  <c r="E29" i="1"/>
  <c r="N28" i="1"/>
  <c r="E28" i="1"/>
  <c r="N27" i="1"/>
  <c r="E27" i="1"/>
  <c r="N26" i="1"/>
  <c r="E26" i="1"/>
  <c r="N25" i="1"/>
  <c r="E25" i="1"/>
  <c r="N24" i="1"/>
  <c r="E24" i="1"/>
  <c r="N23" i="1"/>
  <c r="N35" i="1" s="1"/>
  <c r="E23" i="1"/>
  <c r="E22" i="1"/>
  <c r="Q21" i="1"/>
  <c r="Q34" i="1" s="1"/>
  <c r="J34" i="1" s="1"/>
  <c r="O21" i="1"/>
  <c r="O31" i="1" s="1"/>
  <c r="N21" i="1"/>
  <c r="E21" i="1"/>
  <c r="E20" i="1"/>
  <c r="E19" i="1"/>
  <c r="E17" i="1"/>
  <c r="E16" i="1"/>
  <c r="G16" i="1" s="1"/>
  <c r="J16" i="1" s="1"/>
  <c r="E15" i="1"/>
  <c r="E14" i="1"/>
  <c r="E13" i="1"/>
  <c r="E12" i="1"/>
  <c r="E11" i="1"/>
  <c r="E10" i="1"/>
  <c r="G10" i="1" s="1"/>
  <c r="J10" i="1" s="1"/>
  <c r="G9" i="1"/>
  <c r="E9" i="1"/>
  <c r="G41" i="1" l="1"/>
  <c r="J41" i="1" s="1"/>
  <c r="G35" i="1"/>
  <c r="J35" i="1" s="1"/>
  <c r="G12" i="1"/>
  <c r="J12" i="1" s="1"/>
  <c r="G11" i="1"/>
  <c r="J11" i="1" s="1"/>
  <c r="G14" i="1"/>
  <c r="J14" i="1" s="1"/>
  <c r="G22" i="2"/>
  <c r="J22" i="2" s="1"/>
  <c r="G12" i="2"/>
  <c r="J12" i="2" s="1"/>
  <c r="G26" i="2"/>
  <c r="J26" i="2" s="1"/>
  <c r="G46" i="1"/>
  <c r="J46" i="1" s="1"/>
  <c r="G20" i="2"/>
  <c r="J20" i="2" s="1"/>
  <c r="G34" i="2"/>
  <c r="J34" i="2" s="1"/>
  <c r="G47" i="1"/>
  <c r="J47" i="1" s="1"/>
  <c r="G14" i="2"/>
  <c r="J14" i="2" s="1"/>
  <c r="G28" i="2"/>
  <c r="J28" i="2" s="1"/>
  <c r="G35" i="2"/>
  <c r="J35" i="2" s="1"/>
  <c r="G49" i="1"/>
  <c r="J49" i="1" s="1"/>
  <c r="G30" i="2"/>
  <c r="J30" i="2" s="1"/>
  <c r="G20" i="1"/>
  <c r="J20" i="1" s="1"/>
  <c r="G43" i="1"/>
  <c r="J43" i="1" s="1"/>
  <c r="G16" i="2"/>
  <c r="J16" i="2" s="1"/>
  <c r="G37" i="1"/>
  <c r="J37" i="1" s="1"/>
  <c r="G10" i="2"/>
  <c r="J10" i="2" s="1"/>
  <c r="G24" i="2"/>
  <c r="J24" i="2" s="1"/>
  <c r="G18" i="2"/>
  <c r="J18" i="2" s="1"/>
  <c r="G32" i="2"/>
  <c r="J32" i="2" s="1"/>
  <c r="G18" i="1"/>
  <c r="J18" i="1" s="1"/>
  <c r="K81" i="3"/>
  <c r="R33" i="1"/>
  <c r="R25" i="1"/>
  <c r="R32" i="1"/>
  <c r="R28" i="1"/>
  <c r="R24" i="1"/>
  <c r="R29" i="1"/>
  <c r="R23" i="1"/>
  <c r="R31" i="1"/>
  <c r="R27" i="1"/>
  <c r="R34" i="1"/>
  <c r="R30" i="1"/>
  <c r="R26" i="1"/>
  <c r="K87" i="3"/>
  <c r="P31" i="1"/>
  <c r="P30" i="1"/>
  <c r="P33" i="1"/>
  <c r="P29" i="1"/>
  <c r="P25" i="1"/>
  <c r="P34" i="1"/>
  <c r="P26" i="1"/>
  <c r="P28" i="1"/>
  <c r="P32" i="1"/>
  <c r="P24" i="1"/>
  <c r="P27" i="1"/>
  <c r="P23" i="1"/>
  <c r="G19" i="1"/>
  <c r="J19" i="1" s="1"/>
  <c r="M21" i="1"/>
  <c r="Q23" i="1"/>
  <c r="O24" i="1"/>
  <c r="Q27" i="1"/>
  <c r="J27" i="1" s="1"/>
  <c r="O28" i="1"/>
  <c r="Q31" i="1"/>
  <c r="J31" i="1" s="1"/>
  <c r="O32" i="1"/>
  <c r="J144" i="3"/>
  <c r="G48" i="1"/>
  <c r="J48" i="1" s="1"/>
  <c r="G9" i="2"/>
  <c r="G17" i="2"/>
  <c r="J17" i="2" s="1"/>
  <c r="G33" i="2"/>
  <c r="J33" i="2" s="1"/>
  <c r="I87" i="3"/>
  <c r="I144" i="3" s="1"/>
  <c r="G40" i="1"/>
  <c r="J40" i="1" s="1"/>
  <c r="G25" i="2"/>
  <c r="J25" i="2" s="1"/>
  <c r="Q24" i="1"/>
  <c r="J24" i="1" s="1"/>
  <c r="O25" i="1"/>
  <c r="Q28" i="1"/>
  <c r="J28" i="1" s="1"/>
  <c r="O29" i="1"/>
  <c r="Q32" i="1"/>
  <c r="J32" i="1" s="1"/>
  <c r="O33" i="1"/>
  <c r="J9" i="1"/>
  <c r="Q25" i="1"/>
  <c r="J25" i="1" s="1"/>
  <c r="O26" i="1"/>
  <c r="Q29" i="1"/>
  <c r="J29" i="1" s="1"/>
  <c r="O30" i="1"/>
  <c r="Q33" i="1"/>
  <c r="J33" i="1" s="1"/>
  <c r="O34" i="1"/>
  <c r="G21" i="1"/>
  <c r="J21" i="1" s="1"/>
  <c r="G36" i="1"/>
  <c r="J36" i="1" s="1"/>
  <c r="G44" i="1"/>
  <c r="J44" i="1" s="1"/>
  <c r="G21" i="2"/>
  <c r="J21" i="2" s="1"/>
  <c r="G29" i="2"/>
  <c r="J29" i="2" s="1"/>
  <c r="G37" i="2"/>
  <c r="J37" i="2" s="1"/>
  <c r="G15" i="1"/>
  <c r="J15" i="1" s="1"/>
  <c r="G13" i="2"/>
  <c r="J13" i="2" s="1"/>
  <c r="O23" i="1"/>
  <c r="Q26" i="1"/>
  <c r="J26" i="1" s="1"/>
  <c r="O27" i="1"/>
  <c r="Q30" i="1"/>
  <c r="J30" i="1" s="1"/>
  <c r="K117" i="3"/>
  <c r="K141" i="3" s="1"/>
  <c r="G13" i="1"/>
  <c r="J13" i="1" s="1"/>
  <c r="G22" i="1"/>
  <c r="J22" i="1" s="1"/>
  <c r="G42" i="1"/>
  <c r="J42" i="1" s="1"/>
  <c r="G11" i="2"/>
  <c r="J11" i="2" s="1"/>
  <c r="G19" i="2"/>
  <c r="J19" i="2" s="1"/>
  <c r="K144" i="3" l="1"/>
  <c r="P35" i="1"/>
  <c r="M32" i="1"/>
  <c r="M28" i="1"/>
  <c r="M24" i="1"/>
  <c r="S21" i="1"/>
  <c r="M31" i="1"/>
  <c r="M27" i="1"/>
  <c r="M23" i="1"/>
  <c r="M34" i="1"/>
  <c r="M30" i="1"/>
  <c r="M26" i="1"/>
  <c r="M33" i="1"/>
  <c r="M29" i="1"/>
  <c r="M25" i="1"/>
  <c r="O35" i="1"/>
  <c r="J23" i="1"/>
  <c r="J50" i="1" s="1"/>
  <c r="Q35" i="1"/>
  <c r="R35" i="1"/>
  <c r="G38" i="2"/>
  <c r="J9" i="2"/>
  <c r="J38" i="2" s="1"/>
  <c r="J41" i="2" l="1"/>
  <c r="S29" i="1"/>
  <c r="G29" i="1"/>
  <c r="S27" i="1"/>
  <c r="G27" i="1"/>
  <c r="S31" i="1"/>
  <c r="G31" i="1"/>
  <c r="S24" i="1"/>
  <c r="G24" i="1"/>
  <c r="S25" i="1"/>
  <c r="G25" i="1"/>
  <c r="S33" i="1"/>
  <c r="G33" i="1"/>
  <c r="S26" i="1"/>
  <c r="G26" i="1"/>
  <c r="S28" i="1"/>
  <c r="G28" i="1"/>
  <c r="S30" i="1"/>
  <c r="G30" i="1"/>
  <c r="S32" i="1"/>
  <c r="G32" i="1"/>
  <c r="S34" i="1"/>
  <c r="G34" i="1"/>
  <c r="M35" i="1"/>
  <c r="S23" i="1"/>
  <c r="S35" i="1" s="1"/>
  <c r="G23" i="1"/>
  <c r="G50" i="1" l="1"/>
  <c r="G41" i="2" s="1"/>
</calcChain>
</file>

<file path=xl/sharedStrings.xml><?xml version="1.0" encoding="utf-8"?>
<sst xmlns="http://schemas.openxmlformats.org/spreadsheetml/2006/main" count="752" uniqueCount="143">
  <si>
    <t>TOTAL</t>
  </si>
  <si>
    <t>WASHINGTON</t>
  </si>
  <si>
    <t>ACCOUNT</t>
  </si>
  <si>
    <t>Type</t>
  </si>
  <si>
    <t>COMPANY</t>
  </si>
  <si>
    <t>FACTOR</t>
  </si>
  <si>
    <t>FACTOR %</t>
  </si>
  <si>
    <t>ALLOCATED</t>
  </si>
  <si>
    <t>REF#</t>
  </si>
  <si>
    <t>Adjustment to Rate Base:</t>
  </si>
  <si>
    <t>Steam Depreciation Reserve</t>
  </si>
  <si>
    <t>108SP</t>
  </si>
  <si>
    <t>CAGE</t>
  </si>
  <si>
    <t>CAGW</t>
  </si>
  <si>
    <t>SG</t>
  </si>
  <si>
    <t>JBG</t>
  </si>
  <si>
    <t>Hydro Depreciation Reserve</t>
  </si>
  <si>
    <t>108HP</t>
  </si>
  <si>
    <t>SG-P</t>
  </si>
  <si>
    <t>SG-U</t>
  </si>
  <si>
    <t>Other Depreciation Reserve</t>
  </si>
  <si>
    <t>108OP</t>
  </si>
  <si>
    <t>Other Wind Depreciation Reserve</t>
  </si>
  <si>
    <t>SG-W</t>
  </si>
  <si>
    <t>Transmission Depreciation Reserve</t>
  </si>
  <si>
    <t>108TP</t>
  </si>
  <si>
    <t>Total Company Distribution Amounts</t>
  </si>
  <si>
    <t>CA</t>
  </si>
  <si>
    <t>ID</t>
  </si>
  <si>
    <t>OR</t>
  </si>
  <si>
    <t>UT</t>
  </si>
  <si>
    <t>WA</t>
  </si>
  <si>
    <t>WYP</t>
  </si>
  <si>
    <t>Total</t>
  </si>
  <si>
    <t>Distribution Depreciation Reserve</t>
  </si>
  <si>
    <t>Situs</t>
  </si>
  <si>
    <t>General Depreciation Reserve</t>
  </si>
  <si>
    <t>108GP</t>
  </si>
  <si>
    <t>WYU</t>
  </si>
  <si>
    <t>SO</t>
  </si>
  <si>
    <t>CN</t>
  </si>
  <si>
    <t>CAEE</t>
  </si>
  <si>
    <t>Mining Depreciation Reserve</t>
  </si>
  <si>
    <t>108MP</t>
  </si>
  <si>
    <t>Total Depreciation Reserve</t>
  </si>
  <si>
    <t>14.3.2</t>
  </si>
  <si>
    <t xml:space="preserve"> </t>
  </si>
  <si>
    <t>Description of Adjustment:</t>
  </si>
  <si>
    <t>111IP</t>
  </si>
  <si>
    <t>Intangible Amortization Reserve</t>
  </si>
  <si>
    <t>Hydro Amortization Reserve</t>
  </si>
  <si>
    <t>111HP</t>
  </si>
  <si>
    <t>Other Amortizaton Reserve</t>
  </si>
  <si>
    <t>111OP</t>
  </si>
  <si>
    <t>General Amortization Reserve</t>
  </si>
  <si>
    <t>111GP</t>
  </si>
  <si>
    <t>14.3.3</t>
  </si>
  <si>
    <t>Grand Total</t>
  </si>
  <si>
    <t>Depreciation and Amortization Reserve Summary</t>
  </si>
  <si>
    <t>Reserve</t>
  </si>
  <si>
    <t>AMA</t>
  </si>
  <si>
    <t>Description</t>
  </si>
  <si>
    <t>Account</t>
  </si>
  <si>
    <t>Factor</t>
  </si>
  <si>
    <t>Function</t>
  </si>
  <si>
    <t>Dep/Amtz Code</t>
  </si>
  <si>
    <t>JAM Indicator</t>
  </si>
  <si>
    <t>DEPRECIATION RESERVE</t>
  </si>
  <si>
    <t>Steam Production Plant:</t>
  </si>
  <si>
    <t>Control Area Generation - East</t>
  </si>
  <si>
    <t>D</t>
  </si>
  <si>
    <t>STMP</t>
  </si>
  <si>
    <t>Control Area Generation - West</t>
  </si>
  <si>
    <t>System Generation</t>
  </si>
  <si>
    <t>Renewable - Blundell</t>
  </si>
  <si>
    <t>STMPB</t>
  </si>
  <si>
    <t>Renewable - Blundell 2</t>
  </si>
  <si>
    <t>STMPR</t>
  </si>
  <si>
    <t>Jim Bridger Generation</t>
  </si>
  <si>
    <t xml:space="preserve">  Total Steam Plant</t>
  </si>
  <si>
    <t>Hydro Production Plant:</t>
  </si>
  <si>
    <t>HYDP</t>
  </si>
  <si>
    <t>Klamath</t>
  </si>
  <si>
    <t>HYDPKD</t>
  </si>
  <si>
    <t xml:space="preserve">  Total Hydro Plant</t>
  </si>
  <si>
    <t>Other Production Plant:</t>
  </si>
  <si>
    <t>OTHP</t>
  </si>
  <si>
    <t xml:space="preserve">  Total Other Plant</t>
  </si>
  <si>
    <t>Transmission Plant:</t>
  </si>
  <si>
    <t>TRNP</t>
  </si>
  <si>
    <t xml:space="preserve">  Total Transmission Plant</t>
  </si>
  <si>
    <t>Distribution Plant:</t>
  </si>
  <si>
    <t>California</t>
  </si>
  <si>
    <t>DSTP</t>
  </si>
  <si>
    <t>Oregon</t>
  </si>
  <si>
    <t>Washington</t>
  </si>
  <si>
    <t>Eastern Wyoming</t>
  </si>
  <si>
    <t>Utah</t>
  </si>
  <si>
    <t>Idaho</t>
  </si>
  <si>
    <t>Western Wyoming</t>
  </si>
  <si>
    <t xml:space="preserve">  Total Distribution Plant</t>
  </si>
  <si>
    <t>General Plant:</t>
  </si>
  <si>
    <t>GNLP</t>
  </si>
  <si>
    <t>General Office</t>
  </si>
  <si>
    <t>Jim Bridger Energy</t>
  </si>
  <si>
    <t>JBE</t>
  </si>
  <si>
    <t>Customer Service</t>
  </si>
  <si>
    <t>Control Area Energy - East</t>
  </si>
  <si>
    <t xml:space="preserve">  Total General Plant</t>
  </si>
  <si>
    <t>Mining Plant:</t>
  </si>
  <si>
    <t>MNGP</t>
  </si>
  <si>
    <t xml:space="preserve">  Total Mining Plant</t>
  </si>
  <si>
    <t>Ref 14.3</t>
  </si>
  <si>
    <t>AMORTIZATION RESERVE</t>
  </si>
  <si>
    <t>Intangible Plant:</t>
  </si>
  <si>
    <t>A</t>
  </si>
  <si>
    <t>INTP</t>
  </si>
  <si>
    <t>Klamath Hydro Relicensing</t>
  </si>
  <si>
    <t>HYDPKA</t>
  </si>
  <si>
    <t xml:space="preserve">  Total Intangible Plant</t>
  </si>
  <si>
    <t>Total Amortization Reserve</t>
  </si>
  <si>
    <t>Ref 14.3.1</t>
  </si>
  <si>
    <t>Total Depreciation &amp; Amortization Reserve</t>
  </si>
  <si>
    <t>Ref. 6.2.17</t>
  </si>
  <si>
    <t>PacifiCorp</t>
  </si>
  <si>
    <t>Washington 2023 General Rate Case</t>
  </si>
  <si>
    <t xml:space="preserve">Hydro Decommissioning </t>
  </si>
  <si>
    <t>Spending, Accruals, and Balances - East Side, West Side, and Total Resources</t>
  </si>
  <si>
    <t>West Side</t>
  </si>
  <si>
    <t>Spend</t>
  </si>
  <si>
    <t>Accruals</t>
  </si>
  <si>
    <t>Balance</t>
  </si>
  <si>
    <t>East Side</t>
  </si>
  <si>
    <t>Total Resources</t>
  </si>
  <si>
    <t>Pro Forma Depreciation and Amortization Reserve - Year 2</t>
  </si>
  <si>
    <t>System Generation - Wind</t>
  </si>
  <si>
    <t>PRO</t>
  </si>
  <si>
    <t>Adjustment</t>
  </si>
  <si>
    <t>DGNLPSO</t>
  </si>
  <si>
    <t>108GPSO</t>
  </si>
  <si>
    <t>PAGE</t>
  </si>
  <si>
    <t>14.3.1</t>
  </si>
  <si>
    <t>Exh. SLC-4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</si>
</sst>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_(* #,##0_);_(* \(#,##0\);_(* &quot;-&quot;??_);_(@_)"/>
    <numFmt numFmtId="165" formatCode="0.0000%"/>
    <numFmt numFmtId="166" formatCode="0.000%"/>
    <numFmt numFmtId="167" formatCode="mmm\ yyyy"/>
    <numFmt numFmtId="168" formatCode="[$-409]mmmm\-yy;@"/>
  </numFmts>
  <fonts count="14" x14ac:knownFonts="1">
    <font>
      <sz val="11"/>
      <color theme="1"/>
      <name val="Calibri"/>
      <family val="2"/>
      <scheme val="minor"/>
    </font>
    <font>
      <sz val="12"/>
      <name val="Times New Roman"/>
      <family val="1"/>
    </font>
    <font>
      <sz val="9"/>
      <name val="Arial"/>
      <family val="2"/>
    </font>
    <font>
      <sz val="10"/>
      <name val="Arial"/>
      <family val="2"/>
    </font>
    <font>
      <sz val="9"/>
      <color rgb="FFC00000"/>
      <name val="Arial"/>
      <family val="2"/>
    </font>
    <font>
      <sz val="10"/>
      <color indexed="8"/>
      <name val="Arial"/>
      <family val="2"/>
    </font>
    <font>
      <b/>
      <sz val="10"/>
      <name val="Arial"/>
      <family val="2"/>
    </font>
    <font>
      <b/>
      <sz val="10"/>
      <color rgb="FF0000FF"/>
      <name val="Arial"/>
      <family val="2"/>
    </font>
    <font>
      <sz val="10"/>
      <color rgb="FFC00000"/>
      <name val="Arial"/>
      <family val="2"/>
    </font>
    <font>
      <sz val="10"/>
      <color indexed="9"/>
      <name val="Arial"/>
      <family val="2"/>
    </font>
    <font>
      <b/>
      <u/>
      <sz val="10"/>
      <name val="Arial"/>
      <family val="2"/>
    </font>
    <font>
      <u/>
      <sz val="10"/>
      <name val="Arial"/>
      <family val="2"/>
    </font>
    <font>
      <b/>
      <sz val="8"/>
      <color rgb="FF0000FF"/>
      <name val="Arial"/>
      <family val="2"/>
    </font>
    <font>
      <b/>
      <sz val="8"/>
      <name val="Arial"/>
      <family val="2"/>
    </font>
  </fonts>
  <fills count="3">
    <fill>
      <patternFill patternType="none"/>
    </fill>
    <fill>
      <patternFill patternType="gray125"/>
    </fill>
    <fill>
      <patternFill patternType="solid">
        <fgColor indexed="9"/>
        <bgColor indexed="64"/>
      </patternFill>
    </fill>
  </fills>
  <borders count="19">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48"/>
      </left>
      <right style="thin">
        <color indexed="48"/>
      </right>
      <top style="thin">
        <color indexed="48"/>
      </top>
      <bottom style="thin">
        <color indexed="48"/>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0" fontId="1" fillId="0" borderId="0"/>
    <xf numFmtId="43" fontId="3" fillId="0" borderId="0" applyFont="0" applyFill="0" applyBorder="0" applyAlignment="0" applyProtection="0"/>
    <xf numFmtId="0" fontId="3" fillId="0" borderId="0"/>
    <xf numFmtId="9" fontId="3" fillId="0" borderId="0" applyFont="0" applyFill="0" applyBorder="0" applyAlignment="0" applyProtection="0"/>
    <xf numFmtId="4" fontId="5" fillId="2" borderId="10" applyNumberFormat="0" applyProtection="0">
      <alignment horizontal="left" vertical="center" indent="1"/>
    </xf>
  </cellStyleXfs>
  <cellXfs count="104">
    <xf numFmtId="0" fontId="0" fillId="0" borderId="0" xfId="0"/>
    <xf numFmtId="164" fontId="2" fillId="0" borderId="0" xfId="2" applyNumberFormat="1" applyFont="1"/>
    <xf numFmtId="164" fontId="4" fillId="0" borderId="0" xfId="2" applyNumberFormat="1" applyFont="1"/>
    <xf numFmtId="0" fontId="3" fillId="0" borderId="0" xfId="3"/>
    <xf numFmtId="0" fontId="6" fillId="0" borderId="0" xfId="3" applyFont="1"/>
    <xf numFmtId="0" fontId="6" fillId="0" borderId="0" xfId="1" applyFont="1"/>
    <xf numFmtId="164" fontId="8" fillId="0" borderId="0" xfId="2" applyNumberFormat="1" applyFont="1"/>
    <xf numFmtId="164" fontId="3" fillId="0" borderId="0" xfId="2" applyNumberFormat="1"/>
    <xf numFmtId="0" fontId="3" fillId="0" borderId="0" xfId="5" quotePrefix="1" applyNumberFormat="1" applyFont="1" applyFill="1" applyBorder="1" applyAlignment="1" applyProtection="1">
      <alignment horizontal="left" vertical="center"/>
      <protection locked="0"/>
    </xf>
    <xf numFmtId="164" fontId="3" fillId="0" borderId="0" xfId="2" applyNumberFormat="1" applyFont="1" applyFill="1"/>
    <xf numFmtId="164" fontId="3" fillId="0" borderId="0" xfId="3" applyNumberFormat="1"/>
    <xf numFmtId="164" fontId="3" fillId="0" borderId="0" xfId="2" applyNumberFormat="1" applyFont="1" applyFill="1" applyBorder="1"/>
    <xf numFmtId="0" fontId="9" fillId="0" borderId="0" xfId="3" applyFont="1"/>
    <xf numFmtId="0" fontId="3" fillId="0" borderId="0" xfId="3" applyAlignment="1">
      <alignment horizontal="center"/>
    </xf>
    <xf numFmtId="0" fontId="6" fillId="0" borderId="12" xfId="3" applyFont="1" applyBorder="1" applyAlignment="1">
      <alignment vertical="top"/>
    </xf>
    <xf numFmtId="0" fontId="10" fillId="0" borderId="13" xfId="3" applyFont="1" applyBorder="1" applyAlignment="1">
      <alignment horizontal="center"/>
    </xf>
    <xf numFmtId="0" fontId="10" fillId="0" borderId="14" xfId="3" applyFont="1" applyBorder="1" applyAlignment="1">
      <alignment horizontal="center"/>
    </xf>
    <xf numFmtId="168" fontId="3" fillId="0" borderId="15" xfId="3" applyNumberFormat="1" applyBorder="1"/>
    <xf numFmtId="164" fontId="3" fillId="0" borderId="0" xfId="2" applyNumberFormat="1" applyBorder="1"/>
    <xf numFmtId="164" fontId="3" fillId="0" borderId="16" xfId="2" applyNumberFormat="1" applyBorder="1"/>
    <xf numFmtId="0" fontId="9" fillId="0" borderId="15" xfId="3" applyFont="1" applyBorder="1"/>
    <xf numFmtId="164" fontId="3" fillId="0" borderId="0" xfId="3" applyNumberFormat="1" applyAlignment="1">
      <alignment horizontal="center"/>
    </xf>
    <xf numFmtId="37" fontId="3" fillId="0" borderId="0" xfId="3" applyNumberFormat="1"/>
    <xf numFmtId="0" fontId="11" fillId="0" borderId="0" xfId="3" applyFont="1" applyAlignment="1">
      <alignment horizontal="center"/>
    </xf>
    <xf numFmtId="0" fontId="11" fillId="0" borderId="0" xfId="3" applyFont="1" applyAlignment="1">
      <alignment horizontal="center" wrapText="1"/>
    </xf>
    <xf numFmtId="164" fontId="4" fillId="0" borderId="0" xfId="2" applyNumberFormat="1" applyFont="1" applyAlignment="1">
      <alignment horizontal="left"/>
    </xf>
    <xf numFmtId="164" fontId="3" fillId="0" borderId="16" xfId="2" applyNumberFormat="1" applyFont="1" applyBorder="1"/>
    <xf numFmtId="164" fontId="6" fillId="0" borderId="0" xfId="2" applyNumberFormat="1" applyFont="1"/>
    <xf numFmtId="164" fontId="12" fillId="0" borderId="0" xfId="2" applyNumberFormat="1" applyFont="1" applyBorder="1" applyAlignment="1">
      <alignment horizontal="left"/>
    </xf>
    <xf numFmtId="164" fontId="6" fillId="0" borderId="0" xfId="3" applyNumberFormat="1" applyFont="1"/>
    <xf numFmtId="164" fontId="3" fillId="0" borderId="16" xfId="3" applyNumberFormat="1" applyBorder="1"/>
    <xf numFmtId="0" fontId="3" fillId="0" borderId="17" xfId="3" applyBorder="1"/>
    <xf numFmtId="0" fontId="3" fillId="0" borderId="11" xfId="3" applyBorder="1"/>
    <xf numFmtId="0" fontId="3" fillId="0" borderId="18" xfId="3" applyBorder="1"/>
    <xf numFmtId="164" fontId="6" fillId="0" borderId="15" xfId="3" applyNumberFormat="1" applyFont="1" applyBorder="1"/>
    <xf numFmtId="164" fontId="3" fillId="0" borderId="0" xfId="2" applyNumberFormat="1" applyFont="1" applyBorder="1" applyAlignment="1">
      <alignment horizontal="center" wrapText="1"/>
    </xf>
    <xf numFmtId="164" fontId="3" fillId="0" borderId="16" xfId="2" applyNumberFormat="1" applyFont="1" applyBorder="1" applyAlignment="1">
      <alignment horizontal="center" wrapText="1"/>
    </xf>
    <xf numFmtId="164" fontId="13" fillId="0" borderId="0" xfId="2" applyNumberFormat="1" applyFont="1" applyBorder="1" applyAlignment="1">
      <alignment horizontal="left"/>
    </xf>
    <xf numFmtId="164" fontId="13" fillId="0" borderId="0" xfId="2" applyNumberFormat="1" applyFont="1" applyBorder="1" applyAlignment="1">
      <alignment horizontal="center"/>
    </xf>
    <xf numFmtId="0" fontId="6" fillId="0" borderId="15" xfId="3" applyFont="1" applyBorder="1" applyAlignment="1">
      <alignment horizontal="left"/>
    </xf>
    <xf numFmtId="164" fontId="0" fillId="0" borderId="0" xfId="2" applyNumberFormat="1" applyFont="1" applyBorder="1"/>
    <xf numFmtId="164" fontId="6" fillId="0" borderId="16" xfId="2" applyNumberFormat="1" applyFont="1" applyBorder="1" applyAlignment="1">
      <alignment horizontal="right"/>
    </xf>
    <xf numFmtId="0" fontId="7" fillId="0" borderId="17" xfId="3" applyFont="1" applyBorder="1" applyAlignment="1">
      <alignment horizontal="center"/>
    </xf>
    <xf numFmtId="0" fontId="6" fillId="0" borderId="11" xfId="3" applyFont="1" applyBorder="1" applyAlignment="1">
      <alignment horizontal="right"/>
    </xf>
    <xf numFmtId="164" fontId="6" fillId="0" borderId="18" xfId="3" applyNumberFormat="1" applyFont="1" applyBorder="1"/>
    <xf numFmtId="0" fontId="6" fillId="0" borderId="17" xfId="3" applyFont="1" applyBorder="1" applyAlignment="1">
      <alignment horizontal="center"/>
    </xf>
    <xf numFmtId="43" fontId="3" fillId="0" borderId="0" xfId="3" applyNumberFormat="1"/>
    <xf numFmtId="164" fontId="9" fillId="0" borderId="0" xfId="3" applyNumberFormat="1" applyFont="1"/>
    <xf numFmtId="164" fontId="3" fillId="0" borderId="0" xfId="2" applyNumberFormat="1" applyFont="1" applyFill="1" applyBorder="1" applyAlignment="1">
      <alignment horizontal="center"/>
    </xf>
    <xf numFmtId="164" fontId="3" fillId="0" borderId="1" xfId="2" applyNumberFormat="1" applyFont="1" applyFill="1" applyBorder="1" applyAlignment="1">
      <alignment horizontal="center"/>
    </xf>
    <xf numFmtId="43" fontId="3" fillId="0" borderId="0" xfId="2" applyFont="1" applyFill="1" applyBorder="1" applyAlignment="1">
      <alignment horizontal="center"/>
    </xf>
    <xf numFmtId="41" fontId="3" fillId="0" borderId="0" xfId="2" applyNumberFormat="1" applyFont="1" applyFill="1" applyBorder="1" applyAlignment="1">
      <alignment horizontal="center"/>
    </xf>
    <xf numFmtId="164" fontId="3" fillId="0" borderId="0" xfId="2" applyNumberFormat="1" applyFont="1" applyFill="1" applyBorder="1" applyAlignment="1"/>
    <xf numFmtId="165" fontId="3" fillId="0" borderId="0" xfId="4" applyNumberFormat="1" applyFont="1" applyFill="1" applyBorder="1" applyAlignment="1">
      <alignment horizontal="center"/>
    </xf>
    <xf numFmtId="166" fontId="3" fillId="0" borderId="0" xfId="4" applyNumberFormat="1" applyFont="1" applyFill="1" applyBorder="1" applyAlignment="1">
      <alignment horizontal="center"/>
    </xf>
    <xf numFmtId="41" fontId="3" fillId="0" borderId="1" xfId="2" applyNumberFormat="1" applyFont="1" applyFill="1" applyBorder="1" applyAlignment="1">
      <alignment horizontal="center"/>
    </xf>
    <xf numFmtId="0" fontId="3" fillId="0" borderId="0" xfId="1" applyFont="1" applyFill="1"/>
    <xf numFmtId="0" fontId="6" fillId="0" borderId="0" xfId="1" applyFont="1" applyFill="1"/>
    <xf numFmtId="0" fontId="3" fillId="0" borderId="0" xfId="1" applyFont="1" applyFill="1" applyAlignment="1">
      <alignment horizontal="center"/>
    </xf>
    <xf numFmtId="0" fontId="11" fillId="0" borderId="0" xfId="1" applyFont="1" applyFill="1" applyAlignment="1">
      <alignment horizontal="center"/>
    </xf>
    <xf numFmtId="0" fontId="3" fillId="0" borderId="0" xfId="3" applyFont="1" applyFill="1" applyAlignment="1">
      <alignment horizontal="left"/>
    </xf>
    <xf numFmtId="0" fontId="3" fillId="0" borderId="0" xfId="3" applyFont="1" applyFill="1"/>
    <xf numFmtId="0" fontId="6" fillId="0" borderId="0" xfId="3" applyFont="1" applyFill="1"/>
    <xf numFmtId="166" fontId="3" fillId="0" borderId="0" xfId="4" applyNumberFormat="1" applyFont="1" applyFill="1" applyAlignment="1">
      <alignment horizontal="center"/>
    </xf>
    <xf numFmtId="10" fontId="3" fillId="0" borderId="1" xfId="4" applyNumberFormat="1" applyFont="1" applyFill="1" applyBorder="1" applyAlignment="1">
      <alignment horizontal="center"/>
    </xf>
    <xf numFmtId="164" fontId="3" fillId="0" borderId="1" xfId="2" applyNumberFormat="1" applyFont="1" applyFill="1" applyBorder="1"/>
    <xf numFmtId="0" fontId="3" fillId="0" borderId="0" xfId="1" applyFont="1" applyFill="1" applyAlignment="1">
      <alignment horizontal="left"/>
    </xf>
    <xf numFmtId="0" fontId="3" fillId="0" borderId="0" xfId="1" quotePrefix="1" applyFont="1" applyFill="1" applyAlignment="1">
      <alignment horizontal="left"/>
    </xf>
    <xf numFmtId="0" fontId="3" fillId="0" borderId="2" xfId="1" applyFont="1" applyFill="1" applyBorder="1"/>
    <xf numFmtId="0" fontId="3" fillId="0" borderId="3" xfId="1" quotePrefix="1" applyFont="1" applyFill="1" applyBorder="1" applyAlignment="1">
      <alignment horizontal="left"/>
    </xf>
    <xf numFmtId="0" fontId="3" fillId="0" borderId="3" xfId="1" applyFont="1" applyFill="1" applyBorder="1"/>
    <xf numFmtId="0" fontId="3" fillId="0" borderId="3" xfId="1" applyFont="1" applyFill="1" applyBorder="1" applyAlignment="1">
      <alignment horizontal="center"/>
    </xf>
    <xf numFmtId="3" fontId="3" fillId="0" borderId="3" xfId="1" applyNumberFormat="1" applyFont="1" applyFill="1" applyBorder="1" applyAlignment="1">
      <alignment horizontal="center"/>
    </xf>
    <xf numFmtId="0" fontId="3" fillId="0" borderId="4" xfId="1" applyFont="1" applyFill="1" applyBorder="1" applyAlignment="1">
      <alignment horizontal="center"/>
    </xf>
    <xf numFmtId="0" fontId="3" fillId="0" borderId="5" xfId="1" applyFont="1" applyFill="1" applyBorder="1"/>
    <xf numFmtId="0" fontId="3" fillId="0" borderId="6" xfId="1" applyFont="1" applyFill="1" applyBorder="1" applyAlignment="1">
      <alignment horizontal="center"/>
    </xf>
    <xf numFmtId="0" fontId="3" fillId="0" borderId="7" xfId="1" applyFont="1" applyFill="1" applyBorder="1"/>
    <xf numFmtId="0" fontId="3" fillId="0" borderId="8" xfId="1" applyFont="1" applyFill="1" applyBorder="1"/>
    <xf numFmtId="0" fontId="3" fillId="0" borderId="8" xfId="1" applyFont="1" applyFill="1" applyBorder="1" applyAlignment="1">
      <alignment horizontal="center"/>
    </xf>
    <xf numFmtId="0" fontId="3" fillId="0" borderId="9" xfId="1" applyFont="1" applyFill="1" applyBorder="1" applyAlignment="1">
      <alignment horizontal="center"/>
    </xf>
    <xf numFmtId="0" fontId="3" fillId="0" borderId="0" xfId="1" applyFont="1" applyFill="1" applyAlignment="1">
      <alignment horizontal="right"/>
    </xf>
    <xf numFmtId="0" fontId="6" fillId="0" borderId="0" xfId="1" applyFont="1" applyFill="1" applyAlignment="1">
      <alignment horizontal="left"/>
    </xf>
    <xf numFmtId="0" fontId="3" fillId="0" borderId="0" xfId="3" applyFont="1" applyFill="1" applyAlignment="1">
      <alignment horizontal="center"/>
    </xf>
    <xf numFmtId="164" fontId="6" fillId="0" borderId="1" xfId="2" applyNumberFormat="1" applyFont="1" applyFill="1" applyBorder="1"/>
    <xf numFmtId="41" fontId="3" fillId="0" borderId="0" xfId="1" applyNumberFormat="1" applyFont="1" applyFill="1" applyAlignment="1">
      <alignment horizontal="center"/>
    </xf>
    <xf numFmtId="0" fontId="3" fillId="0" borderId="0" xfId="5" quotePrefix="1" applyNumberFormat="1" applyFont="1" applyFill="1" applyBorder="1" applyAlignment="1" applyProtection="1">
      <alignment horizontal="center" vertical="center"/>
      <protection locked="0"/>
    </xf>
    <xf numFmtId="0" fontId="3" fillId="0" borderId="0" xfId="5" applyNumberFormat="1" applyFont="1" applyFill="1" applyBorder="1" applyAlignment="1" applyProtection="1">
      <alignment horizontal="center" vertical="center"/>
      <protection locked="0"/>
    </xf>
    <xf numFmtId="164" fontId="3" fillId="0" borderId="11" xfId="2" applyNumberFormat="1" applyFont="1" applyFill="1" applyBorder="1" applyAlignment="1">
      <alignment horizontal="center"/>
    </xf>
    <xf numFmtId="3" fontId="3" fillId="0" borderId="0" xfId="1" applyNumberFormat="1" applyFont="1" applyFill="1" applyAlignment="1">
      <alignment horizontal="center"/>
    </xf>
    <xf numFmtId="164" fontId="3" fillId="0" borderId="0" xfId="1" applyNumberFormat="1" applyFont="1" applyFill="1" applyBorder="1"/>
    <xf numFmtId="0" fontId="6" fillId="0" borderId="0" xfId="3" applyFont="1" applyFill="1" applyAlignment="1">
      <alignment horizontal="center" wrapText="1"/>
    </xf>
    <xf numFmtId="167" fontId="6" fillId="0" borderId="0" xfId="3" applyNumberFormat="1" applyFont="1" applyFill="1" applyAlignment="1">
      <alignment horizontal="center"/>
    </xf>
    <xf numFmtId="167" fontId="6" fillId="0" borderId="11" xfId="3" applyNumberFormat="1" applyFont="1" applyFill="1" applyBorder="1" applyAlignment="1">
      <alignment horizontal="center"/>
    </xf>
    <xf numFmtId="0" fontId="6" fillId="0" borderId="0" xfId="3" applyFont="1" applyFill="1" applyAlignment="1">
      <alignment horizontal="center"/>
    </xf>
    <xf numFmtId="164" fontId="6" fillId="0" borderId="0" xfId="2" applyNumberFormat="1" applyFont="1" applyFill="1" applyAlignment="1">
      <alignment horizontal="right"/>
    </xf>
    <xf numFmtId="0" fontId="6" fillId="0" borderId="0" xfId="3" applyFont="1" applyFill="1" applyAlignment="1">
      <alignment horizontal="right"/>
    </xf>
    <xf numFmtId="43" fontId="6" fillId="0" borderId="0" xfId="3" applyNumberFormat="1" applyFont="1" applyFill="1"/>
    <xf numFmtId="0" fontId="6" fillId="0" borderId="11" xfId="3" applyFont="1" applyFill="1" applyBorder="1"/>
    <xf numFmtId="0" fontId="3" fillId="0" borderId="0" xfId="5" applyNumberFormat="1" applyFont="1" applyFill="1" applyBorder="1" applyAlignment="1" applyProtection="1">
      <alignment horizontal="left" vertical="center"/>
      <protection locked="0"/>
    </xf>
    <xf numFmtId="164" fontId="6" fillId="0" borderId="0" xfId="3" applyNumberFormat="1" applyFont="1" applyFill="1" applyAlignment="1">
      <alignment horizontal="center"/>
    </xf>
    <xf numFmtId="0" fontId="3" fillId="0" borderId="0" xfId="3" applyFont="1" applyFill="1" applyAlignment="1">
      <alignment horizontal="right"/>
    </xf>
    <xf numFmtId="41" fontId="3" fillId="0" borderId="0" xfId="3" applyNumberFormat="1" applyFont="1" applyFill="1" applyAlignment="1">
      <alignment horizontal="center"/>
    </xf>
    <xf numFmtId="164" fontId="3" fillId="0" borderId="0" xfId="3" applyNumberFormat="1" applyFont="1" applyFill="1"/>
    <xf numFmtId="0" fontId="3" fillId="0" borderId="0" xfId="1" applyFont="1" applyFill="1" applyAlignment="1">
      <alignment horizontal="center"/>
    </xf>
  </cellXfs>
  <cellStyles count="6">
    <cellStyle name="Comma 2" xfId="2" xr:uid="{B210F6E1-5950-4C92-A120-87D667907341}"/>
    <cellStyle name="Normal" xfId="0" builtinId="0"/>
    <cellStyle name="Normal 2 2" xfId="3" xr:uid="{740BE316-69D6-44C1-A2E8-0D609B0311BA}"/>
    <cellStyle name="Normal_Copy of File50007" xfId="1" xr:uid="{F2DBF72A-B4BE-4D3D-AB5F-26CA66119818}"/>
    <cellStyle name="Percent 2" xfId="4" xr:uid="{3AD29BFB-50F0-4B0F-8527-CB5711CA3193}"/>
    <cellStyle name="SAPBEXstdItem" xfId="5" xr:uid="{F2FCD171-9DE2-49F9-ABF6-FC08D876EDCE}"/>
  </cellStyles>
  <dxfs count="5">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103717</xdr:colOff>
      <xdr:row>54</xdr:row>
      <xdr:rowOff>91439</xdr:rowOff>
    </xdr:from>
    <xdr:to>
      <xdr:col>10</xdr:col>
      <xdr:colOff>427567</xdr:colOff>
      <xdr:row>60</xdr:row>
      <xdr:rowOff>127422</xdr:rowOff>
    </xdr:to>
    <xdr:sp macro="" textlink="">
      <xdr:nvSpPr>
        <xdr:cNvPr id="2" name="Text 12">
          <a:extLst>
            <a:ext uri="{FF2B5EF4-FFF2-40B4-BE49-F238E27FC236}">
              <a16:creationId xmlns:a16="http://schemas.microsoft.com/office/drawing/2014/main" id="{CC058954-4D21-43AC-B423-605B5C4651C5}"/>
            </a:ext>
          </a:extLst>
        </xdr:cNvPr>
        <xdr:cNvSpPr txBox="1">
          <a:spLocks noChangeArrowheads="1"/>
        </xdr:cNvSpPr>
      </xdr:nvSpPr>
      <xdr:spPr bwMode="auto">
        <a:xfrm>
          <a:off x="103717" y="8321039"/>
          <a:ext cx="7705725" cy="950383"/>
        </a:xfrm>
        <a:prstGeom prst="rect">
          <a:avLst/>
        </a:prstGeom>
        <a:solidFill>
          <a:srgbClr val="FFFFFF"/>
        </a:solidFill>
        <a:ln w="1">
          <a:noFill/>
          <a:miter lim="800000"/>
          <a:headEnd/>
          <a:tailEnd/>
        </a:ln>
      </xdr:spPr>
      <xdr:txBody>
        <a:bodyPr vertOverflow="clip" wrap="square" lIns="27432" tIns="18288" rIns="0" bIns="0" anchor="t" upright="1"/>
        <a:lstStyle/>
        <a:p>
          <a:pPr rtl="0"/>
          <a:r>
            <a:rPr lang="en-US" sz="1000" b="0" i="0">
              <a:latin typeface="Arial" pitchFamily="34" charset="0"/>
              <a:ea typeface="+mn-ea"/>
              <a:cs typeface="Arial" pitchFamily="34" charset="0"/>
            </a:rPr>
            <a:t>This adjustment steps forward the depreciation reserve through calendar year 2025.  This adjustment reflects reserve</a:t>
          </a:r>
          <a:r>
            <a:rPr lang="en-US" sz="1000" b="0" i="0" baseline="0">
              <a:latin typeface="Arial" pitchFamily="34" charset="0"/>
              <a:ea typeface="+mn-ea"/>
              <a:cs typeface="Arial" pitchFamily="34" charset="0"/>
            </a:rPr>
            <a:t> balances on</a:t>
          </a:r>
          <a:r>
            <a:rPr lang="en-US" sz="1000" b="0" i="0">
              <a:latin typeface="Arial" pitchFamily="34" charset="0"/>
              <a:ea typeface="+mn-ea"/>
              <a:cs typeface="Arial" pitchFamily="34" charset="0"/>
            </a:rPr>
            <a:t> the Average-of-Monthly-Averages (AMA) methodology, consistent with the methodology used to include electric plant in-service in rate base for the calendar</a:t>
          </a:r>
          <a:r>
            <a:rPr lang="en-US" sz="1000" b="0" i="0" baseline="0">
              <a:latin typeface="Arial" pitchFamily="34" charset="0"/>
              <a:ea typeface="+mn-ea"/>
              <a:cs typeface="Arial" pitchFamily="34" charset="0"/>
            </a:rPr>
            <a:t> year 2025. Supporting documentation detailing the calculation of 2025 depreciation and amortization reserves levels are provided in Exhibit No. SLC-4, pages 6.2.4-6.2.17.</a:t>
          </a:r>
          <a:endParaRPr lang="en-US" sz="1000" b="0" i="0" strike="noStrike">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114301</xdr:colOff>
      <xdr:row>53</xdr:row>
      <xdr:rowOff>76200</xdr:rowOff>
    </xdr:from>
    <xdr:to>
      <xdr:col>10</xdr:col>
      <xdr:colOff>415638</xdr:colOff>
      <xdr:row>61</xdr:row>
      <xdr:rowOff>69273</xdr:rowOff>
    </xdr:to>
    <xdr:sp macro="" textlink="">
      <xdr:nvSpPr>
        <xdr:cNvPr id="2" name="Text 12">
          <a:extLst>
            <a:ext uri="{FF2B5EF4-FFF2-40B4-BE49-F238E27FC236}">
              <a16:creationId xmlns:a16="http://schemas.microsoft.com/office/drawing/2014/main" id="{8EF93F8D-A494-4AC1-B037-46BC701766ED}"/>
            </a:ext>
          </a:extLst>
        </xdr:cNvPr>
        <xdr:cNvSpPr txBox="1">
          <a:spLocks noChangeArrowheads="1"/>
        </xdr:cNvSpPr>
      </xdr:nvSpPr>
      <xdr:spPr bwMode="auto">
        <a:xfrm>
          <a:off x="114301" y="8153400"/>
          <a:ext cx="7406987" cy="1212273"/>
        </a:xfrm>
        <a:prstGeom prst="rect">
          <a:avLst/>
        </a:prstGeom>
        <a:solidFill>
          <a:srgbClr val="FFFFFF"/>
        </a:solidFill>
        <a:ln w="1">
          <a:noFill/>
          <a:miter lim="800000"/>
          <a:headEnd/>
          <a:tailEnd/>
        </a:ln>
      </xdr:spPr>
      <xdr:txBody>
        <a:bodyPr vertOverflow="clip" wrap="square" lIns="27432" tIns="18288" rIns="0" bIns="0" anchor="t" upright="1"/>
        <a:lstStyle/>
        <a:p>
          <a:pPr rtl="0"/>
          <a:r>
            <a:rPr lang="en-US" sz="1000" b="0" i="0">
              <a:effectLst/>
              <a:latin typeface="Arial" panose="020B0604020202020204" pitchFamily="34" charset="0"/>
              <a:ea typeface="+mn-ea"/>
              <a:cs typeface="Arial" panose="020B0604020202020204" pitchFamily="34" charset="0"/>
            </a:rPr>
            <a:t>This adjustment steps forward the depreciation reserve through calendar year 2025.  This adjustment reflects reserve</a:t>
          </a:r>
          <a:r>
            <a:rPr lang="en-US" sz="1000" b="0" i="0" baseline="0">
              <a:effectLst/>
              <a:latin typeface="Arial" panose="020B0604020202020204" pitchFamily="34" charset="0"/>
              <a:ea typeface="+mn-ea"/>
              <a:cs typeface="Arial" panose="020B0604020202020204" pitchFamily="34" charset="0"/>
            </a:rPr>
            <a:t> balances on</a:t>
          </a:r>
          <a:r>
            <a:rPr lang="en-US" sz="1000" b="0" i="0">
              <a:effectLst/>
              <a:latin typeface="Arial" panose="020B0604020202020204" pitchFamily="34" charset="0"/>
              <a:ea typeface="+mn-ea"/>
              <a:cs typeface="Arial" panose="020B0604020202020204" pitchFamily="34" charset="0"/>
            </a:rPr>
            <a:t> the Average-of-Monthly-Averages (AMA) methodology, consistent with the methodology used to include electric plant in-service in rate base for the calendar</a:t>
          </a:r>
          <a:r>
            <a:rPr lang="en-US" sz="1000" b="0" i="0" baseline="0">
              <a:effectLst/>
              <a:latin typeface="Arial" panose="020B0604020202020204" pitchFamily="34" charset="0"/>
              <a:ea typeface="+mn-ea"/>
              <a:cs typeface="Arial" panose="020B0604020202020204" pitchFamily="34" charset="0"/>
            </a:rPr>
            <a:t> year 2025. Supporting documentation detailing the calculation of 2025 depreciation and amortization reserves levels are provided in Exhibit No. SLC-4, pages 6.2.4-6.2.17.</a:t>
          </a:r>
          <a:endParaRPr lang="en-US" sz="1000">
            <a:effectLst/>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SMRecov/2001/RECO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s>
    <sheetDataSet>
      <sheetData sheetId="0"/>
      <sheetData sheetId="1"/>
      <sheetData sheetId="2"/>
      <sheetData sheetId="3"/>
      <sheetData sheetId="4"/>
      <sheetData sheetId="5">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5D300-65A1-49CE-B419-C65CA973ABA6}">
  <sheetPr>
    <pageSetUpPr fitToPage="1"/>
  </sheetPr>
  <dimension ref="A1:S402"/>
  <sheetViews>
    <sheetView tabSelected="1" view="pageBreakPreview" zoomScale="90" zoomScaleNormal="90" zoomScaleSheetLayoutView="90" workbookViewId="0">
      <pane ySplit="8" topLeftCell="A9" activePane="bottomLeft" state="frozen"/>
      <selection activeCell="P44" sqref="P44"/>
      <selection pane="bottomLeft" activeCell="D71" sqref="D71"/>
    </sheetView>
  </sheetViews>
  <sheetFormatPr defaultColWidth="10" defaultRowHeight="12.75" x14ac:dyDescent="0.2"/>
  <cols>
    <col min="1" max="1" width="2.5703125" style="56" customWidth="1"/>
    <col min="2" max="2" width="7.28515625" style="56" customWidth="1"/>
    <col min="3" max="3" width="27.7109375" style="56" customWidth="1"/>
    <col min="4" max="4" width="9.7109375" style="56" customWidth="1"/>
    <col min="5" max="5" width="9.7109375" style="56" hidden="1" customWidth="1"/>
    <col min="6" max="6" width="5.28515625" style="56" bestFit="1" customWidth="1"/>
    <col min="7" max="7" width="14.42578125" style="56" customWidth="1"/>
    <col min="8" max="8" width="11.28515625" style="56" customWidth="1"/>
    <col min="9" max="9" width="11.140625" style="56" bestFit="1" customWidth="1"/>
    <col min="10" max="10" width="13" style="56" customWidth="1"/>
    <col min="11" max="11" width="8.28515625" style="56" customWidth="1"/>
    <col min="12" max="12" width="10.140625" style="56" bestFit="1" customWidth="1"/>
    <col min="13" max="14" width="11.7109375" style="56" bestFit="1" customWidth="1"/>
    <col min="15" max="18" width="12.85546875" style="56" bestFit="1" customWidth="1"/>
    <col min="19" max="19" width="14.7109375" style="56" bestFit="1" customWidth="1"/>
    <col min="20" max="256" width="10" style="56"/>
    <col min="257" max="257" width="2.5703125" style="56" customWidth="1"/>
    <col min="258" max="258" width="7.28515625" style="56" customWidth="1"/>
    <col min="259" max="259" width="23.5703125" style="56" customWidth="1"/>
    <col min="260" max="260" width="9.7109375" style="56" customWidth="1"/>
    <col min="261" max="261" width="0" style="56" hidden="1" customWidth="1"/>
    <col min="262" max="262" width="4.7109375" style="56" customWidth="1"/>
    <col min="263" max="263" width="14.42578125" style="56" customWidth="1"/>
    <col min="264" max="264" width="11.28515625" style="56" customWidth="1"/>
    <col min="265" max="265" width="10.28515625" style="56" customWidth="1"/>
    <col min="266" max="266" width="13" style="56" customWidth="1"/>
    <col min="267" max="267" width="8.28515625" style="56" customWidth="1"/>
    <col min="268" max="512" width="10" style="56"/>
    <col min="513" max="513" width="2.5703125" style="56" customWidth="1"/>
    <col min="514" max="514" width="7.28515625" style="56" customWidth="1"/>
    <col min="515" max="515" width="23.5703125" style="56" customWidth="1"/>
    <col min="516" max="516" width="9.7109375" style="56" customWidth="1"/>
    <col min="517" max="517" width="0" style="56" hidden="1" customWidth="1"/>
    <col min="518" max="518" width="4.7109375" style="56" customWidth="1"/>
    <col min="519" max="519" width="14.42578125" style="56" customWidth="1"/>
    <col min="520" max="520" width="11.28515625" style="56" customWidth="1"/>
    <col min="521" max="521" width="10.28515625" style="56" customWidth="1"/>
    <col min="522" max="522" width="13" style="56" customWidth="1"/>
    <col min="523" max="523" width="8.28515625" style="56" customWidth="1"/>
    <col min="524" max="768" width="10" style="56"/>
    <col min="769" max="769" width="2.5703125" style="56" customWidth="1"/>
    <col min="770" max="770" width="7.28515625" style="56" customWidth="1"/>
    <col min="771" max="771" width="23.5703125" style="56" customWidth="1"/>
    <col min="772" max="772" width="9.7109375" style="56" customWidth="1"/>
    <col min="773" max="773" width="0" style="56" hidden="1" customWidth="1"/>
    <col min="774" max="774" width="4.7109375" style="56" customWidth="1"/>
    <col min="775" max="775" width="14.42578125" style="56" customWidth="1"/>
    <col min="776" max="776" width="11.28515625" style="56" customWidth="1"/>
    <col min="777" max="777" width="10.28515625" style="56" customWidth="1"/>
    <col min="778" max="778" width="13" style="56" customWidth="1"/>
    <col min="779" max="779" width="8.28515625" style="56" customWidth="1"/>
    <col min="780" max="1024" width="10" style="56"/>
    <col min="1025" max="1025" width="2.5703125" style="56" customWidth="1"/>
    <col min="1026" max="1026" width="7.28515625" style="56" customWidth="1"/>
    <col min="1027" max="1027" width="23.5703125" style="56" customWidth="1"/>
    <col min="1028" max="1028" width="9.7109375" style="56" customWidth="1"/>
    <col min="1029" max="1029" width="0" style="56" hidden="1" customWidth="1"/>
    <col min="1030" max="1030" width="4.7109375" style="56" customWidth="1"/>
    <col min="1031" max="1031" width="14.42578125" style="56" customWidth="1"/>
    <col min="1032" max="1032" width="11.28515625" style="56" customWidth="1"/>
    <col min="1033" max="1033" width="10.28515625" style="56" customWidth="1"/>
    <col min="1034" max="1034" width="13" style="56" customWidth="1"/>
    <col min="1035" max="1035" width="8.28515625" style="56" customWidth="1"/>
    <col min="1036" max="1280" width="10" style="56"/>
    <col min="1281" max="1281" width="2.5703125" style="56" customWidth="1"/>
    <col min="1282" max="1282" width="7.28515625" style="56" customWidth="1"/>
    <col min="1283" max="1283" width="23.5703125" style="56" customWidth="1"/>
    <col min="1284" max="1284" width="9.7109375" style="56" customWidth="1"/>
    <col min="1285" max="1285" width="0" style="56" hidden="1" customWidth="1"/>
    <col min="1286" max="1286" width="4.7109375" style="56" customWidth="1"/>
    <col min="1287" max="1287" width="14.42578125" style="56" customWidth="1"/>
    <col min="1288" max="1288" width="11.28515625" style="56" customWidth="1"/>
    <col min="1289" max="1289" width="10.28515625" style="56" customWidth="1"/>
    <col min="1290" max="1290" width="13" style="56" customWidth="1"/>
    <col min="1291" max="1291" width="8.28515625" style="56" customWidth="1"/>
    <col min="1292" max="1536" width="10" style="56"/>
    <col min="1537" max="1537" width="2.5703125" style="56" customWidth="1"/>
    <col min="1538" max="1538" width="7.28515625" style="56" customWidth="1"/>
    <col min="1539" max="1539" width="23.5703125" style="56" customWidth="1"/>
    <col min="1540" max="1540" width="9.7109375" style="56" customWidth="1"/>
    <col min="1541" max="1541" width="0" style="56" hidden="1" customWidth="1"/>
    <col min="1542" max="1542" width="4.7109375" style="56" customWidth="1"/>
    <col min="1543" max="1543" width="14.42578125" style="56" customWidth="1"/>
    <col min="1544" max="1544" width="11.28515625" style="56" customWidth="1"/>
    <col min="1545" max="1545" width="10.28515625" style="56" customWidth="1"/>
    <col min="1546" max="1546" width="13" style="56" customWidth="1"/>
    <col min="1547" max="1547" width="8.28515625" style="56" customWidth="1"/>
    <col min="1548" max="1792" width="10" style="56"/>
    <col min="1793" max="1793" width="2.5703125" style="56" customWidth="1"/>
    <col min="1794" max="1794" width="7.28515625" style="56" customWidth="1"/>
    <col min="1795" max="1795" width="23.5703125" style="56" customWidth="1"/>
    <col min="1796" max="1796" width="9.7109375" style="56" customWidth="1"/>
    <col min="1797" max="1797" width="0" style="56" hidden="1" customWidth="1"/>
    <col min="1798" max="1798" width="4.7109375" style="56" customWidth="1"/>
    <col min="1799" max="1799" width="14.42578125" style="56" customWidth="1"/>
    <col min="1800" max="1800" width="11.28515625" style="56" customWidth="1"/>
    <col min="1801" max="1801" width="10.28515625" style="56" customWidth="1"/>
    <col min="1802" max="1802" width="13" style="56" customWidth="1"/>
    <col min="1803" max="1803" width="8.28515625" style="56" customWidth="1"/>
    <col min="1804" max="2048" width="10" style="56"/>
    <col min="2049" max="2049" width="2.5703125" style="56" customWidth="1"/>
    <col min="2050" max="2050" width="7.28515625" style="56" customWidth="1"/>
    <col min="2051" max="2051" width="23.5703125" style="56" customWidth="1"/>
    <col min="2052" max="2052" width="9.7109375" style="56" customWidth="1"/>
    <col min="2053" max="2053" width="0" style="56" hidden="1" customWidth="1"/>
    <col min="2054" max="2054" width="4.7109375" style="56" customWidth="1"/>
    <col min="2055" max="2055" width="14.42578125" style="56" customWidth="1"/>
    <col min="2056" max="2056" width="11.28515625" style="56" customWidth="1"/>
    <col min="2057" max="2057" width="10.28515625" style="56" customWidth="1"/>
    <col min="2058" max="2058" width="13" style="56" customWidth="1"/>
    <col min="2059" max="2059" width="8.28515625" style="56" customWidth="1"/>
    <col min="2060" max="2304" width="10" style="56"/>
    <col min="2305" max="2305" width="2.5703125" style="56" customWidth="1"/>
    <col min="2306" max="2306" width="7.28515625" style="56" customWidth="1"/>
    <col min="2307" max="2307" width="23.5703125" style="56" customWidth="1"/>
    <col min="2308" max="2308" width="9.7109375" style="56" customWidth="1"/>
    <col min="2309" max="2309" width="0" style="56" hidden="1" customWidth="1"/>
    <col min="2310" max="2310" width="4.7109375" style="56" customWidth="1"/>
    <col min="2311" max="2311" width="14.42578125" style="56" customWidth="1"/>
    <col min="2312" max="2312" width="11.28515625" style="56" customWidth="1"/>
    <col min="2313" max="2313" width="10.28515625" style="56" customWidth="1"/>
    <col min="2314" max="2314" width="13" style="56" customWidth="1"/>
    <col min="2315" max="2315" width="8.28515625" style="56" customWidth="1"/>
    <col min="2316" max="2560" width="10" style="56"/>
    <col min="2561" max="2561" width="2.5703125" style="56" customWidth="1"/>
    <col min="2562" max="2562" width="7.28515625" style="56" customWidth="1"/>
    <col min="2563" max="2563" width="23.5703125" style="56" customWidth="1"/>
    <col min="2564" max="2564" width="9.7109375" style="56" customWidth="1"/>
    <col min="2565" max="2565" width="0" style="56" hidden="1" customWidth="1"/>
    <col min="2566" max="2566" width="4.7109375" style="56" customWidth="1"/>
    <col min="2567" max="2567" width="14.42578125" style="56" customWidth="1"/>
    <col min="2568" max="2568" width="11.28515625" style="56" customWidth="1"/>
    <col min="2569" max="2569" width="10.28515625" style="56" customWidth="1"/>
    <col min="2570" max="2570" width="13" style="56" customWidth="1"/>
    <col min="2571" max="2571" width="8.28515625" style="56" customWidth="1"/>
    <col min="2572" max="2816" width="10" style="56"/>
    <col min="2817" max="2817" width="2.5703125" style="56" customWidth="1"/>
    <col min="2818" max="2818" width="7.28515625" style="56" customWidth="1"/>
    <col min="2819" max="2819" width="23.5703125" style="56" customWidth="1"/>
    <col min="2820" max="2820" width="9.7109375" style="56" customWidth="1"/>
    <col min="2821" max="2821" width="0" style="56" hidden="1" customWidth="1"/>
    <col min="2822" max="2822" width="4.7109375" style="56" customWidth="1"/>
    <col min="2823" max="2823" width="14.42578125" style="56" customWidth="1"/>
    <col min="2824" max="2824" width="11.28515625" style="56" customWidth="1"/>
    <col min="2825" max="2825" width="10.28515625" style="56" customWidth="1"/>
    <col min="2826" max="2826" width="13" style="56" customWidth="1"/>
    <col min="2827" max="2827" width="8.28515625" style="56" customWidth="1"/>
    <col min="2828" max="3072" width="10" style="56"/>
    <col min="3073" max="3073" width="2.5703125" style="56" customWidth="1"/>
    <col min="3074" max="3074" width="7.28515625" style="56" customWidth="1"/>
    <col min="3075" max="3075" width="23.5703125" style="56" customWidth="1"/>
    <col min="3076" max="3076" width="9.7109375" style="56" customWidth="1"/>
    <col min="3077" max="3077" width="0" style="56" hidden="1" customWidth="1"/>
    <col min="3078" max="3078" width="4.7109375" style="56" customWidth="1"/>
    <col min="3079" max="3079" width="14.42578125" style="56" customWidth="1"/>
    <col min="3080" max="3080" width="11.28515625" style="56" customWidth="1"/>
    <col min="3081" max="3081" width="10.28515625" style="56" customWidth="1"/>
    <col min="3082" max="3082" width="13" style="56" customWidth="1"/>
    <col min="3083" max="3083" width="8.28515625" style="56" customWidth="1"/>
    <col min="3084" max="3328" width="10" style="56"/>
    <col min="3329" max="3329" width="2.5703125" style="56" customWidth="1"/>
    <col min="3330" max="3330" width="7.28515625" style="56" customWidth="1"/>
    <col min="3331" max="3331" width="23.5703125" style="56" customWidth="1"/>
    <col min="3332" max="3332" width="9.7109375" style="56" customWidth="1"/>
    <col min="3333" max="3333" width="0" style="56" hidden="1" customWidth="1"/>
    <col min="3334" max="3334" width="4.7109375" style="56" customWidth="1"/>
    <col min="3335" max="3335" width="14.42578125" style="56" customWidth="1"/>
    <col min="3336" max="3336" width="11.28515625" style="56" customWidth="1"/>
    <col min="3337" max="3337" width="10.28515625" style="56" customWidth="1"/>
    <col min="3338" max="3338" width="13" style="56" customWidth="1"/>
    <col min="3339" max="3339" width="8.28515625" style="56" customWidth="1"/>
    <col min="3340" max="3584" width="10" style="56"/>
    <col min="3585" max="3585" width="2.5703125" style="56" customWidth="1"/>
    <col min="3586" max="3586" width="7.28515625" style="56" customWidth="1"/>
    <col min="3587" max="3587" width="23.5703125" style="56" customWidth="1"/>
    <col min="3588" max="3588" width="9.7109375" style="56" customWidth="1"/>
    <col min="3589" max="3589" width="0" style="56" hidden="1" customWidth="1"/>
    <col min="3590" max="3590" width="4.7109375" style="56" customWidth="1"/>
    <col min="3591" max="3591" width="14.42578125" style="56" customWidth="1"/>
    <col min="3592" max="3592" width="11.28515625" style="56" customWidth="1"/>
    <col min="3593" max="3593" width="10.28515625" style="56" customWidth="1"/>
    <col min="3594" max="3594" width="13" style="56" customWidth="1"/>
    <col min="3595" max="3595" width="8.28515625" style="56" customWidth="1"/>
    <col min="3596" max="3840" width="10" style="56"/>
    <col min="3841" max="3841" width="2.5703125" style="56" customWidth="1"/>
    <col min="3842" max="3842" width="7.28515625" style="56" customWidth="1"/>
    <col min="3843" max="3843" width="23.5703125" style="56" customWidth="1"/>
    <col min="3844" max="3844" width="9.7109375" style="56" customWidth="1"/>
    <col min="3845" max="3845" width="0" style="56" hidden="1" customWidth="1"/>
    <col min="3846" max="3846" width="4.7109375" style="56" customWidth="1"/>
    <col min="3847" max="3847" width="14.42578125" style="56" customWidth="1"/>
    <col min="3848" max="3848" width="11.28515625" style="56" customWidth="1"/>
    <col min="3849" max="3849" width="10.28515625" style="56" customWidth="1"/>
    <col min="3850" max="3850" width="13" style="56" customWidth="1"/>
    <col min="3851" max="3851" width="8.28515625" style="56" customWidth="1"/>
    <col min="3852" max="4096" width="10" style="56"/>
    <col min="4097" max="4097" width="2.5703125" style="56" customWidth="1"/>
    <col min="4098" max="4098" width="7.28515625" style="56" customWidth="1"/>
    <col min="4099" max="4099" width="23.5703125" style="56" customWidth="1"/>
    <col min="4100" max="4100" width="9.7109375" style="56" customWidth="1"/>
    <col min="4101" max="4101" width="0" style="56" hidden="1" customWidth="1"/>
    <col min="4102" max="4102" width="4.7109375" style="56" customWidth="1"/>
    <col min="4103" max="4103" width="14.42578125" style="56" customWidth="1"/>
    <col min="4104" max="4104" width="11.28515625" style="56" customWidth="1"/>
    <col min="4105" max="4105" width="10.28515625" style="56" customWidth="1"/>
    <col min="4106" max="4106" width="13" style="56" customWidth="1"/>
    <col min="4107" max="4107" width="8.28515625" style="56" customWidth="1"/>
    <col min="4108" max="4352" width="10" style="56"/>
    <col min="4353" max="4353" width="2.5703125" style="56" customWidth="1"/>
    <col min="4354" max="4354" width="7.28515625" style="56" customWidth="1"/>
    <col min="4355" max="4355" width="23.5703125" style="56" customWidth="1"/>
    <col min="4356" max="4356" width="9.7109375" style="56" customWidth="1"/>
    <col min="4357" max="4357" width="0" style="56" hidden="1" customWidth="1"/>
    <col min="4358" max="4358" width="4.7109375" style="56" customWidth="1"/>
    <col min="4359" max="4359" width="14.42578125" style="56" customWidth="1"/>
    <col min="4360" max="4360" width="11.28515625" style="56" customWidth="1"/>
    <col min="4361" max="4361" width="10.28515625" style="56" customWidth="1"/>
    <col min="4362" max="4362" width="13" style="56" customWidth="1"/>
    <col min="4363" max="4363" width="8.28515625" style="56" customWidth="1"/>
    <col min="4364" max="4608" width="10" style="56"/>
    <col min="4609" max="4609" width="2.5703125" style="56" customWidth="1"/>
    <col min="4610" max="4610" width="7.28515625" style="56" customWidth="1"/>
    <col min="4611" max="4611" width="23.5703125" style="56" customWidth="1"/>
    <col min="4612" max="4612" width="9.7109375" style="56" customWidth="1"/>
    <col min="4613" max="4613" width="0" style="56" hidden="1" customWidth="1"/>
    <col min="4614" max="4614" width="4.7109375" style="56" customWidth="1"/>
    <col min="4615" max="4615" width="14.42578125" style="56" customWidth="1"/>
    <col min="4616" max="4616" width="11.28515625" style="56" customWidth="1"/>
    <col min="4617" max="4617" width="10.28515625" style="56" customWidth="1"/>
    <col min="4618" max="4618" width="13" style="56" customWidth="1"/>
    <col min="4619" max="4619" width="8.28515625" style="56" customWidth="1"/>
    <col min="4620" max="4864" width="10" style="56"/>
    <col min="4865" max="4865" width="2.5703125" style="56" customWidth="1"/>
    <col min="4866" max="4866" width="7.28515625" style="56" customWidth="1"/>
    <col min="4867" max="4867" width="23.5703125" style="56" customWidth="1"/>
    <col min="4868" max="4868" width="9.7109375" style="56" customWidth="1"/>
    <col min="4869" max="4869" width="0" style="56" hidden="1" customWidth="1"/>
    <col min="4870" max="4870" width="4.7109375" style="56" customWidth="1"/>
    <col min="4871" max="4871" width="14.42578125" style="56" customWidth="1"/>
    <col min="4872" max="4872" width="11.28515625" style="56" customWidth="1"/>
    <col min="4873" max="4873" width="10.28515625" style="56" customWidth="1"/>
    <col min="4874" max="4874" width="13" style="56" customWidth="1"/>
    <col min="4875" max="4875" width="8.28515625" style="56" customWidth="1"/>
    <col min="4876" max="5120" width="10" style="56"/>
    <col min="5121" max="5121" width="2.5703125" style="56" customWidth="1"/>
    <col min="5122" max="5122" width="7.28515625" style="56" customWidth="1"/>
    <col min="5123" max="5123" width="23.5703125" style="56" customWidth="1"/>
    <col min="5124" max="5124" width="9.7109375" style="56" customWidth="1"/>
    <col min="5125" max="5125" width="0" style="56" hidden="1" customWidth="1"/>
    <col min="5126" max="5126" width="4.7109375" style="56" customWidth="1"/>
    <col min="5127" max="5127" width="14.42578125" style="56" customWidth="1"/>
    <col min="5128" max="5128" width="11.28515625" style="56" customWidth="1"/>
    <col min="5129" max="5129" width="10.28515625" style="56" customWidth="1"/>
    <col min="5130" max="5130" width="13" style="56" customWidth="1"/>
    <col min="5131" max="5131" width="8.28515625" style="56" customWidth="1"/>
    <col min="5132" max="5376" width="10" style="56"/>
    <col min="5377" max="5377" width="2.5703125" style="56" customWidth="1"/>
    <col min="5378" max="5378" width="7.28515625" style="56" customWidth="1"/>
    <col min="5379" max="5379" width="23.5703125" style="56" customWidth="1"/>
    <col min="5380" max="5380" width="9.7109375" style="56" customWidth="1"/>
    <col min="5381" max="5381" width="0" style="56" hidden="1" customWidth="1"/>
    <col min="5382" max="5382" width="4.7109375" style="56" customWidth="1"/>
    <col min="5383" max="5383" width="14.42578125" style="56" customWidth="1"/>
    <col min="5384" max="5384" width="11.28515625" style="56" customWidth="1"/>
    <col min="5385" max="5385" width="10.28515625" style="56" customWidth="1"/>
    <col min="5386" max="5386" width="13" style="56" customWidth="1"/>
    <col min="5387" max="5387" width="8.28515625" style="56" customWidth="1"/>
    <col min="5388" max="5632" width="10" style="56"/>
    <col min="5633" max="5633" width="2.5703125" style="56" customWidth="1"/>
    <col min="5634" max="5634" width="7.28515625" style="56" customWidth="1"/>
    <col min="5635" max="5635" width="23.5703125" style="56" customWidth="1"/>
    <col min="5636" max="5636" width="9.7109375" style="56" customWidth="1"/>
    <col min="5637" max="5637" width="0" style="56" hidden="1" customWidth="1"/>
    <col min="5638" max="5638" width="4.7109375" style="56" customWidth="1"/>
    <col min="5639" max="5639" width="14.42578125" style="56" customWidth="1"/>
    <col min="5640" max="5640" width="11.28515625" style="56" customWidth="1"/>
    <col min="5641" max="5641" width="10.28515625" style="56" customWidth="1"/>
    <col min="5642" max="5642" width="13" style="56" customWidth="1"/>
    <col min="5643" max="5643" width="8.28515625" style="56" customWidth="1"/>
    <col min="5644" max="5888" width="10" style="56"/>
    <col min="5889" max="5889" width="2.5703125" style="56" customWidth="1"/>
    <col min="5890" max="5890" width="7.28515625" style="56" customWidth="1"/>
    <col min="5891" max="5891" width="23.5703125" style="56" customWidth="1"/>
    <col min="5892" max="5892" width="9.7109375" style="56" customWidth="1"/>
    <col min="5893" max="5893" width="0" style="56" hidden="1" customWidth="1"/>
    <col min="5894" max="5894" width="4.7109375" style="56" customWidth="1"/>
    <col min="5895" max="5895" width="14.42578125" style="56" customWidth="1"/>
    <col min="5896" max="5896" width="11.28515625" style="56" customWidth="1"/>
    <col min="5897" max="5897" width="10.28515625" style="56" customWidth="1"/>
    <col min="5898" max="5898" width="13" style="56" customWidth="1"/>
    <col min="5899" max="5899" width="8.28515625" style="56" customWidth="1"/>
    <col min="5900" max="6144" width="10" style="56"/>
    <col min="6145" max="6145" width="2.5703125" style="56" customWidth="1"/>
    <col min="6146" max="6146" width="7.28515625" style="56" customWidth="1"/>
    <col min="6147" max="6147" width="23.5703125" style="56" customWidth="1"/>
    <col min="6148" max="6148" width="9.7109375" style="56" customWidth="1"/>
    <col min="6149" max="6149" width="0" style="56" hidden="1" customWidth="1"/>
    <col min="6150" max="6150" width="4.7109375" style="56" customWidth="1"/>
    <col min="6151" max="6151" width="14.42578125" style="56" customWidth="1"/>
    <col min="6152" max="6152" width="11.28515625" style="56" customWidth="1"/>
    <col min="6153" max="6153" width="10.28515625" style="56" customWidth="1"/>
    <col min="6154" max="6154" width="13" style="56" customWidth="1"/>
    <col min="6155" max="6155" width="8.28515625" style="56" customWidth="1"/>
    <col min="6156" max="6400" width="10" style="56"/>
    <col min="6401" max="6401" width="2.5703125" style="56" customWidth="1"/>
    <col min="6402" max="6402" width="7.28515625" style="56" customWidth="1"/>
    <col min="6403" max="6403" width="23.5703125" style="56" customWidth="1"/>
    <col min="6404" max="6404" width="9.7109375" style="56" customWidth="1"/>
    <col min="6405" max="6405" width="0" style="56" hidden="1" customWidth="1"/>
    <col min="6406" max="6406" width="4.7109375" style="56" customWidth="1"/>
    <col min="6407" max="6407" width="14.42578125" style="56" customWidth="1"/>
    <col min="6408" max="6408" width="11.28515625" style="56" customWidth="1"/>
    <col min="6409" max="6409" width="10.28515625" style="56" customWidth="1"/>
    <col min="6410" max="6410" width="13" style="56" customWidth="1"/>
    <col min="6411" max="6411" width="8.28515625" style="56" customWidth="1"/>
    <col min="6412" max="6656" width="10" style="56"/>
    <col min="6657" max="6657" width="2.5703125" style="56" customWidth="1"/>
    <col min="6658" max="6658" width="7.28515625" style="56" customWidth="1"/>
    <col min="6659" max="6659" width="23.5703125" style="56" customWidth="1"/>
    <col min="6660" max="6660" width="9.7109375" style="56" customWidth="1"/>
    <col min="6661" max="6661" width="0" style="56" hidden="1" customWidth="1"/>
    <col min="6662" max="6662" width="4.7109375" style="56" customWidth="1"/>
    <col min="6663" max="6663" width="14.42578125" style="56" customWidth="1"/>
    <col min="6664" max="6664" width="11.28515625" style="56" customWidth="1"/>
    <col min="6665" max="6665" width="10.28515625" style="56" customWidth="1"/>
    <col min="6666" max="6666" width="13" style="56" customWidth="1"/>
    <col min="6667" max="6667" width="8.28515625" style="56" customWidth="1"/>
    <col min="6668" max="6912" width="10" style="56"/>
    <col min="6913" max="6913" width="2.5703125" style="56" customWidth="1"/>
    <col min="6914" max="6914" width="7.28515625" style="56" customWidth="1"/>
    <col min="6915" max="6915" width="23.5703125" style="56" customWidth="1"/>
    <col min="6916" max="6916" width="9.7109375" style="56" customWidth="1"/>
    <col min="6917" max="6917" width="0" style="56" hidden="1" customWidth="1"/>
    <col min="6918" max="6918" width="4.7109375" style="56" customWidth="1"/>
    <col min="6919" max="6919" width="14.42578125" style="56" customWidth="1"/>
    <col min="6920" max="6920" width="11.28515625" style="56" customWidth="1"/>
    <col min="6921" max="6921" width="10.28515625" style="56" customWidth="1"/>
    <col min="6922" max="6922" width="13" style="56" customWidth="1"/>
    <col min="6923" max="6923" width="8.28515625" style="56" customWidth="1"/>
    <col min="6924" max="7168" width="10" style="56"/>
    <col min="7169" max="7169" width="2.5703125" style="56" customWidth="1"/>
    <col min="7170" max="7170" width="7.28515625" style="56" customWidth="1"/>
    <col min="7171" max="7171" width="23.5703125" style="56" customWidth="1"/>
    <col min="7172" max="7172" width="9.7109375" style="56" customWidth="1"/>
    <col min="7173" max="7173" width="0" style="56" hidden="1" customWidth="1"/>
    <col min="7174" max="7174" width="4.7109375" style="56" customWidth="1"/>
    <col min="7175" max="7175" width="14.42578125" style="56" customWidth="1"/>
    <col min="7176" max="7176" width="11.28515625" style="56" customWidth="1"/>
    <col min="7177" max="7177" width="10.28515625" style="56" customWidth="1"/>
    <col min="7178" max="7178" width="13" style="56" customWidth="1"/>
    <col min="7179" max="7179" width="8.28515625" style="56" customWidth="1"/>
    <col min="7180" max="7424" width="10" style="56"/>
    <col min="7425" max="7425" width="2.5703125" style="56" customWidth="1"/>
    <col min="7426" max="7426" width="7.28515625" style="56" customWidth="1"/>
    <col min="7427" max="7427" width="23.5703125" style="56" customWidth="1"/>
    <col min="7428" max="7428" width="9.7109375" style="56" customWidth="1"/>
    <col min="7429" max="7429" width="0" style="56" hidden="1" customWidth="1"/>
    <col min="7430" max="7430" width="4.7109375" style="56" customWidth="1"/>
    <col min="7431" max="7431" width="14.42578125" style="56" customWidth="1"/>
    <col min="7432" max="7432" width="11.28515625" style="56" customWidth="1"/>
    <col min="7433" max="7433" width="10.28515625" style="56" customWidth="1"/>
    <col min="7434" max="7434" width="13" style="56" customWidth="1"/>
    <col min="7435" max="7435" width="8.28515625" style="56" customWidth="1"/>
    <col min="7436" max="7680" width="10" style="56"/>
    <col min="7681" max="7681" width="2.5703125" style="56" customWidth="1"/>
    <col min="7682" max="7682" width="7.28515625" style="56" customWidth="1"/>
    <col min="7683" max="7683" width="23.5703125" style="56" customWidth="1"/>
    <col min="7684" max="7684" width="9.7109375" style="56" customWidth="1"/>
    <col min="7685" max="7685" width="0" style="56" hidden="1" customWidth="1"/>
    <col min="7686" max="7686" width="4.7109375" style="56" customWidth="1"/>
    <col min="7687" max="7687" width="14.42578125" style="56" customWidth="1"/>
    <col min="7688" max="7688" width="11.28515625" style="56" customWidth="1"/>
    <col min="7689" max="7689" width="10.28515625" style="56" customWidth="1"/>
    <col min="7690" max="7690" width="13" style="56" customWidth="1"/>
    <col min="7691" max="7691" width="8.28515625" style="56" customWidth="1"/>
    <col min="7692" max="7936" width="10" style="56"/>
    <col min="7937" max="7937" width="2.5703125" style="56" customWidth="1"/>
    <col min="7938" max="7938" width="7.28515625" style="56" customWidth="1"/>
    <col min="7939" max="7939" width="23.5703125" style="56" customWidth="1"/>
    <col min="7940" max="7940" width="9.7109375" style="56" customWidth="1"/>
    <col min="7941" max="7941" width="0" style="56" hidden="1" customWidth="1"/>
    <col min="7942" max="7942" width="4.7109375" style="56" customWidth="1"/>
    <col min="7943" max="7943" width="14.42578125" style="56" customWidth="1"/>
    <col min="7944" max="7944" width="11.28515625" style="56" customWidth="1"/>
    <col min="7945" max="7945" width="10.28515625" style="56" customWidth="1"/>
    <col min="7946" max="7946" width="13" style="56" customWidth="1"/>
    <col min="7947" max="7947" width="8.28515625" style="56" customWidth="1"/>
    <col min="7948" max="8192" width="10" style="56"/>
    <col min="8193" max="8193" width="2.5703125" style="56" customWidth="1"/>
    <col min="8194" max="8194" width="7.28515625" style="56" customWidth="1"/>
    <col min="8195" max="8195" width="23.5703125" style="56" customWidth="1"/>
    <col min="8196" max="8196" width="9.7109375" style="56" customWidth="1"/>
    <col min="8197" max="8197" width="0" style="56" hidden="1" customWidth="1"/>
    <col min="8198" max="8198" width="4.7109375" style="56" customWidth="1"/>
    <col min="8199" max="8199" width="14.42578125" style="56" customWidth="1"/>
    <col min="8200" max="8200" width="11.28515625" style="56" customWidth="1"/>
    <col min="8201" max="8201" width="10.28515625" style="56" customWidth="1"/>
    <col min="8202" max="8202" width="13" style="56" customWidth="1"/>
    <col min="8203" max="8203" width="8.28515625" style="56" customWidth="1"/>
    <col min="8204" max="8448" width="10" style="56"/>
    <col min="8449" max="8449" width="2.5703125" style="56" customWidth="1"/>
    <col min="8450" max="8450" width="7.28515625" style="56" customWidth="1"/>
    <col min="8451" max="8451" width="23.5703125" style="56" customWidth="1"/>
    <col min="8452" max="8452" width="9.7109375" style="56" customWidth="1"/>
    <col min="8453" max="8453" width="0" style="56" hidden="1" customWidth="1"/>
    <col min="8454" max="8454" width="4.7109375" style="56" customWidth="1"/>
    <col min="8455" max="8455" width="14.42578125" style="56" customWidth="1"/>
    <col min="8456" max="8456" width="11.28515625" style="56" customWidth="1"/>
    <col min="8457" max="8457" width="10.28515625" style="56" customWidth="1"/>
    <col min="8458" max="8458" width="13" style="56" customWidth="1"/>
    <col min="8459" max="8459" width="8.28515625" style="56" customWidth="1"/>
    <col min="8460" max="8704" width="10" style="56"/>
    <col min="8705" max="8705" width="2.5703125" style="56" customWidth="1"/>
    <col min="8706" max="8706" width="7.28515625" style="56" customWidth="1"/>
    <col min="8707" max="8707" width="23.5703125" style="56" customWidth="1"/>
    <col min="8708" max="8708" width="9.7109375" style="56" customWidth="1"/>
    <col min="8709" max="8709" width="0" style="56" hidden="1" customWidth="1"/>
    <col min="8710" max="8710" width="4.7109375" style="56" customWidth="1"/>
    <col min="8711" max="8711" width="14.42578125" style="56" customWidth="1"/>
    <col min="8712" max="8712" width="11.28515625" style="56" customWidth="1"/>
    <col min="8713" max="8713" width="10.28515625" style="56" customWidth="1"/>
    <col min="8714" max="8714" width="13" style="56" customWidth="1"/>
    <col min="8715" max="8715" width="8.28515625" style="56" customWidth="1"/>
    <col min="8716" max="8960" width="10" style="56"/>
    <col min="8961" max="8961" width="2.5703125" style="56" customWidth="1"/>
    <col min="8962" max="8962" width="7.28515625" style="56" customWidth="1"/>
    <col min="8963" max="8963" width="23.5703125" style="56" customWidth="1"/>
    <col min="8964" max="8964" width="9.7109375" style="56" customWidth="1"/>
    <col min="8965" max="8965" width="0" style="56" hidden="1" customWidth="1"/>
    <col min="8966" max="8966" width="4.7109375" style="56" customWidth="1"/>
    <col min="8967" max="8967" width="14.42578125" style="56" customWidth="1"/>
    <col min="8968" max="8968" width="11.28515625" style="56" customWidth="1"/>
    <col min="8969" max="8969" width="10.28515625" style="56" customWidth="1"/>
    <col min="8970" max="8970" width="13" style="56" customWidth="1"/>
    <col min="8971" max="8971" width="8.28515625" style="56" customWidth="1"/>
    <col min="8972" max="9216" width="10" style="56"/>
    <col min="9217" max="9217" width="2.5703125" style="56" customWidth="1"/>
    <col min="9218" max="9218" width="7.28515625" style="56" customWidth="1"/>
    <col min="9219" max="9219" width="23.5703125" style="56" customWidth="1"/>
    <col min="9220" max="9220" width="9.7109375" style="56" customWidth="1"/>
    <col min="9221" max="9221" width="0" style="56" hidden="1" customWidth="1"/>
    <col min="9222" max="9222" width="4.7109375" style="56" customWidth="1"/>
    <col min="9223" max="9223" width="14.42578125" style="56" customWidth="1"/>
    <col min="9224" max="9224" width="11.28515625" style="56" customWidth="1"/>
    <col min="9225" max="9225" width="10.28515625" style="56" customWidth="1"/>
    <col min="9226" max="9226" width="13" style="56" customWidth="1"/>
    <col min="9227" max="9227" width="8.28515625" style="56" customWidth="1"/>
    <col min="9228" max="9472" width="10" style="56"/>
    <col min="9473" max="9473" width="2.5703125" style="56" customWidth="1"/>
    <col min="9474" max="9474" width="7.28515625" style="56" customWidth="1"/>
    <col min="9475" max="9475" width="23.5703125" style="56" customWidth="1"/>
    <col min="9476" max="9476" width="9.7109375" style="56" customWidth="1"/>
    <col min="9477" max="9477" width="0" style="56" hidden="1" customWidth="1"/>
    <col min="9478" max="9478" width="4.7109375" style="56" customWidth="1"/>
    <col min="9479" max="9479" width="14.42578125" style="56" customWidth="1"/>
    <col min="9480" max="9480" width="11.28515625" style="56" customWidth="1"/>
    <col min="9481" max="9481" width="10.28515625" style="56" customWidth="1"/>
    <col min="9482" max="9482" width="13" style="56" customWidth="1"/>
    <col min="9483" max="9483" width="8.28515625" style="56" customWidth="1"/>
    <col min="9484" max="9728" width="10" style="56"/>
    <col min="9729" max="9729" width="2.5703125" style="56" customWidth="1"/>
    <col min="9730" max="9730" width="7.28515625" style="56" customWidth="1"/>
    <col min="9731" max="9731" width="23.5703125" style="56" customWidth="1"/>
    <col min="9732" max="9732" width="9.7109375" style="56" customWidth="1"/>
    <col min="9733" max="9733" width="0" style="56" hidden="1" customWidth="1"/>
    <col min="9734" max="9734" width="4.7109375" style="56" customWidth="1"/>
    <col min="9735" max="9735" width="14.42578125" style="56" customWidth="1"/>
    <col min="9736" max="9736" width="11.28515625" style="56" customWidth="1"/>
    <col min="9737" max="9737" width="10.28515625" style="56" customWidth="1"/>
    <col min="9738" max="9738" width="13" style="56" customWidth="1"/>
    <col min="9739" max="9739" width="8.28515625" style="56" customWidth="1"/>
    <col min="9740" max="9984" width="10" style="56"/>
    <col min="9985" max="9985" width="2.5703125" style="56" customWidth="1"/>
    <col min="9986" max="9986" width="7.28515625" style="56" customWidth="1"/>
    <col min="9987" max="9987" width="23.5703125" style="56" customWidth="1"/>
    <col min="9988" max="9988" width="9.7109375" style="56" customWidth="1"/>
    <col min="9989" max="9989" width="0" style="56" hidden="1" customWidth="1"/>
    <col min="9990" max="9990" width="4.7109375" style="56" customWidth="1"/>
    <col min="9991" max="9991" width="14.42578125" style="56" customWidth="1"/>
    <col min="9992" max="9992" width="11.28515625" style="56" customWidth="1"/>
    <col min="9993" max="9993" width="10.28515625" style="56" customWidth="1"/>
    <col min="9994" max="9994" width="13" style="56" customWidth="1"/>
    <col min="9995" max="9995" width="8.28515625" style="56" customWidth="1"/>
    <col min="9996" max="10240" width="10" style="56"/>
    <col min="10241" max="10241" width="2.5703125" style="56" customWidth="1"/>
    <col min="10242" max="10242" width="7.28515625" style="56" customWidth="1"/>
    <col min="10243" max="10243" width="23.5703125" style="56" customWidth="1"/>
    <col min="10244" max="10244" width="9.7109375" style="56" customWidth="1"/>
    <col min="10245" max="10245" width="0" style="56" hidden="1" customWidth="1"/>
    <col min="10246" max="10246" width="4.7109375" style="56" customWidth="1"/>
    <col min="10247" max="10247" width="14.42578125" style="56" customWidth="1"/>
    <col min="10248" max="10248" width="11.28515625" style="56" customWidth="1"/>
    <col min="10249" max="10249" width="10.28515625" style="56" customWidth="1"/>
    <col min="10250" max="10250" width="13" style="56" customWidth="1"/>
    <col min="10251" max="10251" width="8.28515625" style="56" customWidth="1"/>
    <col min="10252" max="10496" width="10" style="56"/>
    <col min="10497" max="10497" width="2.5703125" style="56" customWidth="1"/>
    <col min="10498" max="10498" width="7.28515625" style="56" customWidth="1"/>
    <col min="10499" max="10499" width="23.5703125" style="56" customWidth="1"/>
    <col min="10500" max="10500" width="9.7109375" style="56" customWidth="1"/>
    <col min="10501" max="10501" width="0" style="56" hidden="1" customWidth="1"/>
    <col min="10502" max="10502" width="4.7109375" style="56" customWidth="1"/>
    <col min="10503" max="10503" width="14.42578125" style="56" customWidth="1"/>
    <col min="10504" max="10504" width="11.28515625" style="56" customWidth="1"/>
    <col min="10505" max="10505" width="10.28515625" style="56" customWidth="1"/>
    <col min="10506" max="10506" width="13" style="56" customWidth="1"/>
    <col min="10507" max="10507" width="8.28515625" style="56" customWidth="1"/>
    <col min="10508" max="10752" width="10" style="56"/>
    <col min="10753" max="10753" width="2.5703125" style="56" customWidth="1"/>
    <col min="10754" max="10754" width="7.28515625" style="56" customWidth="1"/>
    <col min="10755" max="10755" width="23.5703125" style="56" customWidth="1"/>
    <col min="10756" max="10756" width="9.7109375" style="56" customWidth="1"/>
    <col min="10757" max="10757" width="0" style="56" hidden="1" customWidth="1"/>
    <col min="10758" max="10758" width="4.7109375" style="56" customWidth="1"/>
    <col min="10759" max="10759" width="14.42578125" style="56" customWidth="1"/>
    <col min="10760" max="10760" width="11.28515625" style="56" customWidth="1"/>
    <col min="10761" max="10761" width="10.28515625" style="56" customWidth="1"/>
    <col min="10762" max="10762" width="13" style="56" customWidth="1"/>
    <col min="10763" max="10763" width="8.28515625" style="56" customWidth="1"/>
    <col min="10764" max="11008" width="10" style="56"/>
    <col min="11009" max="11009" width="2.5703125" style="56" customWidth="1"/>
    <col min="11010" max="11010" width="7.28515625" style="56" customWidth="1"/>
    <col min="11011" max="11011" width="23.5703125" style="56" customWidth="1"/>
    <col min="11012" max="11012" width="9.7109375" style="56" customWidth="1"/>
    <col min="11013" max="11013" width="0" style="56" hidden="1" customWidth="1"/>
    <col min="11014" max="11014" width="4.7109375" style="56" customWidth="1"/>
    <col min="11015" max="11015" width="14.42578125" style="56" customWidth="1"/>
    <col min="11016" max="11016" width="11.28515625" style="56" customWidth="1"/>
    <col min="11017" max="11017" width="10.28515625" style="56" customWidth="1"/>
    <col min="11018" max="11018" width="13" style="56" customWidth="1"/>
    <col min="11019" max="11019" width="8.28515625" style="56" customWidth="1"/>
    <col min="11020" max="11264" width="10" style="56"/>
    <col min="11265" max="11265" width="2.5703125" style="56" customWidth="1"/>
    <col min="11266" max="11266" width="7.28515625" style="56" customWidth="1"/>
    <col min="11267" max="11267" width="23.5703125" style="56" customWidth="1"/>
    <col min="11268" max="11268" width="9.7109375" style="56" customWidth="1"/>
    <col min="11269" max="11269" width="0" style="56" hidden="1" customWidth="1"/>
    <col min="11270" max="11270" width="4.7109375" style="56" customWidth="1"/>
    <col min="11271" max="11271" width="14.42578125" style="56" customWidth="1"/>
    <col min="11272" max="11272" width="11.28515625" style="56" customWidth="1"/>
    <col min="11273" max="11273" width="10.28515625" style="56" customWidth="1"/>
    <col min="11274" max="11274" width="13" style="56" customWidth="1"/>
    <col min="11275" max="11275" width="8.28515625" style="56" customWidth="1"/>
    <col min="11276" max="11520" width="10" style="56"/>
    <col min="11521" max="11521" width="2.5703125" style="56" customWidth="1"/>
    <col min="11522" max="11522" width="7.28515625" style="56" customWidth="1"/>
    <col min="11523" max="11523" width="23.5703125" style="56" customWidth="1"/>
    <col min="11524" max="11524" width="9.7109375" style="56" customWidth="1"/>
    <col min="11525" max="11525" width="0" style="56" hidden="1" customWidth="1"/>
    <col min="11526" max="11526" width="4.7109375" style="56" customWidth="1"/>
    <col min="11527" max="11527" width="14.42578125" style="56" customWidth="1"/>
    <col min="11528" max="11528" width="11.28515625" style="56" customWidth="1"/>
    <col min="11529" max="11529" width="10.28515625" style="56" customWidth="1"/>
    <col min="11530" max="11530" width="13" style="56" customWidth="1"/>
    <col min="11531" max="11531" width="8.28515625" style="56" customWidth="1"/>
    <col min="11532" max="11776" width="10" style="56"/>
    <col min="11777" max="11777" width="2.5703125" style="56" customWidth="1"/>
    <col min="11778" max="11778" width="7.28515625" style="56" customWidth="1"/>
    <col min="11779" max="11779" width="23.5703125" style="56" customWidth="1"/>
    <col min="11780" max="11780" width="9.7109375" style="56" customWidth="1"/>
    <col min="11781" max="11781" width="0" style="56" hidden="1" customWidth="1"/>
    <col min="11782" max="11782" width="4.7109375" style="56" customWidth="1"/>
    <col min="11783" max="11783" width="14.42578125" style="56" customWidth="1"/>
    <col min="11784" max="11784" width="11.28515625" style="56" customWidth="1"/>
    <col min="11785" max="11785" width="10.28515625" style="56" customWidth="1"/>
    <col min="11786" max="11786" width="13" style="56" customWidth="1"/>
    <col min="11787" max="11787" width="8.28515625" style="56" customWidth="1"/>
    <col min="11788" max="12032" width="10" style="56"/>
    <col min="12033" max="12033" width="2.5703125" style="56" customWidth="1"/>
    <col min="12034" max="12034" width="7.28515625" style="56" customWidth="1"/>
    <col min="12035" max="12035" width="23.5703125" style="56" customWidth="1"/>
    <col min="12036" max="12036" width="9.7109375" style="56" customWidth="1"/>
    <col min="12037" max="12037" width="0" style="56" hidden="1" customWidth="1"/>
    <col min="12038" max="12038" width="4.7109375" style="56" customWidth="1"/>
    <col min="12039" max="12039" width="14.42578125" style="56" customWidth="1"/>
    <col min="12040" max="12040" width="11.28515625" style="56" customWidth="1"/>
    <col min="12041" max="12041" width="10.28515625" style="56" customWidth="1"/>
    <col min="12042" max="12042" width="13" style="56" customWidth="1"/>
    <col min="12043" max="12043" width="8.28515625" style="56" customWidth="1"/>
    <col min="12044" max="12288" width="10" style="56"/>
    <col min="12289" max="12289" width="2.5703125" style="56" customWidth="1"/>
    <col min="12290" max="12290" width="7.28515625" style="56" customWidth="1"/>
    <col min="12291" max="12291" width="23.5703125" style="56" customWidth="1"/>
    <col min="12292" max="12292" width="9.7109375" style="56" customWidth="1"/>
    <col min="12293" max="12293" width="0" style="56" hidden="1" customWidth="1"/>
    <col min="12294" max="12294" width="4.7109375" style="56" customWidth="1"/>
    <col min="12295" max="12295" width="14.42578125" style="56" customWidth="1"/>
    <col min="12296" max="12296" width="11.28515625" style="56" customWidth="1"/>
    <col min="12297" max="12297" width="10.28515625" style="56" customWidth="1"/>
    <col min="12298" max="12298" width="13" style="56" customWidth="1"/>
    <col min="12299" max="12299" width="8.28515625" style="56" customWidth="1"/>
    <col min="12300" max="12544" width="10" style="56"/>
    <col min="12545" max="12545" width="2.5703125" style="56" customWidth="1"/>
    <col min="12546" max="12546" width="7.28515625" style="56" customWidth="1"/>
    <col min="12547" max="12547" width="23.5703125" style="56" customWidth="1"/>
    <col min="12548" max="12548" width="9.7109375" style="56" customWidth="1"/>
    <col min="12549" max="12549" width="0" style="56" hidden="1" customWidth="1"/>
    <col min="12550" max="12550" width="4.7109375" style="56" customWidth="1"/>
    <col min="12551" max="12551" width="14.42578125" style="56" customWidth="1"/>
    <col min="12552" max="12552" width="11.28515625" style="56" customWidth="1"/>
    <col min="12553" max="12553" width="10.28515625" style="56" customWidth="1"/>
    <col min="12554" max="12554" width="13" style="56" customWidth="1"/>
    <col min="12555" max="12555" width="8.28515625" style="56" customWidth="1"/>
    <col min="12556" max="12800" width="10" style="56"/>
    <col min="12801" max="12801" width="2.5703125" style="56" customWidth="1"/>
    <col min="12802" max="12802" width="7.28515625" style="56" customWidth="1"/>
    <col min="12803" max="12803" width="23.5703125" style="56" customWidth="1"/>
    <col min="12804" max="12804" width="9.7109375" style="56" customWidth="1"/>
    <col min="12805" max="12805" width="0" style="56" hidden="1" customWidth="1"/>
    <col min="12806" max="12806" width="4.7109375" style="56" customWidth="1"/>
    <col min="12807" max="12807" width="14.42578125" style="56" customWidth="1"/>
    <col min="12808" max="12808" width="11.28515625" style="56" customWidth="1"/>
    <col min="12809" max="12809" width="10.28515625" style="56" customWidth="1"/>
    <col min="12810" max="12810" width="13" style="56" customWidth="1"/>
    <col min="12811" max="12811" width="8.28515625" style="56" customWidth="1"/>
    <col min="12812" max="13056" width="10" style="56"/>
    <col min="13057" max="13057" width="2.5703125" style="56" customWidth="1"/>
    <col min="13058" max="13058" width="7.28515625" style="56" customWidth="1"/>
    <col min="13059" max="13059" width="23.5703125" style="56" customWidth="1"/>
    <col min="13060" max="13060" width="9.7109375" style="56" customWidth="1"/>
    <col min="13061" max="13061" width="0" style="56" hidden="1" customWidth="1"/>
    <col min="13062" max="13062" width="4.7109375" style="56" customWidth="1"/>
    <col min="13063" max="13063" width="14.42578125" style="56" customWidth="1"/>
    <col min="13064" max="13064" width="11.28515625" style="56" customWidth="1"/>
    <col min="13065" max="13065" width="10.28515625" style="56" customWidth="1"/>
    <col min="13066" max="13066" width="13" style="56" customWidth="1"/>
    <col min="13067" max="13067" width="8.28515625" style="56" customWidth="1"/>
    <col min="13068" max="13312" width="10" style="56"/>
    <col min="13313" max="13313" width="2.5703125" style="56" customWidth="1"/>
    <col min="13314" max="13314" width="7.28515625" style="56" customWidth="1"/>
    <col min="13315" max="13315" width="23.5703125" style="56" customWidth="1"/>
    <col min="13316" max="13316" width="9.7109375" style="56" customWidth="1"/>
    <col min="13317" max="13317" width="0" style="56" hidden="1" customWidth="1"/>
    <col min="13318" max="13318" width="4.7109375" style="56" customWidth="1"/>
    <col min="13319" max="13319" width="14.42578125" style="56" customWidth="1"/>
    <col min="13320" max="13320" width="11.28515625" style="56" customWidth="1"/>
    <col min="13321" max="13321" width="10.28515625" style="56" customWidth="1"/>
    <col min="13322" max="13322" width="13" style="56" customWidth="1"/>
    <col min="13323" max="13323" width="8.28515625" style="56" customWidth="1"/>
    <col min="13324" max="13568" width="10" style="56"/>
    <col min="13569" max="13569" width="2.5703125" style="56" customWidth="1"/>
    <col min="13570" max="13570" width="7.28515625" style="56" customWidth="1"/>
    <col min="13571" max="13571" width="23.5703125" style="56" customWidth="1"/>
    <col min="13572" max="13572" width="9.7109375" style="56" customWidth="1"/>
    <col min="13573" max="13573" width="0" style="56" hidden="1" customWidth="1"/>
    <col min="13574" max="13574" width="4.7109375" style="56" customWidth="1"/>
    <col min="13575" max="13575" width="14.42578125" style="56" customWidth="1"/>
    <col min="13576" max="13576" width="11.28515625" style="56" customWidth="1"/>
    <col min="13577" max="13577" width="10.28515625" style="56" customWidth="1"/>
    <col min="13578" max="13578" width="13" style="56" customWidth="1"/>
    <col min="13579" max="13579" width="8.28515625" style="56" customWidth="1"/>
    <col min="13580" max="13824" width="10" style="56"/>
    <col min="13825" max="13825" width="2.5703125" style="56" customWidth="1"/>
    <col min="13826" max="13826" width="7.28515625" style="56" customWidth="1"/>
    <col min="13827" max="13827" width="23.5703125" style="56" customWidth="1"/>
    <col min="13828" max="13828" width="9.7109375" style="56" customWidth="1"/>
    <col min="13829" max="13829" width="0" style="56" hidden="1" customWidth="1"/>
    <col min="13830" max="13830" width="4.7109375" style="56" customWidth="1"/>
    <col min="13831" max="13831" width="14.42578125" style="56" customWidth="1"/>
    <col min="13832" max="13832" width="11.28515625" style="56" customWidth="1"/>
    <col min="13833" max="13833" width="10.28515625" style="56" customWidth="1"/>
    <col min="13834" max="13834" width="13" style="56" customWidth="1"/>
    <col min="13835" max="13835" width="8.28515625" style="56" customWidth="1"/>
    <col min="13836" max="14080" width="10" style="56"/>
    <col min="14081" max="14081" width="2.5703125" style="56" customWidth="1"/>
    <col min="14082" max="14082" width="7.28515625" style="56" customWidth="1"/>
    <col min="14083" max="14083" width="23.5703125" style="56" customWidth="1"/>
    <col min="14084" max="14084" width="9.7109375" style="56" customWidth="1"/>
    <col min="14085" max="14085" width="0" style="56" hidden="1" customWidth="1"/>
    <col min="14086" max="14086" width="4.7109375" style="56" customWidth="1"/>
    <col min="14087" max="14087" width="14.42578125" style="56" customWidth="1"/>
    <col min="14088" max="14088" width="11.28515625" style="56" customWidth="1"/>
    <col min="14089" max="14089" width="10.28515625" style="56" customWidth="1"/>
    <col min="14090" max="14090" width="13" style="56" customWidth="1"/>
    <col min="14091" max="14091" width="8.28515625" style="56" customWidth="1"/>
    <col min="14092" max="14336" width="10" style="56"/>
    <col min="14337" max="14337" width="2.5703125" style="56" customWidth="1"/>
    <col min="14338" max="14338" width="7.28515625" style="56" customWidth="1"/>
    <col min="14339" max="14339" width="23.5703125" style="56" customWidth="1"/>
    <col min="14340" max="14340" width="9.7109375" style="56" customWidth="1"/>
    <col min="14341" max="14341" width="0" style="56" hidden="1" customWidth="1"/>
    <col min="14342" max="14342" width="4.7109375" style="56" customWidth="1"/>
    <col min="14343" max="14343" width="14.42578125" style="56" customWidth="1"/>
    <col min="14344" max="14344" width="11.28515625" style="56" customWidth="1"/>
    <col min="14345" max="14345" width="10.28515625" style="56" customWidth="1"/>
    <col min="14346" max="14346" width="13" style="56" customWidth="1"/>
    <col min="14347" max="14347" width="8.28515625" style="56" customWidth="1"/>
    <col min="14348" max="14592" width="10" style="56"/>
    <col min="14593" max="14593" width="2.5703125" style="56" customWidth="1"/>
    <col min="14594" max="14594" width="7.28515625" style="56" customWidth="1"/>
    <col min="14595" max="14595" width="23.5703125" style="56" customWidth="1"/>
    <col min="14596" max="14596" width="9.7109375" style="56" customWidth="1"/>
    <col min="14597" max="14597" width="0" style="56" hidden="1" customWidth="1"/>
    <col min="14598" max="14598" width="4.7109375" style="56" customWidth="1"/>
    <col min="14599" max="14599" width="14.42578125" style="56" customWidth="1"/>
    <col min="14600" max="14600" width="11.28515625" style="56" customWidth="1"/>
    <col min="14601" max="14601" width="10.28515625" style="56" customWidth="1"/>
    <col min="14602" max="14602" width="13" style="56" customWidth="1"/>
    <col min="14603" max="14603" width="8.28515625" style="56" customWidth="1"/>
    <col min="14604" max="14848" width="10" style="56"/>
    <col min="14849" max="14849" width="2.5703125" style="56" customWidth="1"/>
    <col min="14850" max="14850" width="7.28515625" style="56" customWidth="1"/>
    <col min="14851" max="14851" width="23.5703125" style="56" customWidth="1"/>
    <col min="14852" max="14852" width="9.7109375" style="56" customWidth="1"/>
    <col min="14853" max="14853" width="0" style="56" hidden="1" customWidth="1"/>
    <col min="14854" max="14854" width="4.7109375" style="56" customWidth="1"/>
    <col min="14855" max="14855" width="14.42578125" style="56" customWidth="1"/>
    <col min="14856" max="14856" width="11.28515625" style="56" customWidth="1"/>
    <col min="14857" max="14857" width="10.28515625" style="56" customWidth="1"/>
    <col min="14858" max="14858" width="13" style="56" customWidth="1"/>
    <col min="14859" max="14859" width="8.28515625" style="56" customWidth="1"/>
    <col min="14860" max="15104" width="10" style="56"/>
    <col min="15105" max="15105" width="2.5703125" style="56" customWidth="1"/>
    <col min="15106" max="15106" width="7.28515625" style="56" customWidth="1"/>
    <col min="15107" max="15107" width="23.5703125" style="56" customWidth="1"/>
    <col min="15108" max="15108" width="9.7109375" style="56" customWidth="1"/>
    <col min="15109" max="15109" width="0" style="56" hidden="1" customWidth="1"/>
    <col min="15110" max="15110" width="4.7109375" style="56" customWidth="1"/>
    <col min="15111" max="15111" width="14.42578125" style="56" customWidth="1"/>
    <col min="15112" max="15112" width="11.28515625" style="56" customWidth="1"/>
    <col min="15113" max="15113" width="10.28515625" style="56" customWidth="1"/>
    <col min="15114" max="15114" width="13" style="56" customWidth="1"/>
    <col min="15115" max="15115" width="8.28515625" style="56" customWidth="1"/>
    <col min="15116" max="15360" width="10" style="56"/>
    <col min="15361" max="15361" width="2.5703125" style="56" customWidth="1"/>
    <col min="15362" max="15362" width="7.28515625" style="56" customWidth="1"/>
    <col min="15363" max="15363" width="23.5703125" style="56" customWidth="1"/>
    <col min="15364" max="15364" width="9.7109375" style="56" customWidth="1"/>
    <col min="15365" max="15365" width="0" style="56" hidden="1" customWidth="1"/>
    <col min="15366" max="15366" width="4.7109375" style="56" customWidth="1"/>
    <col min="15367" max="15367" width="14.42578125" style="56" customWidth="1"/>
    <col min="15368" max="15368" width="11.28515625" style="56" customWidth="1"/>
    <col min="15369" max="15369" width="10.28515625" style="56" customWidth="1"/>
    <col min="15370" max="15370" width="13" style="56" customWidth="1"/>
    <col min="15371" max="15371" width="8.28515625" style="56" customWidth="1"/>
    <col min="15372" max="15616" width="10" style="56"/>
    <col min="15617" max="15617" width="2.5703125" style="56" customWidth="1"/>
    <col min="15618" max="15618" width="7.28515625" style="56" customWidth="1"/>
    <col min="15619" max="15619" width="23.5703125" style="56" customWidth="1"/>
    <col min="15620" max="15620" width="9.7109375" style="56" customWidth="1"/>
    <col min="15621" max="15621" width="0" style="56" hidden="1" customWidth="1"/>
    <col min="15622" max="15622" width="4.7109375" style="56" customWidth="1"/>
    <col min="15623" max="15623" width="14.42578125" style="56" customWidth="1"/>
    <col min="15624" max="15624" width="11.28515625" style="56" customWidth="1"/>
    <col min="15625" max="15625" width="10.28515625" style="56" customWidth="1"/>
    <col min="15626" max="15626" width="13" style="56" customWidth="1"/>
    <col min="15627" max="15627" width="8.28515625" style="56" customWidth="1"/>
    <col min="15628" max="15872" width="10" style="56"/>
    <col min="15873" max="15873" width="2.5703125" style="56" customWidth="1"/>
    <col min="15874" max="15874" width="7.28515625" style="56" customWidth="1"/>
    <col min="15875" max="15875" width="23.5703125" style="56" customWidth="1"/>
    <col min="15876" max="15876" width="9.7109375" style="56" customWidth="1"/>
    <col min="15877" max="15877" width="0" style="56" hidden="1" customWidth="1"/>
    <col min="15878" max="15878" width="4.7109375" style="56" customWidth="1"/>
    <col min="15879" max="15879" width="14.42578125" style="56" customWidth="1"/>
    <col min="15880" max="15880" width="11.28515625" style="56" customWidth="1"/>
    <col min="15881" max="15881" width="10.28515625" style="56" customWidth="1"/>
    <col min="15882" max="15882" width="13" style="56" customWidth="1"/>
    <col min="15883" max="15883" width="8.28515625" style="56" customWidth="1"/>
    <col min="15884" max="16128" width="10" style="56"/>
    <col min="16129" max="16129" width="2.5703125" style="56" customWidth="1"/>
    <col min="16130" max="16130" width="7.28515625" style="56" customWidth="1"/>
    <col min="16131" max="16131" width="23.5703125" style="56" customWidth="1"/>
    <col min="16132" max="16132" width="9.7109375" style="56" customWidth="1"/>
    <col min="16133" max="16133" width="0" style="56" hidden="1" customWidth="1"/>
    <col min="16134" max="16134" width="4.7109375" style="56" customWidth="1"/>
    <col min="16135" max="16135" width="14.42578125" style="56" customWidth="1"/>
    <col min="16136" max="16136" width="11.28515625" style="56" customWidth="1"/>
    <col min="16137" max="16137" width="10.28515625" style="56" customWidth="1"/>
    <col min="16138" max="16138" width="13" style="56" customWidth="1"/>
    <col min="16139" max="16139" width="8.28515625" style="56" customWidth="1"/>
    <col min="16140" max="16384" width="10" style="56"/>
  </cols>
  <sheetData>
    <row r="1" spans="2:13" ht="12" customHeight="1" x14ac:dyDescent="0.2">
      <c r="B1" s="57" t="s">
        <v>124</v>
      </c>
      <c r="D1" s="58"/>
      <c r="E1" s="58"/>
      <c r="F1" s="58"/>
      <c r="G1" s="58"/>
      <c r="H1" s="58"/>
      <c r="I1" s="58"/>
      <c r="J1" s="58" t="s">
        <v>140</v>
      </c>
      <c r="K1" s="58">
        <v>14.3</v>
      </c>
    </row>
    <row r="2" spans="2:13" ht="12" customHeight="1" x14ac:dyDescent="0.2">
      <c r="B2" s="57" t="s">
        <v>125</v>
      </c>
      <c r="D2" s="58"/>
      <c r="E2" s="58"/>
      <c r="F2" s="58"/>
      <c r="G2" s="58"/>
      <c r="H2" s="58"/>
      <c r="I2" s="58"/>
      <c r="J2" s="58"/>
      <c r="K2" s="58"/>
    </row>
    <row r="3" spans="2:13" ht="12" customHeight="1" x14ac:dyDescent="0.2">
      <c r="B3" s="57" t="s">
        <v>134</v>
      </c>
      <c r="D3" s="58"/>
      <c r="E3" s="58"/>
      <c r="F3" s="58"/>
      <c r="G3" s="58"/>
      <c r="H3" s="58"/>
      <c r="I3" s="58"/>
      <c r="J3" s="58"/>
      <c r="K3" s="58"/>
    </row>
    <row r="4" spans="2:13" ht="12" customHeight="1" x14ac:dyDescent="0.2">
      <c r="D4" s="58"/>
      <c r="E4" s="58"/>
      <c r="F4" s="58"/>
      <c r="G4" s="58"/>
      <c r="H4" s="58"/>
      <c r="I4" s="58"/>
      <c r="J4" s="58"/>
      <c r="K4" s="58"/>
    </row>
    <row r="5" spans="2:13" ht="12" customHeight="1" x14ac:dyDescent="0.2">
      <c r="D5" s="58"/>
      <c r="E5" s="58"/>
      <c r="F5" s="58"/>
      <c r="G5" s="58"/>
      <c r="H5" s="58"/>
      <c r="I5" s="58"/>
      <c r="J5" s="58"/>
      <c r="K5" s="58"/>
    </row>
    <row r="6" spans="2:13" x14ac:dyDescent="0.2">
      <c r="D6" s="58"/>
      <c r="E6" s="58"/>
      <c r="F6" s="58"/>
      <c r="G6" s="58" t="s">
        <v>0</v>
      </c>
      <c r="H6" s="58"/>
      <c r="I6" s="58"/>
      <c r="J6" s="58" t="s">
        <v>1</v>
      </c>
      <c r="K6" s="58"/>
    </row>
    <row r="7" spans="2:13" x14ac:dyDescent="0.2">
      <c r="D7" s="59" t="s">
        <v>2</v>
      </c>
      <c r="E7" s="59"/>
      <c r="F7" s="59" t="s">
        <v>3</v>
      </c>
      <c r="G7" s="59" t="s">
        <v>4</v>
      </c>
      <c r="H7" s="59" t="s">
        <v>5</v>
      </c>
      <c r="I7" s="59" t="s">
        <v>6</v>
      </c>
      <c r="J7" s="59" t="s">
        <v>7</v>
      </c>
      <c r="K7" s="59" t="s">
        <v>8</v>
      </c>
    </row>
    <row r="8" spans="2:13" x14ac:dyDescent="0.2">
      <c r="B8" s="81" t="s">
        <v>9</v>
      </c>
      <c r="D8" s="58"/>
      <c r="E8" s="58"/>
      <c r="F8" s="58"/>
      <c r="G8" s="58"/>
      <c r="H8" s="58"/>
      <c r="I8" s="58"/>
      <c r="J8" s="48"/>
      <c r="K8" s="58"/>
    </row>
    <row r="9" spans="2:13" ht="12" customHeight="1" x14ac:dyDescent="0.2">
      <c r="B9" s="66" t="s">
        <v>10</v>
      </c>
      <c r="D9" s="58" t="s">
        <v>11</v>
      </c>
      <c r="E9" s="58" t="str">
        <f t="shared" ref="E9:E45" si="0">D9&amp;H9</f>
        <v>108SPCAGE</v>
      </c>
      <c r="F9" s="58" t="s">
        <v>136</v>
      </c>
      <c r="G9" s="48">
        <f>SUMIF('14.3.2-14.3.3'!$H$12:$H$138,'14.3'!E9,'14.3.2-14.3.3'!$K$12:$K$138)</f>
        <v>-231845035.56364092</v>
      </c>
      <c r="H9" s="82" t="s">
        <v>12</v>
      </c>
      <c r="I9" s="53">
        <v>0</v>
      </c>
      <c r="J9" s="51">
        <f>G9*I9</f>
        <v>0</v>
      </c>
      <c r="K9" s="58"/>
      <c r="L9" s="60"/>
      <c r="M9" s="61"/>
    </row>
    <row r="10" spans="2:13" ht="12" customHeight="1" x14ac:dyDescent="0.2">
      <c r="B10" s="66" t="s">
        <v>10</v>
      </c>
      <c r="D10" s="58" t="s">
        <v>11</v>
      </c>
      <c r="E10" s="58" t="str">
        <f t="shared" si="0"/>
        <v>108SPCAGW</v>
      </c>
      <c r="F10" s="58" t="s">
        <v>136</v>
      </c>
      <c r="G10" s="48">
        <f>SUMIF('14.3.2-14.3.3'!$H$12:$H$138,'14.3'!E10,'14.3.2-14.3.3'!$K$12:$K$138)</f>
        <v>4.1836631268852507E-9</v>
      </c>
      <c r="H10" s="82" t="s">
        <v>13</v>
      </c>
      <c r="I10" s="53">
        <v>0.22162982918040364</v>
      </c>
      <c r="J10" s="51">
        <f t="shared" ref="J10:J22" si="1">G10*I10</f>
        <v>9.2722454415993141E-10</v>
      </c>
      <c r="K10" s="58"/>
      <c r="L10" s="60"/>
      <c r="M10" s="62"/>
    </row>
    <row r="11" spans="2:13" ht="12" customHeight="1" x14ac:dyDescent="0.2">
      <c r="B11" s="66" t="s">
        <v>10</v>
      </c>
      <c r="D11" s="58" t="s">
        <v>11</v>
      </c>
      <c r="E11" s="58" t="str">
        <f t="shared" si="0"/>
        <v>108SPSG</v>
      </c>
      <c r="F11" s="58" t="s">
        <v>136</v>
      </c>
      <c r="G11" s="48">
        <f>SUMIF('14.3.2-14.3.3'!$H$12:$H$138,'14.3'!E11,'14.3.2-14.3.3'!$K$12:$K$138)</f>
        <v>-2105304.9469243949</v>
      </c>
      <c r="H11" s="82" t="s">
        <v>14</v>
      </c>
      <c r="I11" s="53">
        <v>7.9787774498314715E-2</v>
      </c>
      <c r="J11" s="51">
        <f t="shared" si="1"/>
        <v>-167977.59635539007</v>
      </c>
      <c r="K11" s="58"/>
      <c r="L11" s="60"/>
      <c r="M11" s="62"/>
    </row>
    <row r="12" spans="2:13" ht="12" customHeight="1" x14ac:dyDescent="0.2">
      <c r="B12" s="66" t="s">
        <v>10</v>
      </c>
      <c r="D12" s="58" t="s">
        <v>11</v>
      </c>
      <c r="E12" s="58" t="str">
        <f t="shared" si="0"/>
        <v>108SPJBG</v>
      </c>
      <c r="F12" s="58" t="s">
        <v>136</v>
      </c>
      <c r="G12" s="48">
        <f>SUMIF('14.3.2-14.3.3'!$H$12:$H$138,'14.3'!E12,'14.3.2-14.3.3'!$K$12:$K$138)</f>
        <v>7.5289500886912199E-9</v>
      </c>
      <c r="H12" s="82" t="s">
        <v>15</v>
      </c>
      <c r="I12" s="53">
        <v>0.22162982918040364</v>
      </c>
      <c r="J12" s="51">
        <f t="shared" si="1"/>
        <v>1.6686399220644199E-9</v>
      </c>
      <c r="K12" s="58"/>
      <c r="L12" s="60"/>
      <c r="M12" s="62"/>
    </row>
    <row r="13" spans="2:13" ht="12" customHeight="1" x14ac:dyDescent="0.2">
      <c r="B13" s="66" t="s">
        <v>16</v>
      </c>
      <c r="D13" s="58" t="s">
        <v>17</v>
      </c>
      <c r="E13" s="58" t="str">
        <f t="shared" si="0"/>
        <v>108HPSG-P</v>
      </c>
      <c r="F13" s="58" t="s">
        <v>136</v>
      </c>
      <c r="G13" s="48">
        <f>SUMIF('14.3.2-14.3.3'!$H$12:$H$138,'14.3'!E13,'14.3.2-14.3.3'!$K$12:$K$138)</f>
        <v>-21792319.4884215</v>
      </c>
      <c r="H13" s="82" t="s">
        <v>18</v>
      </c>
      <c r="I13" s="53">
        <v>7.9787774498314715E-2</v>
      </c>
      <c r="J13" s="51">
        <f t="shared" si="1"/>
        <v>-1738760.6731374038</v>
      </c>
      <c r="K13" s="58"/>
      <c r="L13" s="60"/>
      <c r="M13" s="62"/>
    </row>
    <row r="14" spans="2:13" ht="12" customHeight="1" x14ac:dyDescent="0.2">
      <c r="B14" s="66" t="s">
        <v>16</v>
      </c>
      <c r="D14" s="58" t="s">
        <v>17</v>
      </c>
      <c r="E14" s="58" t="str">
        <f t="shared" si="0"/>
        <v>108HPSG-U</v>
      </c>
      <c r="F14" s="58" t="s">
        <v>136</v>
      </c>
      <c r="G14" s="48">
        <f>SUMIF('14.3.2-14.3.3'!$H$12:$H$138,'14.3'!E14,'14.3.2-14.3.3'!$K$12:$K$138)</f>
        <v>-10111747.03289336</v>
      </c>
      <c r="H14" s="82" t="s">
        <v>19</v>
      </c>
      <c r="I14" s="53">
        <v>7.9787774498314715E-2</v>
      </c>
      <c r="J14" s="51">
        <f t="shared" si="1"/>
        <v>-806793.79204449826</v>
      </c>
      <c r="K14" s="58"/>
      <c r="L14" s="60"/>
      <c r="M14" s="61"/>
    </row>
    <row r="15" spans="2:13" ht="12" customHeight="1" x14ac:dyDescent="0.2">
      <c r="B15" s="66" t="s">
        <v>20</v>
      </c>
      <c r="D15" s="58" t="s">
        <v>21</v>
      </c>
      <c r="E15" s="58" t="str">
        <f t="shared" si="0"/>
        <v>108OPCAGE</v>
      </c>
      <c r="F15" s="58" t="s">
        <v>136</v>
      </c>
      <c r="G15" s="48">
        <f>SUMIF('14.3.2-14.3.3'!$H$12:$H$138,'14.3'!E15,'14.3.2-14.3.3'!$K$12:$K$138)</f>
        <v>-34376674.422193646</v>
      </c>
      <c r="H15" s="82" t="s">
        <v>12</v>
      </c>
      <c r="I15" s="53">
        <v>0</v>
      </c>
      <c r="J15" s="51">
        <f t="shared" si="1"/>
        <v>0</v>
      </c>
      <c r="K15" s="58"/>
      <c r="L15" s="60"/>
      <c r="M15" s="61"/>
    </row>
    <row r="16" spans="2:13" ht="12" customHeight="1" x14ac:dyDescent="0.2">
      <c r="B16" s="66" t="s">
        <v>20</v>
      </c>
      <c r="D16" s="58" t="s">
        <v>21</v>
      </c>
      <c r="E16" s="58" t="str">
        <f t="shared" si="0"/>
        <v>108OPCAGW</v>
      </c>
      <c r="F16" s="58" t="s">
        <v>136</v>
      </c>
      <c r="G16" s="48">
        <f>SUMIF('14.3.2-14.3.3'!$H$12:$H$138,'14.3'!E16,'14.3.2-14.3.3'!$K$12:$K$138)</f>
        <v>-19279140.532809198</v>
      </c>
      <c r="H16" s="82" t="s">
        <v>13</v>
      </c>
      <c r="I16" s="53">
        <v>0.22162982918040364</v>
      </c>
      <c r="J16" s="51">
        <f t="shared" si="1"/>
        <v>-4272832.6230314989</v>
      </c>
      <c r="K16" s="58"/>
      <c r="L16" s="60"/>
      <c r="M16" s="61"/>
    </row>
    <row r="17" spans="2:19" ht="12" customHeight="1" x14ac:dyDescent="0.2">
      <c r="B17" s="66" t="s">
        <v>20</v>
      </c>
      <c r="D17" s="58" t="s">
        <v>21</v>
      </c>
      <c r="E17" s="58" t="str">
        <f t="shared" si="0"/>
        <v>108OPSG</v>
      </c>
      <c r="F17" s="58" t="s">
        <v>136</v>
      </c>
      <c r="G17" s="48">
        <f>SUMIF('14.3.2-14.3.3'!$H$12:$H$138,'14.3'!E17,'14.3.2-14.3.3'!$K$12:$K$138)</f>
        <v>-227.93772300006822</v>
      </c>
      <c r="H17" s="82" t="s">
        <v>14</v>
      </c>
      <c r="I17" s="53">
        <v>7.9787774498314715E-2</v>
      </c>
      <c r="J17" s="51">
        <f t="shared" si="1"/>
        <v>-18.186643642388766</v>
      </c>
      <c r="K17" s="58"/>
      <c r="L17" s="60"/>
      <c r="M17" s="61"/>
    </row>
    <row r="18" spans="2:19" ht="12" customHeight="1" x14ac:dyDescent="0.2">
      <c r="B18" s="66" t="s">
        <v>22</v>
      </c>
      <c r="D18" s="58" t="s">
        <v>21</v>
      </c>
      <c r="E18" s="58" t="str">
        <f>D18&amp;H18</f>
        <v>108OPSG-W</v>
      </c>
      <c r="F18" s="58" t="s">
        <v>136</v>
      </c>
      <c r="G18" s="48">
        <f>SUMIF('14.3.2-14.3.3'!$H$12:$H$138,'14.3'!E18,'14.3.2-14.3.3'!$K$12:$K$138)</f>
        <v>-147462244.66078335</v>
      </c>
      <c r="H18" s="82" t="s">
        <v>23</v>
      </c>
      <c r="I18" s="53">
        <v>7.9787774498314715E-2</v>
      </c>
      <c r="J18" s="51">
        <f t="shared" si="1"/>
        <v>-11765684.324009895</v>
      </c>
      <c r="K18" s="58"/>
      <c r="L18" s="60"/>
      <c r="M18" s="61"/>
    </row>
    <row r="19" spans="2:19" ht="12" customHeight="1" x14ac:dyDescent="0.2">
      <c r="B19" s="66" t="s">
        <v>24</v>
      </c>
      <c r="D19" s="58" t="s">
        <v>25</v>
      </c>
      <c r="E19" s="58" t="str">
        <f t="shared" si="0"/>
        <v>108TPCAGE</v>
      </c>
      <c r="F19" s="58" t="s">
        <v>136</v>
      </c>
      <c r="G19" s="48">
        <f>SUMIF('14.3.2-14.3.3'!$H$12:$H$138,'14.3'!E19,'14.3.2-14.3.3'!$K$12:$K$138)</f>
        <v>-2893920.7213203087</v>
      </c>
      <c r="H19" s="82" t="s">
        <v>12</v>
      </c>
      <c r="I19" s="53">
        <v>0</v>
      </c>
      <c r="J19" s="51">
        <f t="shared" si="1"/>
        <v>0</v>
      </c>
      <c r="K19" s="58"/>
      <c r="L19" s="60"/>
      <c r="M19" s="61"/>
    </row>
    <row r="20" spans="2:19" ht="12" customHeight="1" x14ac:dyDescent="0.2">
      <c r="B20" s="66" t="s">
        <v>24</v>
      </c>
      <c r="D20" s="58" t="s">
        <v>25</v>
      </c>
      <c r="E20" s="58" t="str">
        <f t="shared" si="0"/>
        <v>108TPCAGW</v>
      </c>
      <c r="F20" s="58" t="s">
        <v>136</v>
      </c>
      <c r="G20" s="48">
        <f>SUMIF('14.3.2-14.3.3'!$H$12:$H$138,'14.3'!E20,'14.3.2-14.3.3'!$K$12:$K$138)</f>
        <v>-281677.23229100183</v>
      </c>
      <c r="H20" s="82" t="s">
        <v>13</v>
      </c>
      <c r="I20" s="53">
        <v>0.22162982918040364</v>
      </c>
      <c r="J20" s="51">
        <f t="shared" si="1"/>
        <v>-62428.07687666361</v>
      </c>
      <c r="K20" s="58"/>
      <c r="M20" s="103" t="s">
        <v>26</v>
      </c>
      <c r="N20" s="103"/>
      <c r="O20" s="103"/>
      <c r="P20" s="103"/>
      <c r="Q20" s="103"/>
      <c r="R20" s="103"/>
    </row>
    <row r="21" spans="2:19" ht="12" customHeight="1" x14ac:dyDescent="0.2">
      <c r="B21" s="66" t="s">
        <v>24</v>
      </c>
      <c r="D21" s="58" t="s">
        <v>25</v>
      </c>
      <c r="E21" s="58" t="str">
        <f t="shared" si="0"/>
        <v>108TPSG</v>
      </c>
      <c r="F21" s="58" t="s">
        <v>136</v>
      </c>
      <c r="G21" s="48">
        <f>SUMIF('14.3.2-14.3.3'!$H$12:$H$138,'14.3'!E21,'14.3.2-14.3.3'!$K$12:$K$138)</f>
        <v>-122426328.43559742</v>
      </c>
      <c r="H21" s="58" t="s">
        <v>14</v>
      </c>
      <c r="I21" s="53">
        <v>7.9787774498314715E-2</v>
      </c>
      <c r="J21" s="51">
        <f t="shared" si="1"/>
        <v>-9768124.2858760618</v>
      </c>
      <c r="K21" s="58"/>
      <c r="M21" s="48">
        <f>'14.3.2-14.3.3'!K45</f>
        <v>-9075893.2730432749</v>
      </c>
      <c r="N21" s="48">
        <f>'14.3.2-14.3.3'!K50</f>
        <v>-8520093.6327551603</v>
      </c>
      <c r="O21" s="48">
        <f>'14.3.2-14.3.3'!K46</f>
        <v>-32103213.697096586</v>
      </c>
      <c r="P21" s="48">
        <f>'14.3.2-14.3.3'!K49</f>
        <v>-76933754.06291151</v>
      </c>
      <c r="Q21" s="48">
        <f>'14.3.2-14.3.3'!K47</f>
        <v>-12310017.697338879</v>
      </c>
      <c r="R21" s="48">
        <f>'14.3.2-14.3.3'!K48+'14.3.2-14.3.3'!K51</f>
        <v>-17796885.69989723</v>
      </c>
      <c r="S21" s="48">
        <f>SUM(M21:R21)</f>
        <v>-156739858.06304264</v>
      </c>
    </row>
    <row r="22" spans="2:19" ht="12" customHeight="1" x14ac:dyDescent="0.2">
      <c r="B22" s="66" t="s">
        <v>24</v>
      </c>
      <c r="D22" s="58" t="s">
        <v>25</v>
      </c>
      <c r="E22" s="58" t="str">
        <f t="shared" si="0"/>
        <v>108TPJBG</v>
      </c>
      <c r="F22" s="58" t="s">
        <v>136</v>
      </c>
      <c r="G22" s="48">
        <f>SUMIF('14.3.2-14.3.3'!$H$12:$H$138,'14.3'!E22,'14.3.2-14.3.3'!$K$12:$K$138)</f>
        <v>0</v>
      </c>
      <c r="H22" s="58" t="s">
        <v>15</v>
      </c>
      <c r="I22" s="53">
        <v>0.22162982918040364</v>
      </c>
      <c r="J22" s="51">
        <f t="shared" si="1"/>
        <v>0</v>
      </c>
      <c r="K22" s="58"/>
      <c r="M22" s="58" t="s">
        <v>27</v>
      </c>
      <c r="N22" s="58" t="s">
        <v>28</v>
      </c>
      <c r="O22" s="58" t="s">
        <v>29</v>
      </c>
      <c r="P22" s="58" t="s">
        <v>30</v>
      </c>
      <c r="Q22" s="58" t="s">
        <v>31</v>
      </c>
      <c r="R22" s="58" t="s">
        <v>32</v>
      </c>
      <c r="S22" s="58" t="s">
        <v>33</v>
      </c>
    </row>
    <row r="23" spans="2:19" ht="12" customHeight="1" x14ac:dyDescent="0.2">
      <c r="B23" s="66" t="s">
        <v>34</v>
      </c>
      <c r="D23" s="58">
        <v>108360</v>
      </c>
      <c r="E23" s="58" t="str">
        <f t="shared" si="0"/>
        <v>108360Situs</v>
      </c>
      <c r="F23" s="58" t="s">
        <v>136</v>
      </c>
      <c r="G23" s="48">
        <f t="shared" ref="G23:G34" si="2">SUM(M23:R23)</f>
        <v>-1415213.0019900566</v>
      </c>
      <c r="H23" s="82" t="s">
        <v>35</v>
      </c>
      <c r="I23" s="53" t="s">
        <v>31</v>
      </c>
      <c r="J23" s="51">
        <f>Q23</f>
        <v>-111147.84277139402</v>
      </c>
      <c r="K23" s="58"/>
      <c r="L23" s="54">
        <v>9.0290562941612532E-3</v>
      </c>
      <c r="M23" s="11">
        <f>$M$21*L23</f>
        <v>-81946.751282107158</v>
      </c>
      <c r="N23" s="9">
        <f>$N$21*L23</f>
        <v>-76928.405041671198</v>
      </c>
      <c r="O23" s="9">
        <f>$O$21*L23</f>
        <v>-289861.72369457368</v>
      </c>
      <c r="P23" s="9">
        <f>$P$21*L23</f>
        <v>-694639.19635518501</v>
      </c>
      <c r="Q23" s="9">
        <f>$Q$21*L23</f>
        <v>-111147.84277139402</v>
      </c>
      <c r="R23" s="9">
        <f>$R$21*L23</f>
        <v>-160689.08284512549</v>
      </c>
      <c r="S23" s="9">
        <f t="shared" ref="S23:S34" si="3">SUM(M23:R23)</f>
        <v>-1415213.0019900566</v>
      </c>
    </row>
    <row r="24" spans="2:19" ht="12" customHeight="1" x14ac:dyDescent="0.2">
      <c r="B24" s="66" t="s">
        <v>34</v>
      </c>
      <c r="D24" s="58">
        <v>108361</v>
      </c>
      <c r="E24" s="58" t="str">
        <f t="shared" si="0"/>
        <v>108361Situs</v>
      </c>
      <c r="F24" s="58" t="s">
        <v>136</v>
      </c>
      <c r="G24" s="48">
        <f t="shared" si="2"/>
        <v>-2740266.9413576545</v>
      </c>
      <c r="H24" s="82" t="s">
        <v>35</v>
      </c>
      <c r="I24" s="53" t="s">
        <v>31</v>
      </c>
      <c r="J24" s="51">
        <f t="shared" ref="J24:J34" si="4">Q24</f>
        <v>-215214.78301950291</v>
      </c>
      <c r="K24" s="58"/>
      <c r="L24" s="54">
        <v>1.7482897938158694E-2</v>
      </c>
      <c r="M24" s="11">
        <f>$M$21*L24</f>
        <v>-158672.91579023664</v>
      </c>
      <c r="N24" s="9">
        <f t="shared" ref="N24:N34" si="5">$N$21*L24</f>
        <v>-148955.9274050142</v>
      </c>
      <c r="O24" s="9">
        <f t="shared" ref="O24:O34" si="6">$O$21*L24</f>
        <v>-561257.20855323784</v>
      </c>
      <c r="P24" s="9">
        <f t="shared" ref="P24:P34" si="7">$P$21*L24</f>
        <v>-1345024.9702812836</v>
      </c>
      <c r="Q24" s="9">
        <f t="shared" ref="Q24:Q34" si="8">$Q$21*L24</f>
        <v>-215214.78301950291</v>
      </c>
      <c r="R24" s="9">
        <f t="shared" ref="R24:R34" si="9">$R$21*L24</f>
        <v>-311141.13630837924</v>
      </c>
      <c r="S24" s="9">
        <f t="shared" si="3"/>
        <v>-2740266.9413576545</v>
      </c>
    </row>
    <row r="25" spans="2:19" ht="12" customHeight="1" x14ac:dyDescent="0.2">
      <c r="B25" s="66" t="s">
        <v>34</v>
      </c>
      <c r="D25" s="58">
        <v>108362</v>
      </c>
      <c r="E25" s="58" t="str">
        <f t="shared" si="0"/>
        <v>108362Situs</v>
      </c>
      <c r="F25" s="58" t="s">
        <v>136</v>
      </c>
      <c r="G25" s="48">
        <f t="shared" si="2"/>
        <v>-22675669.193147562</v>
      </c>
      <c r="H25" s="82" t="s">
        <v>35</v>
      </c>
      <c r="I25" s="53" t="s">
        <v>31</v>
      </c>
      <c r="J25" s="51">
        <f t="shared" si="4"/>
        <v>-1780899.2078733153</v>
      </c>
      <c r="L25" s="63">
        <v>0.14467072685511262</v>
      </c>
      <c r="M25" s="11">
        <f>$M$21*L25</f>
        <v>-1313016.0766705978</v>
      </c>
      <c r="N25" s="9">
        <f t="shared" si="5"/>
        <v>-1232608.1387243059</v>
      </c>
      <c r="O25" s="9">
        <f t="shared" si="6"/>
        <v>-4644395.2599439705</v>
      </c>
      <c r="P25" s="9">
        <f t="shared" si="7"/>
        <v>-11130062.119973881</v>
      </c>
      <c r="Q25" s="9">
        <f t="shared" si="8"/>
        <v>-1780899.2078733153</v>
      </c>
      <c r="R25" s="9">
        <f t="shared" si="9"/>
        <v>-2574688.3899614918</v>
      </c>
      <c r="S25" s="9">
        <f t="shared" si="3"/>
        <v>-22675669.193147562</v>
      </c>
    </row>
    <row r="26" spans="2:19" ht="12" customHeight="1" x14ac:dyDescent="0.2">
      <c r="B26" s="66" t="s">
        <v>34</v>
      </c>
      <c r="D26" s="58">
        <v>108364</v>
      </c>
      <c r="E26" s="58" t="str">
        <f t="shared" si="0"/>
        <v>108364Situs</v>
      </c>
      <c r="F26" s="58" t="s">
        <v>136</v>
      </c>
      <c r="G26" s="48">
        <f t="shared" si="2"/>
        <v>-27859389.804718398</v>
      </c>
      <c r="H26" s="82" t="s">
        <v>35</v>
      </c>
      <c r="I26" s="53" t="s">
        <v>31</v>
      </c>
      <c r="J26" s="51">
        <f t="shared" si="4"/>
        <v>-2188017.6859367029</v>
      </c>
      <c r="L26" s="63">
        <v>0.17774285461910408</v>
      </c>
      <c r="M26" s="11">
        <f>$M$21*L26</f>
        <v>-1613175.1785690356</v>
      </c>
      <c r="N26" s="9">
        <f t="shared" si="5"/>
        <v>-1514385.7639079548</v>
      </c>
      <c r="O26" s="9">
        <f t="shared" si="6"/>
        <v>-5706116.8449690696</v>
      </c>
      <c r="P26" s="9">
        <f t="shared" si="7"/>
        <v>-13674425.063705988</v>
      </c>
      <c r="Q26" s="9">
        <f t="shared" si="8"/>
        <v>-2188017.6859367029</v>
      </c>
      <c r="R26" s="9">
        <f t="shared" si="9"/>
        <v>-3163269.2676296458</v>
      </c>
      <c r="S26" s="9">
        <f t="shared" si="3"/>
        <v>-27859389.804718398</v>
      </c>
    </row>
    <row r="27" spans="2:19" ht="12" customHeight="1" x14ac:dyDescent="0.2">
      <c r="B27" s="66" t="s">
        <v>34</v>
      </c>
      <c r="D27" s="58">
        <v>108365</v>
      </c>
      <c r="E27" s="58" t="str">
        <f t="shared" si="0"/>
        <v>108365Situs</v>
      </c>
      <c r="F27" s="58" t="s">
        <v>136</v>
      </c>
      <c r="G27" s="48">
        <f t="shared" si="2"/>
        <v>-17425899.774135802</v>
      </c>
      <c r="H27" s="82" t="s">
        <v>35</v>
      </c>
      <c r="I27" s="53" t="s">
        <v>31</v>
      </c>
      <c r="J27" s="51">
        <f t="shared" si="4"/>
        <v>-1368593.3958507578</v>
      </c>
      <c r="L27" s="54">
        <v>0.11117720782372342</v>
      </c>
      <c r="M27" s="11">
        <f t="shared" ref="M27:M34" si="10">$M$21*L27</f>
        <v>-1009032.4726030655</v>
      </c>
      <c r="N27" s="9">
        <f t="shared" si="5"/>
        <v>-947240.22048640309</v>
      </c>
      <c r="O27" s="9">
        <f t="shared" si="6"/>
        <v>-3569145.6610115115</v>
      </c>
      <c r="P27" s="9">
        <f t="shared" si="7"/>
        <v>-8553279.9641115386</v>
      </c>
      <c r="Q27" s="9">
        <f t="shared" si="8"/>
        <v>-1368593.3958507578</v>
      </c>
      <c r="R27" s="9">
        <f t="shared" si="9"/>
        <v>-1978608.0600725259</v>
      </c>
      <c r="S27" s="9">
        <f t="shared" si="3"/>
        <v>-17425899.774135802</v>
      </c>
    </row>
    <row r="28" spans="2:19" ht="12" customHeight="1" x14ac:dyDescent="0.2">
      <c r="B28" s="66" t="s">
        <v>34</v>
      </c>
      <c r="D28" s="58">
        <v>108366</v>
      </c>
      <c r="E28" s="58" t="str">
        <f t="shared" si="0"/>
        <v>108366Situs</v>
      </c>
      <c r="F28" s="58" t="s">
        <v>136</v>
      </c>
      <c r="G28" s="48">
        <f t="shared" si="2"/>
        <v>-8772812.2730602324</v>
      </c>
      <c r="H28" s="82" t="s">
        <v>35</v>
      </c>
      <c r="I28" s="53" t="s">
        <v>31</v>
      </c>
      <c r="J28" s="51">
        <f t="shared" si="4"/>
        <v>-688998.16339866095</v>
      </c>
      <c r="K28" s="58"/>
      <c r="L28" s="54">
        <v>5.5970525822038854E-2</v>
      </c>
      <c r="M28" s="11">
        <f t="shared" si="10"/>
        <v>-507982.51879693737</v>
      </c>
      <c r="N28" s="9">
        <f t="shared" si="5"/>
        <v>-476874.1206783115</v>
      </c>
      <c r="O28" s="9">
        <f t="shared" si="6"/>
        <v>-1796833.7512037759</v>
      </c>
      <c r="P28" s="9">
        <f t="shared" si="7"/>
        <v>-4306022.6683645751</v>
      </c>
      <c r="Q28" s="9">
        <f t="shared" si="8"/>
        <v>-688998.16339866095</v>
      </c>
      <c r="R28" s="9">
        <f t="shared" si="9"/>
        <v>-996101.05061797192</v>
      </c>
      <c r="S28" s="9">
        <f t="shared" si="3"/>
        <v>-8772812.2730602324</v>
      </c>
    </row>
    <row r="29" spans="2:19" ht="12" customHeight="1" x14ac:dyDescent="0.2">
      <c r="B29" s="66" t="s">
        <v>34</v>
      </c>
      <c r="D29" s="58">
        <v>108367</v>
      </c>
      <c r="E29" s="58" t="str">
        <f t="shared" si="0"/>
        <v>108367Situs</v>
      </c>
      <c r="F29" s="58" t="s">
        <v>136</v>
      </c>
      <c r="G29" s="48">
        <f t="shared" si="2"/>
        <v>-20227692.475173477</v>
      </c>
      <c r="H29" s="82" t="s">
        <v>35</v>
      </c>
      <c r="I29" s="53" t="s">
        <v>31</v>
      </c>
      <c r="J29" s="51">
        <f t="shared" si="4"/>
        <v>-1588640.2822028967</v>
      </c>
      <c r="K29" s="58"/>
      <c r="L29" s="54">
        <v>0.12905263999306202</v>
      </c>
      <c r="M29" s="11">
        <f t="shared" si="10"/>
        <v>-1171267.9871815071</v>
      </c>
      <c r="N29" s="9">
        <f t="shared" si="5"/>
        <v>-1099540.5762951316</v>
      </c>
      <c r="O29" s="9">
        <f t="shared" si="6"/>
        <v>-4143004.4798717434</v>
      </c>
      <c r="P29" s="9">
        <f t="shared" si="7"/>
        <v>-9928504.0663956907</v>
      </c>
      <c r="Q29" s="9">
        <f t="shared" si="8"/>
        <v>-1588640.2822028967</v>
      </c>
      <c r="R29" s="9">
        <f t="shared" si="9"/>
        <v>-2296735.0832265108</v>
      </c>
      <c r="S29" s="9">
        <f t="shared" si="3"/>
        <v>-20227692.475173477</v>
      </c>
    </row>
    <row r="30" spans="2:19" ht="12" customHeight="1" x14ac:dyDescent="0.2">
      <c r="B30" s="66" t="s">
        <v>34</v>
      </c>
      <c r="D30" s="58">
        <v>108368</v>
      </c>
      <c r="E30" s="58" t="str">
        <f t="shared" si="0"/>
        <v>108368Situs</v>
      </c>
      <c r="F30" s="58" t="s">
        <v>136</v>
      </c>
      <c r="G30" s="48">
        <f t="shared" si="2"/>
        <v>-30131543.071341425</v>
      </c>
      <c r="H30" s="82" t="s">
        <v>35</v>
      </c>
      <c r="I30" s="53" t="s">
        <v>31</v>
      </c>
      <c r="J30" s="51">
        <f t="shared" si="4"/>
        <v>-2366467.808763443</v>
      </c>
      <c r="K30" s="58"/>
      <c r="L30" s="54">
        <v>0.19223918819182648</v>
      </c>
      <c r="M30" s="11">
        <f t="shared" si="10"/>
        <v>-1744742.3549254981</v>
      </c>
      <c r="N30" s="9">
        <f t="shared" si="5"/>
        <v>-1637895.8832792018</v>
      </c>
      <c r="O30" s="9">
        <f t="shared" si="6"/>
        <v>-6171495.7394785723</v>
      </c>
      <c r="P30" s="9">
        <f t="shared" si="7"/>
        <v>-14789682.42560374</v>
      </c>
      <c r="Q30" s="9">
        <f t="shared" si="8"/>
        <v>-2366467.808763443</v>
      </c>
      <c r="R30" s="9">
        <f t="shared" si="9"/>
        <v>-3421258.8592909691</v>
      </c>
      <c r="S30" s="9">
        <f t="shared" si="3"/>
        <v>-30131543.071341425</v>
      </c>
    </row>
    <row r="31" spans="2:19" ht="12" customHeight="1" x14ac:dyDescent="0.2">
      <c r="B31" s="66" t="s">
        <v>34</v>
      </c>
      <c r="D31" s="58">
        <v>108369</v>
      </c>
      <c r="E31" s="58" t="str">
        <f t="shared" si="0"/>
        <v>108369Situs</v>
      </c>
      <c r="F31" s="58" t="s">
        <v>136</v>
      </c>
      <c r="G31" s="48">
        <f t="shared" si="2"/>
        <v>-18960582.511582065</v>
      </c>
      <c r="H31" s="82" t="s">
        <v>35</v>
      </c>
      <c r="I31" s="53" t="s">
        <v>31</v>
      </c>
      <c r="J31" s="51">
        <f t="shared" si="4"/>
        <v>-1489124.1395379531</v>
      </c>
      <c r="K31" s="58"/>
      <c r="L31" s="54">
        <v>0.1209684808056665</v>
      </c>
      <c r="M31" s="11">
        <f t="shared" si="10"/>
        <v>-1097897.0211944131</v>
      </c>
      <c r="N31" s="9">
        <f t="shared" si="5"/>
        <v>-1030662.7830764239</v>
      </c>
      <c r="O31" s="9">
        <f t="shared" si="6"/>
        <v>-3883476.989917438</v>
      </c>
      <c r="P31" s="9">
        <f t="shared" si="7"/>
        <v>-9306559.3516671769</v>
      </c>
      <c r="Q31" s="9">
        <f t="shared" si="8"/>
        <v>-1489124.1395379531</v>
      </c>
      <c r="R31" s="9">
        <f t="shared" si="9"/>
        <v>-2152862.2261886587</v>
      </c>
      <c r="S31" s="9">
        <f t="shared" si="3"/>
        <v>-18960582.511582065</v>
      </c>
    </row>
    <row r="32" spans="2:19" ht="12" customHeight="1" x14ac:dyDescent="0.2">
      <c r="B32" s="66" t="s">
        <v>34</v>
      </c>
      <c r="D32" s="58">
        <v>108370</v>
      </c>
      <c r="E32" s="58" t="str">
        <f t="shared" si="0"/>
        <v>108370Situs</v>
      </c>
      <c r="F32" s="58" t="s">
        <v>136</v>
      </c>
      <c r="G32" s="48">
        <f t="shared" si="2"/>
        <v>-5143277.5504421704</v>
      </c>
      <c r="H32" s="82" t="s">
        <v>35</v>
      </c>
      <c r="I32" s="53" t="s">
        <v>31</v>
      </c>
      <c r="J32" s="51">
        <f t="shared" si="4"/>
        <v>-403942.16538593068</v>
      </c>
      <c r="K32" s="58"/>
      <c r="L32" s="54">
        <v>3.2814101109964529E-2</v>
      </c>
      <c r="M32" s="11">
        <f t="shared" si="10"/>
        <v>-297817.2795248889</v>
      </c>
      <c r="N32" s="9">
        <f t="shared" si="5"/>
        <v>-279579.21393159282</v>
      </c>
      <c r="O32" s="9">
        <f t="shared" si="6"/>
        <v>-1053438.1002113256</v>
      </c>
      <c r="P32" s="9">
        <f t="shared" si="7"/>
        <v>-2524511.9845895227</v>
      </c>
      <c r="Q32" s="9">
        <f t="shared" si="8"/>
        <v>-403942.16538593068</v>
      </c>
      <c r="R32" s="9">
        <f t="shared" si="9"/>
        <v>-583988.80679890956</v>
      </c>
      <c r="S32" s="9">
        <f t="shared" si="3"/>
        <v>-5143277.5504421704</v>
      </c>
    </row>
    <row r="33" spans="2:19" ht="12" customHeight="1" x14ac:dyDescent="0.2">
      <c r="B33" s="66" t="s">
        <v>34</v>
      </c>
      <c r="D33" s="58">
        <v>108371</v>
      </c>
      <c r="E33" s="58" t="str">
        <f t="shared" si="0"/>
        <v>108371Situs</v>
      </c>
      <c r="F33" s="58" t="s">
        <v>136</v>
      </c>
      <c r="G33" s="48">
        <f t="shared" si="2"/>
        <v>-169888.90082728857</v>
      </c>
      <c r="H33" s="82" t="s">
        <v>35</v>
      </c>
      <c r="I33" s="53" t="s">
        <v>31</v>
      </c>
      <c r="J33" s="51">
        <f t="shared" si="4"/>
        <v>-13342.715768724329</v>
      </c>
      <c r="K33" s="58"/>
      <c r="L33" s="54">
        <v>1.0838908681348764E-3</v>
      </c>
      <c r="M33" s="11">
        <f t="shared" si="10"/>
        <v>-9837.2778388183597</v>
      </c>
      <c r="N33" s="9">
        <f t="shared" si="5"/>
        <v>-9234.8516841974233</v>
      </c>
      <c r="O33" s="9">
        <f t="shared" si="6"/>
        <v>-34796.380164065471</v>
      </c>
      <c r="P33" s="9">
        <f t="shared" si="7"/>
        <v>-83387.793480124237</v>
      </c>
      <c r="Q33" s="9">
        <f t="shared" si="8"/>
        <v>-13342.715768724329</v>
      </c>
      <c r="R33" s="9">
        <f t="shared" si="9"/>
        <v>-19289.881891358775</v>
      </c>
      <c r="S33" s="9">
        <f t="shared" si="3"/>
        <v>-169888.90082728857</v>
      </c>
    </row>
    <row r="34" spans="2:19" ht="12" customHeight="1" x14ac:dyDescent="0.2">
      <c r="B34" s="66" t="s">
        <v>34</v>
      </c>
      <c r="D34" s="58">
        <v>108373</v>
      </c>
      <c r="E34" s="58" t="str">
        <f t="shared" si="0"/>
        <v>108373Situs</v>
      </c>
      <c r="F34" s="58" t="s">
        <v>136</v>
      </c>
      <c r="G34" s="48">
        <f t="shared" si="2"/>
        <v>-1217622.5652665361</v>
      </c>
      <c r="H34" s="82" t="s">
        <v>35</v>
      </c>
      <c r="I34" s="53" t="s">
        <v>31</v>
      </c>
      <c r="J34" s="51">
        <f t="shared" si="4"/>
        <v>-95629.506829599704</v>
      </c>
      <c r="K34" s="58"/>
      <c r="L34" s="54">
        <v>7.7684296790468815E-3</v>
      </c>
      <c r="M34" s="11">
        <f t="shared" si="10"/>
        <v>-70505.438666171322</v>
      </c>
      <c r="N34" s="9">
        <f t="shared" si="5"/>
        <v>-66187.748244953546</v>
      </c>
      <c r="O34" s="9">
        <f t="shared" si="6"/>
        <v>-249391.55807730948</v>
      </c>
      <c r="P34" s="9">
        <f t="shared" si="7"/>
        <v>-597654.45838281536</v>
      </c>
      <c r="Q34" s="9">
        <f t="shared" si="8"/>
        <v>-95629.506829599704</v>
      </c>
      <c r="R34" s="9">
        <f t="shared" si="9"/>
        <v>-138253.85506568666</v>
      </c>
      <c r="S34" s="9">
        <f t="shared" si="3"/>
        <v>-1217622.5652665361</v>
      </c>
    </row>
    <row r="35" spans="2:19" ht="12" customHeight="1" x14ac:dyDescent="0.2">
      <c r="B35" s="66" t="s">
        <v>36</v>
      </c>
      <c r="D35" s="58" t="s">
        <v>37</v>
      </c>
      <c r="E35" s="58" t="str">
        <f t="shared" si="0"/>
        <v>108GPCA</v>
      </c>
      <c r="F35" s="58" t="s">
        <v>136</v>
      </c>
      <c r="G35" s="48">
        <f>SUMIF('14.3.2-14.3.3'!$H$12:$H$138,'14.3'!E35,'14.3.2-14.3.3'!$K$12:$K$138)</f>
        <v>-362994.30233655963</v>
      </c>
      <c r="H35" s="58" t="s">
        <v>27</v>
      </c>
      <c r="I35" s="53">
        <v>0</v>
      </c>
      <c r="J35" s="51">
        <f t="shared" ref="J35:J49" si="11">G35*I35</f>
        <v>0</v>
      </c>
      <c r="K35" s="58"/>
      <c r="L35" s="64">
        <f>SUM(L23:L34)</f>
        <v>1.0000000000000002</v>
      </c>
      <c r="M35" s="65">
        <f>SUM(M23:M34)</f>
        <v>-9075893.2730432767</v>
      </c>
      <c r="N35" s="65">
        <f t="shared" ref="N35:S35" si="12">SUM(N23:N34)</f>
        <v>-8520093.6327551622</v>
      </c>
      <c r="O35" s="65">
        <f t="shared" si="12"/>
        <v>-32103213.697096594</v>
      </c>
      <c r="P35" s="65">
        <f t="shared" si="12"/>
        <v>-76933754.062911525</v>
      </c>
      <c r="Q35" s="65">
        <f t="shared" si="12"/>
        <v>-12310017.697338879</v>
      </c>
      <c r="R35" s="65">
        <f t="shared" si="12"/>
        <v>-17796885.699897237</v>
      </c>
      <c r="S35" s="65">
        <f t="shared" si="12"/>
        <v>-156739858.06304267</v>
      </c>
    </row>
    <row r="36" spans="2:19" ht="12" customHeight="1" x14ac:dyDescent="0.2">
      <c r="B36" s="66" t="s">
        <v>36</v>
      </c>
      <c r="D36" s="58" t="s">
        <v>37</v>
      </c>
      <c r="E36" s="58" t="str">
        <f t="shared" si="0"/>
        <v>108GPOR</v>
      </c>
      <c r="F36" s="58" t="s">
        <v>136</v>
      </c>
      <c r="G36" s="48">
        <f>SUMIF('14.3.2-14.3.3'!$H$12:$H$138,'14.3'!E36,'14.3.2-14.3.3'!$K$12:$K$138)</f>
        <v>-3235661.2283978313</v>
      </c>
      <c r="H36" s="58" t="s">
        <v>29</v>
      </c>
      <c r="I36" s="53">
        <v>0</v>
      </c>
      <c r="J36" s="51">
        <f t="shared" si="11"/>
        <v>0</v>
      </c>
      <c r="K36" s="58"/>
      <c r="M36" s="66"/>
      <c r="N36" s="66"/>
      <c r="S36" s="9"/>
    </row>
    <row r="37" spans="2:19" ht="12" customHeight="1" x14ac:dyDescent="0.2">
      <c r="B37" s="66" t="s">
        <v>36</v>
      </c>
      <c r="D37" s="58" t="s">
        <v>37</v>
      </c>
      <c r="E37" s="58" t="str">
        <f t="shared" si="0"/>
        <v>108GPWA</v>
      </c>
      <c r="F37" s="58" t="s">
        <v>136</v>
      </c>
      <c r="G37" s="48">
        <f>SUMIF('14.3.2-14.3.3'!$H$12:$H$138,'14.3'!E37,'14.3.2-14.3.3'!$K$12:$K$138)</f>
        <v>-838537.84487058222</v>
      </c>
      <c r="H37" s="58" t="s">
        <v>31</v>
      </c>
      <c r="I37" s="53">
        <v>1</v>
      </c>
      <c r="J37" s="51">
        <f t="shared" si="11"/>
        <v>-838537.84487058222</v>
      </c>
      <c r="K37" s="58"/>
      <c r="S37" s="9"/>
    </row>
    <row r="38" spans="2:19" ht="12" customHeight="1" x14ac:dyDescent="0.2">
      <c r="B38" s="66" t="s">
        <v>36</v>
      </c>
      <c r="D38" s="58" t="s">
        <v>37</v>
      </c>
      <c r="E38" s="58" t="str">
        <f t="shared" si="0"/>
        <v>108GPWYP</v>
      </c>
      <c r="F38" s="58" t="s">
        <v>136</v>
      </c>
      <c r="G38" s="48">
        <f>SUMIF('14.3.2-14.3.3'!$H$12:$H$138,'14.3'!E38,'14.3.2-14.3.3'!$K$12:$K$138)</f>
        <v>-2880172.8849409595</v>
      </c>
      <c r="H38" s="58" t="s">
        <v>32</v>
      </c>
      <c r="I38" s="53">
        <v>0</v>
      </c>
      <c r="J38" s="51">
        <f t="shared" si="11"/>
        <v>0</v>
      </c>
      <c r="K38" s="58"/>
      <c r="S38" s="9"/>
    </row>
    <row r="39" spans="2:19" ht="12" customHeight="1" x14ac:dyDescent="0.2">
      <c r="B39" s="66" t="s">
        <v>36</v>
      </c>
      <c r="D39" s="58" t="s">
        <v>37</v>
      </c>
      <c r="E39" s="58" t="str">
        <f t="shared" si="0"/>
        <v>108GPUT</v>
      </c>
      <c r="F39" s="58" t="s">
        <v>136</v>
      </c>
      <c r="G39" s="48">
        <f>SUMIF('14.3.2-14.3.3'!$H$12:$H$138,'14.3'!E39,'14.3.2-14.3.3'!$K$12:$K$138)</f>
        <v>-8015084.3887151331</v>
      </c>
      <c r="H39" s="58" t="s">
        <v>30</v>
      </c>
      <c r="I39" s="53">
        <v>0</v>
      </c>
      <c r="J39" s="51">
        <f t="shared" si="11"/>
        <v>0</v>
      </c>
      <c r="K39" s="58"/>
      <c r="S39" s="9"/>
    </row>
    <row r="40" spans="2:19" ht="12" customHeight="1" x14ac:dyDescent="0.2">
      <c r="B40" s="66" t="s">
        <v>36</v>
      </c>
      <c r="D40" s="58" t="s">
        <v>37</v>
      </c>
      <c r="E40" s="58" t="str">
        <f t="shared" si="0"/>
        <v>108GPID</v>
      </c>
      <c r="F40" s="58" t="s">
        <v>136</v>
      </c>
      <c r="G40" s="48">
        <f>SUMIF('14.3.2-14.3.3'!$H$12:$H$138,'14.3'!E40,'14.3.2-14.3.3'!$K$12:$K$138)</f>
        <v>-1986958.6885583624</v>
      </c>
      <c r="H40" s="58" t="s">
        <v>28</v>
      </c>
      <c r="I40" s="53">
        <v>0</v>
      </c>
      <c r="J40" s="51">
        <f t="shared" si="11"/>
        <v>0</v>
      </c>
    </row>
    <row r="41" spans="2:19" ht="12" customHeight="1" x14ac:dyDescent="0.2">
      <c r="B41" s="66" t="s">
        <v>36</v>
      </c>
      <c r="D41" s="58" t="s">
        <v>37</v>
      </c>
      <c r="E41" s="58" t="str">
        <f t="shared" si="0"/>
        <v>108GPWYU</v>
      </c>
      <c r="F41" s="58" t="s">
        <v>136</v>
      </c>
      <c r="G41" s="48">
        <f>SUMIF('14.3.2-14.3.3'!$H$12:$H$138,'14.3'!E41,'14.3.2-14.3.3'!$K$12:$K$138)</f>
        <v>-517174.64700639155</v>
      </c>
      <c r="H41" s="58" t="s">
        <v>38</v>
      </c>
      <c r="I41" s="53">
        <v>0</v>
      </c>
      <c r="J41" s="51">
        <f t="shared" si="11"/>
        <v>0</v>
      </c>
    </row>
    <row r="42" spans="2:19" ht="12" customHeight="1" x14ac:dyDescent="0.2">
      <c r="B42" s="66" t="s">
        <v>36</v>
      </c>
      <c r="D42" s="58" t="s">
        <v>37</v>
      </c>
      <c r="E42" s="58" t="str">
        <f t="shared" si="0"/>
        <v>108GPCAGE</v>
      </c>
      <c r="F42" s="58" t="s">
        <v>136</v>
      </c>
      <c r="G42" s="48">
        <f>SUMIF('14.3.2-14.3.3'!$H$12:$H$138,'14.3'!E42,'14.3.2-14.3.3'!$K$12:$K$138)</f>
        <v>-1162188.2050867677</v>
      </c>
      <c r="H42" s="82" t="s">
        <v>12</v>
      </c>
      <c r="I42" s="53">
        <v>0</v>
      </c>
      <c r="J42" s="51">
        <f t="shared" si="11"/>
        <v>0</v>
      </c>
    </row>
    <row r="43" spans="2:19" ht="12" customHeight="1" x14ac:dyDescent="0.2">
      <c r="B43" s="66" t="s">
        <v>36</v>
      </c>
      <c r="D43" s="58" t="s">
        <v>37</v>
      </c>
      <c r="E43" s="58" t="str">
        <f t="shared" si="0"/>
        <v>108GPCAGW</v>
      </c>
      <c r="F43" s="58" t="s">
        <v>136</v>
      </c>
      <c r="G43" s="48">
        <f>SUMIF('14.3.2-14.3.3'!$H$12:$H$138,'14.3'!E43,'14.3.2-14.3.3'!$K$12:$K$138)</f>
        <v>-276010.67556740763</v>
      </c>
      <c r="H43" s="82" t="s">
        <v>13</v>
      </c>
      <c r="I43" s="53">
        <v>0.22162982918040364</v>
      </c>
      <c r="J43" s="51">
        <f t="shared" si="11"/>
        <v>-61172.198877972362</v>
      </c>
    </row>
    <row r="44" spans="2:19" ht="12" customHeight="1" x14ac:dyDescent="0.2">
      <c r="B44" s="66" t="s">
        <v>36</v>
      </c>
      <c r="D44" s="58" t="s">
        <v>37</v>
      </c>
      <c r="E44" s="58" t="str">
        <f t="shared" si="0"/>
        <v>108GPSG</v>
      </c>
      <c r="F44" s="58" t="s">
        <v>136</v>
      </c>
      <c r="G44" s="48">
        <f>SUMIF('14.3.2-14.3.3'!$H$12:$H$138,'14.3'!E44,'14.3.2-14.3.3'!$K$12:$K$138)</f>
        <v>-4598958.1097968519</v>
      </c>
      <c r="H44" s="58" t="s">
        <v>14</v>
      </c>
      <c r="I44" s="53">
        <v>7.9787774498314715E-2</v>
      </c>
      <c r="J44" s="51">
        <f t="shared" si="11"/>
        <v>-366940.63259166689</v>
      </c>
      <c r="K44" s="58"/>
    </row>
    <row r="45" spans="2:19" ht="12" customHeight="1" x14ac:dyDescent="0.2">
      <c r="B45" s="66" t="s">
        <v>36</v>
      </c>
      <c r="D45" s="58" t="s">
        <v>37</v>
      </c>
      <c r="E45" s="58" t="str">
        <f t="shared" si="0"/>
        <v>108GPSO</v>
      </c>
      <c r="F45" s="58" t="s">
        <v>136</v>
      </c>
      <c r="G45" s="48">
        <f>SUMIF('14.3.2-14.3.3'!$H$12:$H$138,'14.3'!E45,'14.3.2-14.3.3'!$K$12:$K$138)</f>
        <v>-10785075.646852642</v>
      </c>
      <c r="H45" s="58" t="s">
        <v>39</v>
      </c>
      <c r="I45" s="53">
        <v>7.0845810240555085E-2</v>
      </c>
      <c r="J45" s="51">
        <f t="shared" si="11"/>
        <v>-764077.42270695418</v>
      </c>
      <c r="K45" s="58"/>
    </row>
    <row r="46" spans="2:19" ht="12" customHeight="1" x14ac:dyDescent="0.2">
      <c r="B46" s="66" t="s">
        <v>36</v>
      </c>
      <c r="D46" s="58" t="s">
        <v>37</v>
      </c>
      <c r="E46" s="58" t="str">
        <f>D46&amp;H46</f>
        <v>108GPJBG</v>
      </c>
      <c r="F46" s="58" t="s">
        <v>136</v>
      </c>
      <c r="G46" s="48">
        <f>SUMIF('14.3.2-14.3.3'!$H$12:$H$138,'14.3'!E46,'14.3.2-14.3.3'!$K$12:$K$138)</f>
        <v>53680.704902027734</v>
      </c>
      <c r="H46" s="58" t="s">
        <v>15</v>
      </c>
      <c r="I46" s="53">
        <v>0.22162982918040364</v>
      </c>
      <c r="J46" s="51">
        <f t="shared" si="11"/>
        <v>11897.245457720062</v>
      </c>
      <c r="K46" s="58"/>
    </row>
    <row r="47" spans="2:19" ht="12" customHeight="1" x14ac:dyDescent="0.2">
      <c r="B47" s="66" t="s">
        <v>36</v>
      </c>
      <c r="D47" s="58" t="s">
        <v>37</v>
      </c>
      <c r="E47" s="58" t="str">
        <f>D47&amp;H47</f>
        <v>108GPCN</v>
      </c>
      <c r="F47" s="58" t="s">
        <v>136</v>
      </c>
      <c r="G47" s="48">
        <f>SUMIF('14.3.2-14.3.3'!$H$12:$H$138,'14.3'!E47,'14.3.2-14.3.3'!$K$12:$K$138)</f>
        <v>388705.19320961181</v>
      </c>
      <c r="H47" s="58" t="s">
        <v>40</v>
      </c>
      <c r="I47" s="53">
        <v>6.742981175467383E-2</v>
      </c>
      <c r="J47" s="51">
        <f t="shared" si="11"/>
        <v>26210.318006188245</v>
      </c>
      <c r="K47" s="58"/>
    </row>
    <row r="48" spans="2:19" ht="12" customHeight="1" x14ac:dyDescent="0.2">
      <c r="B48" s="66" t="s">
        <v>36</v>
      </c>
      <c r="D48" s="58" t="s">
        <v>37</v>
      </c>
      <c r="E48" s="58" t="str">
        <f>D48&amp;H48</f>
        <v>108GPCAEE</v>
      </c>
      <c r="F48" s="58" t="s">
        <v>136</v>
      </c>
      <c r="G48" s="48">
        <f>SUMIF('14.3.2-14.3.3'!$H$12:$H$138,'14.3'!E48,'14.3.2-14.3.3'!$K$12:$K$138)</f>
        <v>-4293.9216612861492</v>
      </c>
      <c r="H48" s="58" t="s">
        <v>41</v>
      </c>
      <c r="I48" s="53">
        <v>0</v>
      </c>
      <c r="J48" s="51">
        <f t="shared" si="11"/>
        <v>0</v>
      </c>
      <c r="K48" s="58"/>
    </row>
    <row r="49" spans="1:11" ht="12" customHeight="1" x14ac:dyDescent="0.2">
      <c r="B49" s="66" t="s">
        <v>42</v>
      </c>
      <c r="D49" s="58" t="s">
        <v>43</v>
      </c>
      <c r="E49" s="58" t="str">
        <f>D49&amp;H49</f>
        <v>108MPCAEE</v>
      </c>
      <c r="F49" s="58" t="s">
        <v>136</v>
      </c>
      <c r="G49" s="48">
        <f>SUMIF('14.3.2-14.3.3'!$H$12:$H$138,'14.3'!E49,'14.3.2-14.3.3'!$K$12:$K$138)</f>
        <v>0</v>
      </c>
      <c r="H49" s="58" t="s">
        <v>41</v>
      </c>
      <c r="I49" s="53">
        <v>0</v>
      </c>
      <c r="J49" s="51">
        <f t="shared" si="11"/>
        <v>0</v>
      </c>
      <c r="K49" s="58"/>
    </row>
    <row r="50" spans="1:11" ht="12" customHeight="1" x14ac:dyDescent="0.2">
      <c r="B50" s="56" t="s">
        <v>44</v>
      </c>
      <c r="D50" s="58"/>
      <c r="E50" s="58"/>
      <c r="F50" s="58"/>
      <c r="G50" s="55">
        <f>SUM(G9:G49)</f>
        <v>-783535203.68331957</v>
      </c>
      <c r="H50" s="58"/>
      <c r="I50" s="53"/>
      <c r="J50" s="55">
        <f>SUM(J9:J49)</f>
        <v>-42885257.790897198</v>
      </c>
      <c r="K50" s="58" t="s">
        <v>45</v>
      </c>
    </row>
    <row r="51" spans="1:11" ht="12" customHeight="1" x14ac:dyDescent="0.2">
      <c r="B51" s="57"/>
      <c r="D51" s="58"/>
      <c r="E51" s="58"/>
      <c r="F51" s="58"/>
      <c r="G51" s="51"/>
      <c r="H51" s="58"/>
      <c r="I51" s="53"/>
      <c r="J51" s="51"/>
      <c r="K51" s="58"/>
    </row>
    <row r="52" spans="1:11" ht="12" customHeight="1" x14ac:dyDescent="0.2">
      <c r="B52" s="57"/>
      <c r="D52" s="58"/>
      <c r="E52" s="58"/>
      <c r="F52" s="58" t="s">
        <v>46</v>
      </c>
      <c r="G52" s="84"/>
      <c r="H52" s="58"/>
      <c r="I52" s="58"/>
      <c r="J52" s="58"/>
      <c r="K52" s="58"/>
    </row>
    <row r="53" spans="1:11" ht="12" customHeight="1" x14ac:dyDescent="0.2">
      <c r="B53" s="67"/>
      <c r="D53" s="58"/>
      <c r="E53" s="58"/>
      <c r="F53" s="58"/>
      <c r="G53" s="58"/>
      <c r="H53" s="58"/>
      <c r="I53" s="58"/>
      <c r="J53" s="58"/>
      <c r="K53" s="58"/>
    </row>
    <row r="54" spans="1:11" ht="12" customHeight="1" thickBot="1" x14ac:dyDescent="0.25">
      <c r="B54" s="57" t="s">
        <v>47</v>
      </c>
      <c r="D54" s="58"/>
      <c r="E54" s="58"/>
      <c r="F54" s="58"/>
      <c r="G54" s="58"/>
      <c r="H54" s="58"/>
      <c r="I54" s="58"/>
      <c r="J54" s="58"/>
      <c r="K54" s="58"/>
    </row>
    <row r="55" spans="1:11" ht="12" customHeight="1" x14ac:dyDescent="0.2">
      <c r="A55" s="68"/>
      <c r="B55" s="69"/>
      <c r="C55" s="70"/>
      <c r="D55" s="71"/>
      <c r="E55" s="71"/>
      <c r="F55" s="71"/>
      <c r="G55" s="72"/>
      <c r="H55" s="71"/>
      <c r="I55" s="71"/>
      <c r="J55" s="71"/>
      <c r="K55" s="73"/>
    </row>
    <row r="56" spans="1:11" ht="12" customHeight="1" x14ac:dyDescent="0.2">
      <c r="A56" s="74"/>
      <c r="B56" s="67"/>
      <c r="D56" s="58"/>
      <c r="E56" s="58"/>
      <c r="F56" s="58"/>
      <c r="G56" s="58"/>
      <c r="H56" s="58"/>
      <c r="I56" s="58"/>
      <c r="J56" s="58"/>
      <c r="K56" s="75"/>
    </row>
    <row r="57" spans="1:11" ht="12" customHeight="1" x14ac:dyDescent="0.2">
      <c r="A57" s="74"/>
      <c r="B57" s="67"/>
      <c r="D57" s="58"/>
      <c r="E57" s="58"/>
      <c r="F57" s="58"/>
      <c r="G57" s="58"/>
      <c r="H57" s="58"/>
      <c r="I57" s="58"/>
      <c r="J57" s="58"/>
      <c r="K57" s="75"/>
    </row>
    <row r="58" spans="1:11" ht="12" customHeight="1" x14ac:dyDescent="0.2">
      <c r="A58" s="74"/>
      <c r="D58" s="58"/>
      <c r="E58" s="58"/>
      <c r="F58" s="58"/>
      <c r="G58" s="58"/>
      <c r="H58" s="58"/>
      <c r="I58" s="58"/>
      <c r="J58" s="58"/>
      <c r="K58" s="75"/>
    </row>
    <row r="59" spans="1:11" ht="12" customHeight="1" x14ac:dyDescent="0.2">
      <c r="A59" s="74"/>
      <c r="D59" s="58"/>
      <c r="E59" s="58"/>
      <c r="F59" s="58"/>
      <c r="G59" s="58"/>
      <c r="H59" s="58"/>
      <c r="I59" s="58"/>
      <c r="J59" s="58"/>
      <c r="K59" s="75"/>
    </row>
    <row r="60" spans="1:11" ht="12" customHeight="1" x14ac:dyDescent="0.2">
      <c r="A60" s="74"/>
      <c r="D60" s="58"/>
      <c r="E60" s="58"/>
      <c r="F60" s="58"/>
      <c r="G60" s="58"/>
      <c r="H60" s="58"/>
      <c r="I60" s="58"/>
      <c r="J60" s="58"/>
      <c r="K60" s="75"/>
    </row>
    <row r="61" spans="1:11" ht="12" customHeight="1" x14ac:dyDescent="0.2">
      <c r="A61" s="74"/>
      <c r="D61" s="58"/>
      <c r="E61" s="58"/>
      <c r="F61" s="58"/>
      <c r="G61" s="58"/>
      <c r="H61" s="58"/>
      <c r="I61" s="58"/>
      <c r="J61" s="58"/>
      <c r="K61" s="75"/>
    </row>
    <row r="62" spans="1:11" ht="12" customHeight="1" thickBot="1" x14ac:dyDescent="0.25">
      <c r="A62" s="76"/>
      <c r="B62" s="77"/>
      <c r="C62" s="77"/>
      <c r="D62" s="78"/>
      <c r="E62" s="78"/>
      <c r="F62" s="78"/>
      <c r="G62" s="78"/>
      <c r="H62" s="78"/>
      <c r="I62" s="78"/>
      <c r="J62" s="78"/>
      <c r="K62" s="79"/>
    </row>
    <row r="63" spans="1:11" ht="12" customHeight="1" x14ac:dyDescent="0.2">
      <c r="D63" s="58"/>
      <c r="E63" s="58"/>
      <c r="F63" s="58"/>
      <c r="G63" s="58"/>
      <c r="H63" s="58"/>
      <c r="I63" s="58"/>
      <c r="J63" s="58"/>
      <c r="K63" s="58"/>
    </row>
    <row r="64" spans="1:11" ht="12" customHeight="1" x14ac:dyDescent="0.2">
      <c r="D64" s="58"/>
      <c r="E64" s="58"/>
      <c r="F64" s="58"/>
      <c r="G64" s="58"/>
      <c r="H64" s="58"/>
      <c r="I64" s="58"/>
      <c r="J64" s="58"/>
      <c r="K64" s="58"/>
    </row>
    <row r="65" spans="4:8" ht="12" customHeight="1" x14ac:dyDescent="0.2"/>
    <row r="67" spans="4:8" x14ac:dyDescent="0.2">
      <c r="D67" s="59"/>
      <c r="E67" s="59"/>
      <c r="H67" s="59"/>
    </row>
    <row r="68" spans="4:8" x14ac:dyDescent="0.2">
      <c r="D68" s="80"/>
      <c r="E68" s="80"/>
    </row>
    <row r="69" spans="4:8" x14ac:dyDescent="0.2">
      <c r="D69" s="80"/>
      <c r="E69" s="80"/>
    </row>
    <row r="70" spans="4:8" x14ac:dyDescent="0.2">
      <c r="D70" s="80"/>
      <c r="E70" s="80"/>
    </row>
    <row r="71" spans="4:8" x14ac:dyDescent="0.2">
      <c r="D71" s="80"/>
      <c r="E71" s="80"/>
    </row>
    <row r="72" spans="4:8" x14ac:dyDescent="0.2">
      <c r="D72" s="80"/>
      <c r="E72" s="80"/>
    </row>
    <row r="73" spans="4:8" x14ac:dyDescent="0.2">
      <c r="D73" s="80"/>
      <c r="E73" s="80"/>
    </row>
    <row r="74" spans="4:8" x14ac:dyDescent="0.2">
      <c r="D74" s="80"/>
      <c r="E74" s="80"/>
    </row>
    <row r="75" spans="4:8" x14ac:dyDescent="0.2">
      <c r="D75" s="80"/>
      <c r="E75" s="80"/>
    </row>
    <row r="76" spans="4:8" x14ac:dyDescent="0.2">
      <c r="D76" s="80"/>
      <c r="E76" s="80"/>
    </row>
    <row r="77" spans="4:8" x14ac:dyDescent="0.2">
      <c r="D77" s="80"/>
      <c r="E77" s="80"/>
    </row>
    <row r="78" spans="4:8" x14ac:dyDescent="0.2">
      <c r="D78" s="80"/>
      <c r="E78" s="80"/>
    </row>
    <row r="79" spans="4:8" x14ac:dyDescent="0.2">
      <c r="D79" s="80"/>
      <c r="E79" s="80"/>
    </row>
    <row r="80" spans="4:8" x14ac:dyDescent="0.2">
      <c r="D80" s="80"/>
      <c r="E80" s="80"/>
    </row>
    <row r="81" spans="4:5" x14ac:dyDescent="0.2">
      <c r="D81" s="80"/>
      <c r="E81" s="80"/>
    </row>
    <row r="82" spans="4:5" x14ac:dyDescent="0.2">
      <c r="D82" s="80"/>
      <c r="E82" s="80"/>
    </row>
    <row r="83" spans="4:5" x14ac:dyDescent="0.2">
      <c r="D83" s="80"/>
      <c r="E83" s="80"/>
    </row>
    <row r="84" spans="4:5" x14ac:dyDescent="0.2">
      <c r="D84" s="80"/>
      <c r="E84" s="80"/>
    </row>
    <row r="85" spans="4:5" x14ac:dyDescent="0.2">
      <c r="D85" s="80"/>
      <c r="E85" s="80"/>
    </row>
    <row r="86" spans="4:5" x14ac:dyDescent="0.2">
      <c r="D86" s="80"/>
      <c r="E86" s="80"/>
    </row>
    <row r="87" spans="4:5" x14ac:dyDescent="0.2">
      <c r="D87" s="80"/>
      <c r="E87" s="80"/>
    </row>
    <row r="88" spans="4:5" x14ac:dyDescent="0.2">
      <c r="D88" s="80"/>
      <c r="E88" s="80"/>
    </row>
    <row r="89" spans="4:5" x14ac:dyDescent="0.2">
      <c r="D89" s="80"/>
      <c r="E89" s="80"/>
    </row>
    <row r="90" spans="4:5" x14ac:dyDescent="0.2">
      <c r="D90" s="80"/>
      <c r="E90" s="80"/>
    </row>
    <row r="91" spans="4:5" x14ac:dyDescent="0.2">
      <c r="D91" s="80"/>
      <c r="E91" s="80"/>
    </row>
    <row r="92" spans="4:5" x14ac:dyDescent="0.2">
      <c r="D92" s="80"/>
      <c r="E92" s="80"/>
    </row>
    <row r="93" spans="4:5" x14ac:dyDescent="0.2">
      <c r="D93" s="80"/>
      <c r="E93" s="80"/>
    </row>
    <row r="94" spans="4:5" x14ac:dyDescent="0.2">
      <c r="D94" s="80"/>
      <c r="E94" s="80"/>
    </row>
    <row r="95" spans="4:5" x14ac:dyDescent="0.2">
      <c r="D95" s="80"/>
      <c r="E95" s="80"/>
    </row>
    <row r="96" spans="4:5" x14ac:dyDescent="0.2">
      <c r="D96" s="80"/>
      <c r="E96" s="80"/>
    </row>
    <row r="97" spans="4:5" x14ac:dyDescent="0.2">
      <c r="D97" s="80"/>
      <c r="E97" s="80"/>
    </row>
    <row r="98" spans="4:5" x14ac:dyDescent="0.2">
      <c r="D98" s="80"/>
      <c r="E98" s="80"/>
    </row>
    <row r="99" spans="4:5" x14ac:dyDescent="0.2">
      <c r="D99" s="80"/>
      <c r="E99" s="80"/>
    </row>
    <row r="100" spans="4:5" x14ac:dyDescent="0.2">
      <c r="D100" s="80"/>
      <c r="E100" s="80"/>
    </row>
    <row r="101" spans="4:5" x14ac:dyDescent="0.2">
      <c r="D101" s="80"/>
      <c r="E101" s="80"/>
    </row>
    <row r="102" spans="4:5" x14ac:dyDescent="0.2">
      <c r="D102" s="80"/>
      <c r="E102" s="80"/>
    </row>
    <row r="103" spans="4:5" x14ac:dyDescent="0.2">
      <c r="D103" s="80"/>
      <c r="E103" s="80"/>
    </row>
    <row r="104" spans="4:5" x14ac:dyDescent="0.2">
      <c r="D104" s="80"/>
      <c r="E104" s="80"/>
    </row>
    <row r="105" spans="4:5" x14ac:dyDescent="0.2">
      <c r="D105" s="80"/>
      <c r="E105" s="80"/>
    </row>
    <row r="106" spans="4:5" x14ac:dyDescent="0.2">
      <c r="D106" s="80"/>
      <c r="E106" s="80"/>
    </row>
    <row r="107" spans="4:5" x14ac:dyDescent="0.2">
      <c r="D107" s="80"/>
      <c r="E107" s="80"/>
    </row>
    <row r="108" spans="4:5" x14ac:dyDescent="0.2">
      <c r="D108" s="80"/>
      <c r="E108" s="80"/>
    </row>
    <row r="109" spans="4:5" x14ac:dyDescent="0.2">
      <c r="D109" s="80"/>
      <c r="E109" s="80"/>
    </row>
    <row r="110" spans="4:5" x14ac:dyDescent="0.2">
      <c r="D110" s="80"/>
      <c r="E110" s="80"/>
    </row>
    <row r="111" spans="4:5" x14ac:dyDescent="0.2">
      <c r="D111" s="80"/>
      <c r="E111" s="80"/>
    </row>
    <row r="112" spans="4:5" x14ac:dyDescent="0.2">
      <c r="D112" s="80"/>
      <c r="E112" s="80"/>
    </row>
    <row r="113" spans="4:5" x14ac:dyDescent="0.2">
      <c r="D113" s="80"/>
      <c r="E113" s="80"/>
    </row>
    <row r="114" spans="4:5" x14ac:dyDescent="0.2">
      <c r="D114" s="80"/>
      <c r="E114" s="80"/>
    </row>
    <row r="115" spans="4:5" x14ac:dyDescent="0.2">
      <c r="D115" s="80"/>
      <c r="E115" s="80"/>
    </row>
    <row r="116" spans="4:5" x14ac:dyDescent="0.2">
      <c r="D116" s="80"/>
      <c r="E116" s="80"/>
    </row>
    <row r="117" spans="4:5" x14ac:dyDescent="0.2">
      <c r="D117" s="80"/>
      <c r="E117" s="80"/>
    </row>
    <row r="118" spans="4:5" x14ac:dyDescent="0.2">
      <c r="D118" s="80"/>
      <c r="E118" s="80"/>
    </row>
    <row r="119" spans="4:5" x14ac:dyDescent="0.2">
      <c r="D119" s="80"/>
      <c r="E119" s="80"/>
    </row>
    <row r="120" spans="4:5" x14ac:dyDescent="0.2">
      <c r="D120" s="80"/>
      <c r="E120" s="80"/>
    </row>
    <row r="121" spans="4:5" x14ac:dyDescent="0.2">
      <c r="D121" s="80"/>
      <c r="E121" s="80"/>
    </row>
    <row r="122" spans="4:5" x14ac:dyDescent="0.2">
      <c r="D122" s="80"/>
      <c r="E122" s="80"/>
    </row>
    <row r="123" spans="4:5" x14ac:dyDescent="0.2">
      <c r="D123" s="80"/>
      <c r="E123" s="80"/>
    </row>
    <row r="124" spans="4:5" x14ac:dyDescent="0.2">
      <c r="D124" s="80"/>
      <c r="E124" s="80"/>
    </row>
    <row r="125" spans="4:5" x14ac:dyDescent="0.2">
      <c r="D125" s="80"/>
      <c r="E125" s="80"/>
    </row>
    <row r="126" spans="4:5" x14ac:dyDescent="0.2">
      <c r="D126" s="80"/>
      <c r="E126" s="80"/>
    </row>
    <row r="127" spans="4:5" x14ac:dyDescent="0.2">
      <c r="D127" s="80"/>
      <c r="E127" s="80"/>
    </row>
    <row r="128" spans="4:5" x14ac:dyDescent="0.2">
      <c r="D128" s="80"/>
      <c r="E128" s="80"/>
    </row>
    <row r="129" spans="4:5" x14ac:dyDescent="0.2">
      <c r="D129" s="80"/>
      <c r="E129" s="80"/>
    </row>
    <row r="130" spans="4:5" x14ac:dyDescent="0.2">
      <c r="D130" s="80"/>
      <c r="E130" s="80"/>
    </row>
    <row r="131" spans="4:5" x14ac:dyDescent="0.2">
      <c r="D131" s="80"/>
      <c r="E131" s="80"/>
    </row>
    <row r="132" spans="4:5" x14ac:dyDescent="0.2">
      <c r="D132" s="80"/>
      <c r="E132" s="80"/>
    </row>
    <row r="133" spans="4:5" x14ac:dyDescent="0.2">
      <c r="D133" s="80"/>
      <c r="E133" s="80"/>
    </row>
    <row r="134" spans="4:5" x14ac:dyDescent="0.2">
      <c r="D134" s="80"/>
      <c r="E134" s="80"/>
    </row>
    <row r="135" spans="4:5" x14ac:dyDescent="0.2">
      <c r="D135" s="80"/>
      <c r="E135" s="80"/>
    </row>
    <row r="136" spans="4:5" x14ac:dyDescent="0.2">
      <c r="D136" s="80"/>
      <c r="E136" s="80"/>
    </row>
    <row r="137" spans="4:5" x14ac:dyDescent="0.2">
      <c r="D137" s="80"/>
      <c r="E137" s="80"/>
    </row>
    <row r="138" spans="4:5" x14ac:dyDescent="0.2">
      <c r="D138" s="80"/>
      <c r="E138" s="80"/>
    </row>
    <row r="139" spans="4:5" x14ac:dyDescent="0.2">
      <c r="D139" s="80"/>
      <c r="E139" s="80"/>
    </row>
    <row r="140" spans="4:5" x14ac:dyDescent="0.2">
      <c r="D140" s="80"/>
      <c r="E140" s="80"/>
    </row>
    <row r="141" spans="4:5" x14ac:dyDescent="0.2">
      <c r="D141" s="80"/>
      <c r="E141" s="80"/>
    </row>
    <row r="142" spans="4:5" x14ac:dyDescent="0.2">
      <c r="D142" s="80"/>
      <c r="E142" s="80"/>
    </row>
    <row r="143" spans="4:5" x14ac:dyDescent="0.2">
      <c r="D143" s="80"/>
      <c r="E143" s="80"/>
    </row>
    <row r="144" spans="4:5" x14ac:dyDescent="0.2">
      <c r="D144" s="80"/>
      <c r="E144" s="80"/>
    </row>
    <row r="145" spans="4:5" x14ac:dyDescent="0.2">
      <c r="D145" s="80"/>
      <c r="E145" s="80"/>
    </row>
    <row r="146" spans="4:5" x14ac:dyDescent="0.2">
      <c r="D146" s="80"/>
      <c r="E146" s="80"/>
    </row>
    <row r="147" spans="4:5" x14ac:dyDescent="0.2">
      <c r="D147" s="80"/>
      <c r="E147" s="80"/>
    </row>
    <row r="148" spans="4:5" x14ac:dyDescent="0.2">
      <c r="D148" s="80"/>
      <c r="E148" s="80"/>
    </row>
    <row r="149" spans="4:5" x14ac:dyDescent="0.2">
      <c r="D149" s="80"/>
      <c r="E149" s="80"/>
    </row>
    <row r="150" spans="4:5" x14ac:dyDescent="0.2">
      <c r="D150" s="80"/>
      <c r="E150" s="80"/>
    </row>
    <row r="151" spans="4:5" x14ac:dyDescent="0.2">
      <c r="D151" s="80"/>
      <c r="E151" s="80"/>
    </row>
    <row r="152" spans="4:5" x14ac:dyDescent="0.2">
      <c r="D152" s="80"/>
      <c r="E152" s="80"/>
    </row>
    <row r="153" spans="4:5" x14ac:dyDescent="0.2">
      <c r="D153" s="80"/>
      <c r="E153" s="80"/>
    </row>
    <row r="154" spans="4:5" x14ac:dyDescent="0.2">
      <c r="D154" s="80"/>
      <c r="E154" s="80"/>
    </row>
    <row r="155" spans="4:5" x14ac:dyDescent="0.2">
      <c r="D155" s="80"/>
      <c r="E155" s="80"/>
    </row>
    <row r="156" spans="4:5" x14ac:dyDescent="0.2">
      <c r="D156" s="80"/>
      <c r="E156" s="80"/>
    </row>
    <row r="157" spans="4:5" x14ac:dyDescent="0.2">
      <c r="D157" s="80"/>
      <c r="E157" s="80"/>
    </row>
    <row r="158" spans="4:5" x14ac:dyDescent="0.2">
      <c r="D158" s="80"/>
      <c r="E158" s="80"/>
    </row>
    <row r="159" spans="4:5" x14ac:dyDescent="0.2">
      <c r="D159" s="80"/>
      <c r="E159" s="80"/>
    </row>
    <row r="160" spans="4:5" x14ac:dyDescent="0.2">
      <c r="D160" s="80"/>
      <c r="E160" s="80"/>
    </row>
    <row r="161" spans="4:5" x14ac:dyDescent="0.2">
      <c r="D161" s="80"/>
      <c r="E161" s="80"/>
    </row>
    <row r="162" spans="4:5" x14ac:dyDescent="0.2">
      <c r="D162" s="80"/>
      <c r="E162" s="80"/>
    </row>
    <row r="163" spans="4:5" x14ac:dyDescent="0.2">
      <c r="D163" s="80"/>
      <c r="E163" s="80"/>
    </row>
    <row r="164" spans="4:5" x14ac:dyDescent="0.2">
      <c r="D164" s="80"/>
      <c r="E164" s="80"/>
    </row>
    <row r="165" spans="4:5" x14ac:dyDescent="0.2">
      <c r="D165" s="80"/>
      <c r="E165" s="80"/>
    </row>
    <row r="166" spans="4:5" x14ac:dyDescent="0.2">
      <c r="D166" s="80"/>
      <c r="E166" s="80"/>
    </row>
    <row r="167" spans="4:5" x14ac:dyDescent="0.2">
      <c r="D167" s="80"/>
      <c r="E167" s="80"/>
    </row>
    <row r="168" spans="4:5" x14ac:dyDescent="0.2">
      <c r="D168" s="80"/>
      <c r="E168" s="80"/>
    </row>
    <row r="169" spans="4:5" x14ac:dyDescent="0.2">
      <c r="D169" s="80"/>
      <c r="E169" s="80"/>
    </row>
    <row r="170" spans="4:5" x14ac:dyDescent="0.2">
      <c r="D170" s="80"/>
      <c r="E170" s="80"/>
    </row>
    <row r="171" spans="4:5" x14ac:dyDescent="0.2">
      <c r="D171" s="80"/>
      <c r="E171" s="80"/>
    </row>
    <row r="172" spans="4:5" x14ac:dyDescent="0.2">
      <c r="D172" s="80"/>
      <c r="E172" s="80"/>
    </row>
    <row r="173" spans="4:5" x14ac:dyDescent="0.2">
      <c r="D173" s="80"/>
      <c r="E173" s="80"/>
    </row>
    <row r="174" spans="4:5" x14ac:dyDescent="0.2">
      <c r="D174" s="80"/>
      <c r="E174" s="80"/>
    </row>
    <row r="175" spans="4:5" x14ac:dyDescent="0.2">
      <c r="D175" s="80"/>
      <c r="E175" s="80"/>
    </row>
    <row r="176" spans="4:5" x14ac:dyDescent="0.2">
      <c r="D176" s="80"/>
      <c r="E176" s="80"/>
    </row>
    <row r="177" spans="4:5" x14ac:dyDescent="0.2">
      <c r="D177" s="80"/>
      <c r="E177" s="80"/>
    </row>
    <row r="178" spans="4:5" x14ac:dyDescent="0.2">
      <c r="D178" s="80"/>
      <c r="E178" s="80"/>
    </row>
    <row r="179" spans="4:5" x14ac:dyDescent="0.2">
      <c r="D179" s="80"/>
      <c r="E179" s="80"/>
    </row>
    <row r="180" spans="4:5" x14ac:dyDescent="0.2">
      <c r="D180" s="80"/>
      <c r="E180" s="80"/>
    </row>
    <row r="181" spans="4:5" x14ac:dyDescent="0.2">
      <c r="D181" s="80"/>
      <c r="E181" s="80"/>
    </row>
    <row r="182" spans="4:5" x14ac:dyDescent="0.2">
      <c r="D182" s="80"/>
      <c r="E182" s="80"/>
    </row>
    <row r="183" spans="4:5" x14ac:dyDescent="0.2">
      <c r="D183" s="80"/>
      <c r="E183" s="80"/>
    </row>
    <row r="184" spans="4:5" x14ac:dyDescent="0.2">
      <c r="D184" s="80"/>
      <c r="E184" s="80"/>
    </row>
    <row r="185" spans="4:5" x14ac:dyDescent="0.2">
      <c r="D185" s="80"/>
      <c r="E185" s="80"/>
    </row>
    <row r="186" spans="4:5" x14ac:dyDescent="0.2">
      <c r="D186" s="80"/>
      <c r="E186" s="80"/>
    </row>
    <row r="187" spans="4:5" x14ac:dyDescent="0.2">
      <c r="D187" s="80"/>
      <c r="E187" s="80"/>
    </row>
    <row r="188" spans="4:5" x14ac:dyDescent="0.2">
      <c r="D188" s="80"/>
      <c r="E188" s="80"/>
    </row>
    <row r="189" spans="4:5" x14ac:dyDescent="0.2">
      <c r="D189" s="80"/>
      <c r="E189" s="80"/>
    </row>
    <row r="190" spans="4:5" x14ac:dyDescent="0.2">
      <c r="D190" s="80"/>
      <c r="E190" s="80"/>
    </row>
    <row r="191" spans="4:5" x14ac:dyDescent="0.2">
      <c r="D191" s="80"/>
      <c r="E191" s="80"/>
    </row>
    <row r="192" spans="4:5" x14ac:dyDescent="0.2">
      <c r="D192" s="80"/>
      <c r="E192" s="80"/>
    </row>
    <row r="193" spans="4:5" x14ac:dyDescent="0.2">
      <c r="D193" s="80"/>
      <c r="E193" s="80"/>
    </row>
    <row r="194" spans="4:5" x14ac:dyDescent="0.2">
      <c r="D194" s="80"/>
      <c r="E194" s="80"/>
    </row>
    <row r="195" spans="4:5" x14ac:dyDescent="0.2">
      <c r="D195" s="80"/>
      <c r="E195" s="80"/>
    </row>
    <row r="196" spans="4:5" x14ac:dyDescent="0.2">
      <c r="D196" s="80"/>
      <c r="E196" s="80"/>
    </row>
    <row r="197" spans="4:5" x14ac:dyDescent="0.2">
      <c r="D197" s="80"/>
      <c r="E197" s="80"/>
    </row>
    <row r="198" spans="4:5" x14ac:dyDescent="0.2">
      <c r="D198" s="80"/>
      <c r="E198" s="80"/>
    </row>
    <row r="199" spans="4:5" x14ac:dyDescent="0.2">
      <c r="D199" s="80"/>
      <c r="E199" s="80"/>
    </row>
    <row r="200" spans="4:5" x14ac:dyDescent="0.2">
      <c r="D200" s="80"/>
      <c r="E200" s="80"/>
    </row>
    <row r="201" spans="4:5" x14ac:dyDescent="0.2">
      <c r="D201" s="80"/>
      <c r="E201" s="80"/>
    </row>
    <row r="202" spans="4:5" x14ac:dyDescent="0.2">
      <c r="D202" s="80"/>
      <c r="E202" s="80"/>
    </row>
    <row r="203" spans="4:5" x14ac:dyDescent="0.2">
      <c r="D203" s="80"/>
      <c r="E203" s="80"/>
    </row>
    <row r="204" spans="4:5" x14ac:dyDescent="0.2">
      <c r="D204" s="80"/>
      <c r="E204" s="80"/>
    </row>
    <row r="205" spans="4:5" x14ac:dyDescent="0.2">
      <c r="D205" s="80"/>
      <c r="E205" s="80"/>
    </row>
    <row r="206" spans="4:5" x14ac:dyDescent="0.2">
      <c r="D206" s="80"/>
      <c r="E206" s="80"/>
    </row>
    <row r="207" spans="4:5" x14ac:dyDescent="0.2">
      <c r="D207" s="80"/>
      <c r="E207" s="80"/>
    </row>
    <row r="208" spans="4:5" x14ac:dyDescent="0.2">
      <c r="D208" s="80"/>
      <c r="E208" s="80"/>
    </row>
    <row r="209" spans="4:5" x14ac:dyDescent="0.2">
      <c r="D209" s="80"/>
      <c r="E209" s="80"/>
    </row>
    <row r="210" spans="4:5" x14ac:dyDescent="0.2">
      <c r="D210" s="80"/>
      <c r="E210" s="80"/>
    </row>
    <row r="211" spans="4:5" x14ac:dyDescent="0.2">
      <c r="D211" s="80"/>
      <c r="E211" s="80"/>
    </row>
    <row r="212" spans="4:5" x14ac:dyDescent="0.2">
      <c r="D212" s="80"/>
      <c r="E212" s="80"/>
    </row>
    <row r="213" spans="4:5" x14ac:dyDescent="0.2">
      <c r="D213" s="80"/>
      <c r="E213" s="80"/>
    </row>
    <row r="214" spans="4:5" x14ac:dyDescent="0.2">
      <c r="D214" s="80"/>
      <c r="E214" s="80"/>
    </row>
    <row r="215" spans="4:5" x14ac:dyDescent="0.2">
      <c r="D215" s="80"/>
      <c r="E215" s="80"/>
    </row>
    <row r="216" spans="4:5" x14ac:dyDescent="0.2">
      <c r="D216" s="80"/>
      <c r="E216" s="80"/>
    </row>
    <row r="217" spans="4:5" x14ac:dyDescent="0.2">
      <c r="D217" s="80"/>
      <c r="E217" s="80"/>
    </row>
    <row r="218" spans="4:5" x14ac:dyDescent="0.2">
      <c r="D218" s="80"/>
      <c r="E218" s="80"/>
    </row>
    <row r="219" spans="4:5" x14ac:dyDescent="0.2">
      <c r="D219" s="80"/>
      <c r="E219" s="80"/>
    </row>
    <row r="220" spans="4:5" x14ac:dyDescent="0.2">
      <c r="D220" s="80"/>
      <c r="E220" s="80"/>
    </row>
    <row r="221" spans="4:5" x14ac:dyDescent="0.2">
      <c r="D221" s="80"/>
      <c r="E221" s="80"/>
    </row>
    <row r="222" spans="4:5" x14ac:dyDescent="0.2">
      <c r="D222" s="80"/>
      <c r="E222" s="80"/>
    </row>
    <row r="223" spans="4:5" x14ac:dyDescent="0.2">
      <c r="D223" s="80"/>
      <c r="E223" s="80"/>
    </row>
    <row r="224" spans="4:5" x14ac:dyDescent="0.2">
      <c r="D224" s="80"/>
      <c r="E224" s="80"/>
    </row>
    <row r="225" spans="4:5" x14ac:dyDescent="0.2">
      <c r="D225" s="80"/>
      <c r="E225" s="80"/>
    </row>
    <row r="226" spans="4:5" x14ac:dyDescent="0.2">
      <c r="D226" s="80"/>
      <c r="E226" s="80"/>
    </row>
    <row r="227" spans="4:5" x14ac:dyDescent="0.2">
      <c r="D227" s="80"/>
      <c r="E227" s="80"/>
    </row>
    <row r="228" spans="4:5" x14ac:dyDescent="0.2">
      <c r="D228" s="80"/>
      <c r="E228" s="80"/>
    </row>
    <row r="229" spans="4:5" x14ac:dyDescent="0.2">
      <c r="D229" s="80"/>
      <c r="E229" s="80"/>
    </row>
    <row r="230" spans="4:5" x14ac:dyDescent="0.2">
      <c r="D230" s="80"/>
      <c r="E230" s="80"/>
    </row>
    <row r="231" spans="4:5" x14ac:dyDescent="0.2">
      <c r="D231" s="80"/>
      <c r="E231" s="80"/>
    </row>
    <row r="232" spans="4:5" x14ac:dyDescent="0.2">
      <c r="D232" s="80"/>
      <c r="E232" s="80"/>
    </row>
    <row r="233" spans="4:5" x14ac:dyDescent="0.2">
      <c r="D233" s="80"/>
      <c r="E233" s="80"/>
    </row>
    <row r="234" spans="4:5" x14ac:dyDescent="0.2">
      <c r="D234" s="80"/>
      <c r="E234" s="80"/>
    </row>
    <row r="235" spans="4:5" x14ac:dyDescent="0.2">
      <c r="D235" s="80"/>
      <c r="E235" s="80"/>
    </row>
    <row r="236" spans="4:5" x14ac:dyDescent="0.2">
      <c r="D236" s="80"/>
      <c r="E236" s="80"/>
    </row>
    <row r="237" spans="4:5" x14ac:dyDescent="0.2">
      <c r="D237" s="80"/>
      <c r="E237" s="80"/>
    </row>
    <row r="238" spans="4:5" x14ac:dyDescent="0.2">
      <c r="D238" s="80"/>
      <c r="E238" s="80"/>
    </row>
    <row r="239" spans="4:5" x14ac:dyDescent="0.2">
      <c r="D239" s="80"/>
      <c r="E239" s="80"/>
    </row>
    <row r="240" spans="4:5" x14ac:dyDescent="0.2">
      <c r="D240" s="80"/>
      <c r="E240" s="80"/>
    </row>
    <row r="241" spans="4:5" x14ac:dyDescent="0.2">
      <c r="D241" s="80"/>
      <c r="E241" s="80"/>
    </row>
    <row r="242" spans="4:5" x14ac:dyDescent="0.2">
      <c r="D242" s="80"/>
      <c r="E242" s="80"/>
    </row>
    <row r="243" spans="4:5" x14ac:dyDescent="0.2">
      <c r="D243" s="80"/>
      <c r="E243" s="80"/>
    </row>
    <row r="244" spans="4:5" x14ac:dyDescent="0.2">
      <c r="D244" s="80"/>
      <c r="E244" s="80"/>
    </row>
    <row r="245" spans="4:5" x14ac:dyDescent="0.2">
      <c r="D245" s="80"/>
      <c r="E245" s="80"/>
    </row>
    <row r="246" spans="4:5" x14ac:dyDescent="0.2">
      <c r="D246" s="80"/>
      <c r="E246" s="80"/>
    </row>
    <row r="247" spans="4:5" x14ac:dyDescent="0.2">
      <c r="D247" s="80"/>
      <c r="E247" s="80"/>
    </row>
    <row r="248" spans="4:5" x14ac:dyDescent="0.2">
      <c r="D248" s="80"/>
      <c r="E248" s="80"/>
    </row>
    <row r="249" spans="4:5" x14ac:dyDescent="0.2">
      <c r="D249" s="80"/>
      <c r="E249" s="80"/>
    </row>
    <row r="250" spans="4:5" x14ac:dyDescent="0.2">
      <c r="D250" s="80"/>
      <c r="E250" s="80"/>
    </row>
    <row r="251" spans="4:5" x14ac:dyDescent="0.2">
      <c r="D251" s="80"/>
      <c r="E251" s="80"/>
    </row>
    <row r="252" spans="4:5" x14ac:dyDescent="0.2">
      <c r="D252" s="80"/>
      <c r="E252" s="80"/>
    </row>
    <row r="253" spans="4:5" x14ac:dyDescent="0.2">
      <c r="D253" s="80"/>
      <c r="E253" s="80"/>
    </row>
    <row r="254" spans="4:5" x14ac:dyDescent="0.2">
      <c r="D254" s="80"/>
      <c r="E254" s="80"/>
    </row>
    <row r="255" spans="4:5" x14ac:dyDescent="0.2">
      <c r="D255" s="80"/>
      <c r="E255" s="80"/>
    </row>
    <row r="256" spans="4:5" x14ac:dyDescent="0.2">
      <c r="D256" s="80"/>
      <c r="E256" s="80"/>
    </row>
    <row r="257" spans="4:5" x14ac:dyDescent="0.2">
      <c r="D257" s="80"/>
      <c r="E257" s="80"/>
    </row>
    <row r="258" spans="4:5" x14ac:dyDescent="0.2">
      <c r="D258" s="80"/>
      <c r="E258" s="80"/>
    </row>
    <row r="259" spans="4:5" x14ac:dyDescent="0.2">
      <c r="D259" s="80"/>
      <c r="E259" s="80"/>
    </row>
    <row r="260" spans="4:5" x14ac:dyDescent="0.2">
      <c r="D260" s="80"/>
      <c r="E260" s="80"/>
    </row>
    <row r="261" spans="4:5" x14ac:dyDescent="0.2">
      <c r="D261" s="80"/>
      <c r="E261" s="80"/>
    </row>
    <row r="262" spans="4:5" x14ac:dyDescent="0.2">
      <c r="D262" s="80"/>
      <c r="E262" s="80"/>
    </row>
    <row r="263" spans="4:5" x14ac:dyDescent="0.2">
      <c r="D263" s="80"/>
      <c r="E263" s="80"/>
    </row>
    <row r="264" spans="4:5" x14ac:dyDescent="0.2">
      <c r="D264" s="80"/>
      <c r="E264" s="80"/>
    </row>
    <row r="265" spans="4:5" x14ac:dyDescent="0.2">
      <c r="D265" s="80"/>
      <c r="E265" s="80"/>
    </row>
    <row r="266" spans="4:5" x14ac:dyDescent="0.2">
      <c r="D266" s="80"/>
      <c r="E266" s="80"/>
    </row>
    <row r="267" spans="4:5" x14ac:dyDescent="0.2">
      <c r="D267" s="80"/>
      <c r="E267" s="80"/>
    </row>
    <row r="268" spans="4:5" x14ac:dyDescent="0.2">
      <c r="D268" s="80"/>
      <c r="E268" s="80"/>
    </row>
    <row r="269" spans="4:5" x14ac:dyDescent="0.2">
      <c r="D269" s="80"/>
      <c r="E269" s="80"/>
    </row>
    <row r="270" spans="4:5" x14ac:dyDescent="0.2">
      <c r="D270" s="80"/>
      <c r="E270" s="80"/>
    </row>
    <row r="271" spans="4:5" x14ac:dyDescent="0.2">
      <c r="D271" s="80"/>
      <c r="E271" s="80"/>
    </row>
    <row r="272" spans="4:5" x14ac:dyDescent="0.2">
      <c r="D272" s="80"/>
      <c r="E272" s="80"/>
    </row>
    <row r="273" spans="4:5" x14ac:dyDescent="0.2">
      <c r="D273" s="80"/>
      <c r="E273" s="80"/>
    </row>
    <row r="274" spans="4:5" x14ac:dyDescent="0.2">
      <c r="D274" s="80"/>
      <c r="E274" s="80"/>
    </row>
    <row r="275" spans="4:5" x14ac:dyDescent="0.2">
      <c r="D275" s="80"/>
      <c r="E275" s="80"/>
    </row>
    <row r="276" spans="4:5" x14ac:dyDescent="0.2">
      <c r="D276" s="80"/>
      <c r="E276" s="80"/>
    </row>
    <row r="277" spans="4:5" x14ac:dyDescent="0.2">
      <c r="D277" s="80"/>
      <c r="E277" s="80"/>
    </row>
    <row r="278" spans="4:5" x14ac:dyDescent="0.2">
      <c r="D278" s="80"/>
      <c r="E278" s="80"/>
    </row>
    <row r="279" spans="4:5" x14ac:dyDescent="0.2">
      <c r="D279" s="80"/>
      <c r="E279" s="80"/>
    </row>
    <row r="280" spans="4:5" x14ac:dyDescent="0.2">
      <c r="D280" s="80"/>
      <c r="E280" s="80"/>
    </row>
    <row r="281" spans="4:5" x14ac:dyDescent="0.2">
      <c r="D281" s="80"/>
      <c r="E281" s="80"/>
    </row>
    <row r="282" spans="4:5" x14ac:dyDescent="0.2">
      <c r="D282" s="80"/>
      <c r="E282" s="80"/>
    </row>
    <row r="283" spans="4:5" x14ac:dyDescent="0.2">
      <c r="D283" s="80"/>
      <c r="E283" s="80"/>
    </row>
    <row r="284" spans="4:5" x14ac:dyDescent="0.2">
      <c r="D284" s="80"/>
      <c r="E284" s="80"/>
    </row>
    <row r="285" spans="4:5" x14ac:dyDescent="0.2">
      <c r="D285" s="80"/>
      <c r="E285" s="80"/>
    </row>
    <row r="286" spans="4:5" x14ac:dyDescent="0.2">
      <c r="D286" s="80"/>
      <c r="E286" s="80"/>
    </row>
    <row r="287" spans="4:5" x14ac:dyDescent="0.2">
      <c r="D287" s="80"/>
      <c r="E287" s="80"/>
    </row>
    <row r="288" spans="4:5" x14ac:dyDescent="0.2">
      <c r="D288" s="80"/>
      <c r="E288" s="80"/>
    </row>
    <row r="289" spans="4:5" x14ac:dyDescent="0.2">
      <c r="D289" s="80"/>
      <c r="E289" s="80"/>
    </row>
    <row r="290" spans="4:5" x14ac:dyDescent="0.2">
      <c r="D290" s="80"/>
      <c r="E290" s="80"/>
    </row>
    <row r="291" spans="4:5" x14ac:dyDescent="0.2">
      <c r="D291" s="80"/>
      <c r="E291" s="80"/>
    </row>
    <row r="292" spans="4:5" x14ac:dyDescent="0.2">
      <c r="D292" s="80"/>
      <c r="E292" s="80"/>
    </row>
    <row r="293" spans="4:5" x14ac:dyDescent="0.2">
      <c r="D293" s="80"/>
      <c r="E293" s="80"/>
    </row>
    <row r="294" spans="4:5" x14ac:dyDescent="0.2">
      <c r="D294" s="80"/>
      <c r="E294" s="80"/>
    </row>
    <row r="295" spans="4:5" x14ac:dyDescent="0.2">
      <c r="D295" s="80"/>
      <c r="E295" s="80"/>
    </row>
    <row r="296" spans="4:5" x14ac:dyDescent="0.2">
      <c r="D296" s="80"/>
      <c r="E296" s="80"/>
    </row>
    <row r="297" spans="4:5" x14ac:dyDescent="0.2">
      <c r="D297" s="80"/>
      <c r="E297" s="80"/>
    </row>
    <row r="298" spans="4:5" x14ac:dyDescent="0.2">
      <c r="D298" s="80"/>
      <c r="E298" s="80"/>
    </row>
    <row r="299" spans="4:5" x14ac:dyDescent="0.2">
      <c r="D299" s="80"/>
      <c r="E299" s="80"/>
    </row>
    <row r="300" spans="4:5" x14ac:dyDescent="0.2">
      <c r="D300" s="80"/>
      <c r="E300" s="80"/>
    </row>
    <row r="301" spans="4:5" x14ac:dyDescent="0.2">
      <c r="D301" s="80"/>
      <c r="E301" s="80"/>
    </row>
    <row r="302" spans="4:5" x14ac:dyDescent="0.2">
      <c r="D302" s="80"/>
      <c r="E302" s="80"/>
    </row>
    <row r="303" spans="4:5" x14ac:dyDescent="0.2">
      <c r="D303" s="80"/>
      <c r="E303" s="80"/>
    </row>
    <row r="304" spans="4:5" x14ac:dyDescent="0.2">
      <c r="D304" s="80"/>
      <c r="E304" s="80"/>
    </row>
    <row r="305" spans="4:5" x14ac:dyDescent="0.2">
      <c r="D305" s="80"/>
      <c r="E305" s="80"/>
    </row>
    <row r="306" spans="4:5" x14ac:dyDescent="0.2">
      <c r="D306" s="80"/>
      <c r="E306" s="80"/>
    </row>
    <row r="307" spans="4:5" x14ac:dyDescent="0.2">
      <c r="D307" s="80"/>
      <c r="E307" s="80"/>
    </row>
    <row r="308" spans="4:5" x14ac:dyDescent="0.2">
      <c r="D308" s="80"/>
      <c r="E308" s="80"/>
    </row>
    <row r="309" spans="4:5" x14ac:dyDescent="0.2">
      <c r="D309" s="80"/>
      <c r="E309" s="80"/>
    </row>
    <row r="310" spans="4:5" x14ac:dyDescent="0.2">
      <c r="D310" s="80"/>
      <c r="E310" s="80"/>
    </row>
    <row r="311" spans="4:5" x14ac:dyDescent="0.2">
      <c r="D311" s="80"/>
      <c r="E311" s="80"/>
    </row>
    <row r="312" spans="4:5" x14ac:dyDescent="0.2">
      <c r="D312" s="80"/>
      <c r="E312" s="80"/>
    </row>
    <row r="313" spans="4:5" x14ac:dyDescent="0.2">
      <c r="D313" s="80"/>
      <c r="E313" s="80"/>
    </row>
    <row r="314" spans="4:5" x14ac:dyDescent="0.2">
      <c r="D314" s="80"/>
      <c r="E314" s="80"/>
    </row>
    <row r="315" spans="4:5" x14ac:dyDescent="0.2">
      <c r="D315" s="80"/>
      <c r="E315" s="80"/>
    </row>
    <row r="316" spans="4:5" x14ac:dyDescent="0.2">
      <c r="D316" s="80"/>
      <c r="E316" s="80"/>
    </row>
    <row r="317" spans="4:5" x14ac:dyDescent="0.2">
      <c r="D317" s="80"/>
      <c r="E317" s="80"/>
    </row>
    <row r="318" spans="4:5" x14ac:dyDescent="0.2">
      <c r="D318" s="80"/>
      <c r="E318" s="80"/>
    </row>
    <row r="319" spans="4:5" x14ac:dyDescent="0.2">
      <c r="D319" s="80"/>
      <c r="E319" s="80"/>
    </row>
    <row r="320" spans="4:5" x14ac:dyDescent="0.2">
      <c r="D320" s="80"/>
      <c r="E320" s="80"/>
    </row>
    <row r="321" spans="4:5" x14ac:dyDescent="0.2">
      <c r="D321" s="80"/>
      <c r="E321" s="80"/>
    </row>
    <row r="322" spans="4:5" x14ac:dyDescent="0.2">
      <c r="D322" s="80"/>
      <c r="E322" s="80"/>
    </row>
    <row r="323" spans="4:5" x14ac:dyDescent="0.2">
      <c r="D323" s="80"/>
      <c r="E323" s="80"/>
    </row>
    <row r="324" spans="4:5" x14ac:dyDescent="0.2">
      <c r="D324" s="80"/>
      <c r="E324" s="80"/>
    </row>
    <row r="325" spans="4:5" x14ac:dyDescent="0.2">
      <c r="D325" s="80"/>
      <c r="E325" s="80"/>
    </row>
    <row r="326" spans="4:5" x14ac:dyDescent="0.2">
      <c r="D326" s="80"/>
      <c r="E326" s="80"/>
    </row>
    <row r="327" spans="4:5" x14ac:dyDescent="0.2">
      <c r="D327" s="80"/>
      <c r="E327" s="80"/>
    </row>
    <row r="328" spans="4:5" x14ac:dyDescent="0.2">
      <c r="D328" s="80"/>
      <c r="E328" s="80"/>
    </row>
    <row r="329" spans="4:5" x14ac:dyDescent="0.2">
      <c r="D329" s="80"/>
      <c r="E329" s="80"/>
    </row>
    <row r="330" spans="4:5" x14ac:dyDescent="0.2">
      <c r="D330" s="80"/>
      <c r="E330" s="80"/>
    </row>
    <row r="331" spans="4:5" x14ac:dyDescent="0.2">
      <c r="D331" s="80"/>
      <c r="E331" s="80"/>
    </row>
    <row r="332" spans="4:5" x14ac:dyDescent="0.2">
      <c r="D332" s="80"/>
      <c r="E332" s="80"/>
    </row>
    <row r="333" spans="4:5" x14ac:dyDescent="0.2">
      <c r="D333" s="80"/>
      <c r="E333" s="80"/>
    </row>
    <row r="334" spans="4:5" x14ac:dyDescent="0.2">
      <c r="D334" s="80"/>
      <c r="E334" s="80"/>
    </row>
    <row r="335" spans="4:5" x14ac:dyDescent="0.2">
      <c r="D335" s="80"/>
      <c r="E335" s="80"/>
    </row>
    <row r="336" spans="4:5" x14ac:dyDescent="0.2">
      <c r="D336" s="80"/>
      <c r="E336" s="80"/>
    </row>
    <row r="337" spans="4:5" x14ac:dyDescent="0.2">
      <c r="D337" s="80"/>
      <c r="E337" s="80"/>
    </row>
    <row r="338" spans="4:5" x14ac:dyDescent="0.2">
      <c r="D338" s="80"/>
      <c r="E338" s="80"/>
    </row>
    <row r="339" spans="4:5" x14ac:dyDescent="0.2">
      <c r="D339" s="80"/>
      <c r="E339" s="80"/>
    </row>
    <row r="340" spans="4:5" x14ac:dyDescent="0.2">
      <c r="D340" s="80"/>
      <c r="E340" s="80"/>
    </row>
    <row r="341" spans="4:5" x14ac:dyDescent="0.2">
      <c r="D341" s="80"/>
      <c r="E341" s="80"/>
    </row>
    <row r="342" spans="4:5" x14ac:dyDescent="0.2">
      <c r="D342" s="80"/>
      <c r="E342" s="80"/>
    </row>
    <row r="343" spans="4:5" x14ac:dyDescent="0.2">
      <c r="D343" s="80"/>
      <c r="E343" s="80"/>
    </row>
    <row r="344" spans="4:5" x14ac:dyDescent="0.2">
      <c r="D344" s="80"/>
      <c r="E344" s="80"/>
    </row>
    <row r="345" spans="4:5" x14ac:dyDescent="0.2">
      <c r="D345" s="80"/>
      <c r="E345" s="80"/>
    </row>
    <row r="346" spans="4:5" x14ac:dyDescent="0.2">
      <c r="D346" s="80"/>
      <c r="E346" s="80"/>
    </row>
    <row r="347" spans="4:5" x14ac:dyDescent="0.2">
      <c r="D347" s="80"/>
      <c r="E347" s="80"/>
    </row>
    <row r="348" spans="4:5" x14ac:dyDescent="0.2">
      <c r="D348" s="80"/>
      <c r="E348" s="80"/>
    </row>
    <row r="349" spans="4:5" x14ac:dyDescent="0.2">
      <c r="D349" s="80"/>
      <c r="E349" s="80"/>
    </row>
    <row r="350" spans="4:5" x14ac:dyDescent="0.2">
      <c r="D350" s="80"/>
      <c r="E350" s="80"/>
    </row>
    <row r="351" spans="4:5" x14ac:dyDescent="0.2">
      <c r="D351" s="80"/>
      <c r="E351" s="80"/>
    </row>
    <row r="352" spans="4:5" x14ac:dyDescent="0.2">
      <c r="D352" s="80"/>
      <c r="E352" s="80"/>
    </row>
    <row r="353" spans="4:5" x14ac:dyDescent="0.2">
      <c r="D353" s="80"/>
      <c r="E353" s="80"/>
    </row>
    <row r="354" spans="4:5" x14ac:dyDescent="0.2">
      <c r="D354" s="80"/>
      <c r="E354" s="80"/>
    </row>
    <row r="355" spans="4:5" x14ac:dyDescent="0.2">
      <c r="D355" s="80"/>
      <c r="E355" s="80"/>
    </row>
    <row r="356" spans="4:5" x14ac:dyDescent="0.2">
      <c r="D356" s="80"/>
      <c r="E356" s="80"/>
    </row>
    <row r="357" spans="4:5" x14ac:dyDescent="0.2">
      <c r="D357" s="80"/>
      <c r="E357" s="80"/>
    </row>
    <row r="358" spans="4:5" x14ac:dyDescent="0.2">
      <c r="D358" s="80"/>
      <c r="E358" s="80"/>
    </row>
    <row r="359" spans="4:5" x14ac:dyDescent="0.2">
      <c r="D359" s="80"/>
      <c r="E359" s="80"/>
    </row>
    <row r="360" spans="4:5" x14ac:dyDescent="0.2">
      <c r="D360" s="80"/>
      <c r="E360" s="80"/>
    </row>
    <row r="361" spans="4:5" x14ac:dyDescent="0.2">
      <c r="D361" s="80"/>
      <c r="E361" s="80"/>
    </row>
    <row r="362" spans="4:5" x14ac:dyDescent="0.2">
      <c r="D362" s="80"/>
      <c r="E362" s="80"/>
    </row>
    <row r="363" spans="4:5" x14ac:dyDescent="0.2">
      <c r="D363" s="80"/>
      <c r="E363" s="80"/>
    </row>
    <row r="364" spans="4:5" x14ac:dyDescent="0.2">
      <c r="D364" s="80"/>
      <c r="E364" s="80"/>
    </row>
    <row r="365" spans="4:5" x14ac:dyDescent="0.2">
      <c r="D365" s="80"/>
      <c r="E365" s="80"/>
    </row>
    <row r="366" spans="4:5" x14ac:dyDescent="0.2">
      <c r="D366" s="80"/>
      <c r="E366" s="80"/>
    </row>
    <row r="367" spans="4:5" x14ac:dyDescent="0.2">
      <c r="D367" s="80"/>
      <c r="E367" s="80"/>
    </row>
    <row r="368" spans="4:5" x14ac:dyDescent="0.2">
      <c r="D368" s="80"/>
      <c r="E368" s="80"/>
    </row>
    <row r="369" spans="4:5" x14ac:dyDescent="0.2">
      <c r="D369" s="80"/>
      <c r="E369" s="80"/>
    </row>
    <row r="370" spans="4:5" x14ac:dyDescent="0.2">
      <c r="D370" s="80"/>
      <c r="E370" s="80"/>
    </row>
    <row r="371" spans="4:5" x14ac:dyDescent="0.2">
      <c r="D371" s="80"/>
      <c r="E371" s="80"/>
    </row>
    <row r="372" spans="4:5" x14ac:dyDescent="0.2">
      <c r="D372" s="80"/>
      <c r="E372" s="80"/>
    </row>
    <row r="373" spans="4:5" x14ac:dyDescent="0.2">
      <c r="D373" s="80"/>
      <c r="E373" s="80"/>
    </row>
    <row r="374" spans="4:5" x14ac:dyDescent="0.2">
      <c r="D374" s="80"/>
      <c r="E374" s="80"/>
    </row>
    <row r="375" spans="4:5" x14ac:dyDescent="0.2">
      <c r="D375" s="80"/>
      <c r="E375" s="80"/>
    </row>
    <row r="376" spans="4:5" x14ac:dyDescent="0.2">
      <c r="D376" s="80"/>
      <c r="E376" s="80"/>
    </row>
    <row r="377" spans="4:5" x14ac:dyDescent="0.2">
      <c r="D377" s="80"/>
      <c r="E377" s="80"/>
    </row>
    <row r="378" spans="4:5" x14ac:dyDescent="0.2">
      <c r="D378" s="80"/>
      <c r="E378" s="80"/>
    </row>
    <row r="379" spans="4:5" x14ac:dyDescent="0.2">
      <c r="D379" s="80"/>
      <c r="E379" s="80"/>
    </row>
    <row r="380" spans="4:5" x14ac:dyDescent="0.2">
      <c r="D380" s="80"/>
      <c r="E380" s="80"/>
    </row>
    <row r="381" spans="4:5" x14ac:dyDescent="0.2">
      <c r="D381" s="80"/>
      <c r="E381" s="80"/>
    </row>
    <row r="382" spans="4:5" x14ac:dyDescent="0.2">
      <c r="D382" s="80"/>
      <c r="E382" s="80"/>
    </row>
    <row r="383" spans="4:5" x14ac:dyDescent="0.2">
      <c r="D383" s="80"/>
      <c r="E383" s="80"/>
    </row>
    <row r="384" spans="4:5" x14ac:dyDescent="0.2">
      <c r="D384" s="80"/>
      <c r="E384" s="80"/>
    </row>
    <row r="385" spans="4:5" x14ac:dyDescent="0.2">
      <c r="D385" s="80"/>
      <c r="E385" s="80"/>
    </row>
    <row r="386" spans="4:5" x14ac:dyDescent="0.2">
      <c r="D386" s="80"/>
      <c r="E386" s="80"/>
    </row>
    <row r="387" spans="4:5" x14ac:dyDescent="0.2">
      <c r="D387" s="80"/>
      <c r="E387" s="80"/>
    </row>
    <row r="388" spans="4:5" x14ac:dyDescent="0.2">
      <c r="D388" s="80"/>
      <c r="E388" s="80"/>
    </row>
    <row r="389" spans="4:5" x14ac:dyDescent="0.2">
      <c r="D389" s="80"/>
      <c r="E389" s="80"/>
    </row>
    <row r="390" spans="4:5" x14ac:dyDescent="0.2">
      <c r="D390" s="80"/>
      <c r="E390" s="80"/>
    </row>
    <row r="391" spans="4:5" x14ac:dyDescent="0.2">
      <c r="D391" s="80"/>
      <c r="E391" s="80"/>
    </row>
    <row r="392" spans="4:5" x14ac:dyDescent="0.2">
      <c r="D392" s="80"/>
      <c r="E392" s="80"/>
    </row>
    <row r="393" spans="4:5" x14ac:dyDescent="0.2">
      <c r="D393" s="80"/>
      <c r="E393" s="80"/>
    </row>
    <row r="394" spans="4:5" x14ac:dyDescent="0.2">
      <c r="D394" s="80"/>
      <c r="E394" s="80"/>
    </row>
    <row r="395" spans="4:5" x14ac:dyDescent="0.2">
      <c r="D395" s="80"/>
      <c r="E395" s="80"/>
    </row>
    <row r="396" spans="4:5" x14ac:dyDescent="0.2">
      <c r="D396" s="80"/>
      <c r="E396" s="80"/>
    </row>
    <row r="397" spans="4:5" x14ac:dyDescent="0.2">
      <c r="D397" s="80"/>
      <c r="E397" s="80"/>
    </row>
    <row r="398" spans="4:5" x14ac:dyDescent="0.2">
      <c r="D398" s="80"/>
      <c r="E398" s="80"/>
    </row>
    <row r="399" spans="4:5" x14ac:dyDescent="0.2">
      <c r="D399" s="80"/>
      <c r="E399" s="80"/>
    </row>
    <row r="400" spans="4:5" x14ac:dyDescent="0.2">
      <c r="D400" s="80"/>
      <c r="E400" s="80"/>
    </row>
    <row r="401" spans="4:5" x14ac:dyDescent="0.2">
      <c r="D401" s="80"/>
      <c r="E401" s="80"/>
    </row>
    <row r="402" spans="4:5" x14ac:dyDescent="0.2">
      <c r="D402" s="80"/>
      <c r="E402" s="80"/>
    </row>
  </sheetData>
  <mergeCells count="1">
    <mergeCell ref="M20:R20"/>
  </mergeCells>
  <conditionalFormatting sqref="B8:B49">
    <cfRule type="cellIs" dxfId="4" priority="2" stopIfTrue="1" operator="equal">
      <formula>"Adjustment to Income/Expense/Rate Base:"</formula>
    </cfRule>
  </conditionalFormatting>
  <conditionalFormatting sqref="K1">
    <cfRule type="cellIs" dxfId="3" priority="1" stopIfTrue="1" operator="equal">
      <formula>"x.x"</formula>
    </cfRule>
  </conditionalFormatting>
  <dataValidations count="3">
    <dataValidation type="list" errorStyle="warning" allowBlank="1" showInputMessage="1" showErrorMessage="1" errorTitle="Factor" error="This factor is not included in the drop-down list. Is this the factor you want to use?" sqref="SZ49:SZ51 JD49:JD51 H48:H51 WVP983084:WVP983088 WLT983084:WLT983088 WBX983084:WBX983088 VSB983084:VSB983088 VIF983084:VIF983088 UYJ983084:UYJ983088 UON983084:UON983088 UER983084:UER983088 TUV983084:TUV983088 TKZ983084:TKZ983088 TBD983084:TBD983088 SRH983084:SRH983088 SHL983084:SHL983088 RXP983084:RXP983088 RNT983084:RNT983088 RDX983084:RDX983088 QUB983084:QUB983088 QKF983084:QKF983088 QAJ983084:QAJ983088 PQN983084:PQN983088 PGR983084:PGR983088 OWV983084:OWV983088 OMZ983084:OMZ983088 ODD983084:ODD983088 NTH983084:NTH983088 NJL983084:NJL983088 MZP983084:MZP983088 MPT983084:MPT983088 MFX983084:MFX983088 LWB983084:LWB983088 LMF983084:LMF983088 LCJ983084:LCJ983088 KSN983084:KSN983088 KIR983084:KIR983088 JYV983084:JYV983088 JOZ983084:JOZ983088 JFD983084:JFD983088 IVH983084:IVH983088 ILL983084:ILL983088 IBP983084:IBP983088 HRT983084:HRT983088 HHX983084:HHX983088 GYB983084:GYB983088 GOF983084:GOF983088 GEJ983084:GEJ983088 FUN983084:FUN983088 FKR983084:FKR983088 FAV983084:FAV983088 EQZ983084:EQZ983088 EHD983084:EHD983088 DXH983084:DXH983088 DNL983084:DNL983088 DDP983084:DDP983088 CTT983084:CTT983088 CJX983084:CJX983088 CAB983084:CAB983088 BQF983084:BQF983088 BGJ983084:BGJ983088 AWN983084:AWN983088 AMR983084:AMR983088 ACV983084:ACV983088 SZ983084:SZ983088 JD983084:JD983088 H983084:H983088 WVP917548:WVP917552 WLT917548:WLT917552 WBX917548:WBX917552 VSB917548:VSB917552 VIF917548:VIF917552 UYJ917548:UYJ917552 UON917548:UON917552 UER917548:UER917552 TUV917548:TUV917552 TKZ917548:TKZ917552 TBD917548:TBD917552 SRH917548:SRH917552 SHL917548:SHL917552 RXP917548:RXP917552 RNT917548:RNT917552 RDX917548:RDX917552 QUB917548:QUB917552 QKF917548:QKF917552 QAJ917548:QAJ917552 PQN917548:PQN917552 PGR917548:PGR917552 OWV917548:OWV917552 OMZ917548:OMZ917552 ODD917548:ODD917552 NTH917548:NTH917552 NJL917548:NJL917552 MZP917548:MZP917552 MPT917548:MPT917552 MFX917548:MFX917552 LWB917548:LWB917552 LMF917548:LMF917552 LCJ917548:LCJ917552 KSN917548:KSN917552 KIR917548:KIR917552 JYV917548:JYV917552 JOZ917548:JOZ917552 JFD917548:JFD917552 IVH917548:IVH917552 ILL917548:ILL917552 IBP917548:IBP917552 HRT917548:HRT917552 HHX917548:HHX917552 GYB917548:GYB917552 GOF917548:GOF917552 GEJ917548:GEJ917552 FUN917548:FUN917552 FKR917548:FKR917552 FAV917548:FAV917552 EQZ917548:EQZ917552 EHD917548:EHD917552 DXH917548:DXH917552 DNL917548:DNL917552 DDP917548:DDP917552 CTT917548:CTT917552 CJX917548:CJX917552 CAB917548:CAB917552 BQF917548:BQF917552 BGJ917548:BGJ917552 AWN917548:AWN917552 AMR917548:AMR917552 ACV917548:ACV917552 SZ917548:SZ917552 JD917548:JD917552 H917548:H917552 WVP852012:WVP852016 WLT852012:WLT852016 WBX852012:WBX852016 VSB852012:VSB852016 VIF852012:VIF852016 UYJ852012:UYJ852016 UON852012:UON852016 UER852012:UER852016 TUV852012:TUV852016 TKZ852012:TKZ852016 TBD852012:TBD852016 SRH852012:SRH852016 SHL852012:SHL852016 RXP852012:RXP852016 RNT852012:RNT852016 RDX852012:RDX852016 QUB852012:QUB852016 QKF852012:QKF852016 QAJ852012:QAJ852016 PQN852012:PQN852016 PGR852012:PGR852016 OWV852012:OWV852016 OMZ852012:OMZ852016 ODD852012:ODD852016 NTH852012:NTH852016 NJL852012:NJL852016 MZP852012:MZP852016 MPT852012:MPT852016 MFX852012:MFX852016 LWB852012:LWB852016 LMF852012:LMF852016 LCJ852012:LCJ852016 KSN852012:KSN852016 KIR852012:KIR852016 JYV852012:JYV852016 JOZ852012:JOZ852016 JFD852012:JFD852016 IVH852012:IVH852016 ILL852012:ILL852016 IBP852012:IBP852016 HRT852012:HRT852016 HHX852012:HHX852016 GYB852012:GYB852016 GOF852012:GOF852016 GEJ852012:GEJ852016 FUN852012:FUN852016 FKR852012:FKR852016 FAV852012:FAV852016 EQZ852012:EQZ852016 EHD852012:EHD852016 DXH852012:DXH852016 DNL852012:DNL852016 DDP852012:DDP852016 CTT852012:CTT852016 CJX852012:CJX852016 CAB852012:CAB852016 BQF852012:BQF852016 BGJ852012:BGJ852016 AWN852012:AWN852016 AMR852012:AMR852016 ACV852012:ACV852016 SZ852012:SZ852016 JD852012:JD852016 H852012:H852016 WVP786476:WVP786480 WLT786476:WLT786480 WBX786476:WBX786480 VSB786476:VSB786480 VIF786476:VIF786480 UYJ786476:UYJ786480 UON786476:UON786480 UER786476:UER786480 TUV786476:TUV786480 TKZ786476:TKZ786480 TBD786476:TBD786480 SRH786476:SRH786480 SHL786476:SHL786480 RXP786476:RXP786480 RNT786476:RNT786480 RDX786476:RDX786480 QUB786476:QUB786480 QKF786476:QKF786480 QAJ786476:QAJ786480 PQN786476:PQN786480 PGR786476:PGR786480 OWV786476:OWV786480 OMZ786476:OMZ786480 ODD786476:ODD786480 NTH786476:NTH786480 NJL786476:NJL786480 MZP786476:MZP786480 MPT786476:MPT786480 MFX786476:MFX786480 LWB786476:LWB786480 LMF786476:LMF786480 LCJ786476:LCJ786480 KSN786476:KSN786480 KIR786476:KIR786480 JYV786476:JYV786480 JOZ786476:JOZ786480 JFD786476:JFD786480 IVH786476:IVH786480 ILL786476:ILL786480 IBP786476:IBP786480 HRT786476:HRT786480 HHX786476:HHX786480 GYB786476:GYB786480 GOF786476:GOF786480 GEJ786476:GEJ786480 FUN786476:FUN786480 FKR786476:FKR786480 FAV786476:FAV786480 EQZ786476:EQZ786480 EHD786476:EHD786480 DXH786476:DXH786480 DNL786476:DNL786480 DDP786476:DDP786480 CTT786476:CTT786480 CJX786476:CJX786480 CAB786476:CAB786480 BQF786476:BQF786480 BGJ786476:BGJ786480 AWN786476:AWN786480 AMR786476:AMR786480 ACV786476:ACV786480 SZ786476:SZ786480 JD786476:JD786480 H786476:H786480 WVP720940:WVP720944 WLT720940:WLT720944 WBX720940:WBX720944 VSB720940:VSB720944 VIF720940:VIF720944 UYJ720940:UYJ720944 UON720940:UON720944 UER720940:UER720944 TUV720940:TUV720944 TKZ720940:TKZ720944 TBD720940:TBD720944 SRH720940:SRH720944 SHL720940:SHL720944 RXP720940:RXP720944 RNT720940:RNT720944 RDX720940:RDX720944 QUB720940:QUB720944 QKF720940:QKF720944 QAJ720940:QAJ720944 PQN720940:PQN720944 PGR720940:PGR720944 OWV720940:OWV720944 OMZ720940:OMZ720944 ODD720940:ODD720944 NTH720940:NTH720944 NJL720940:NJL720944 MZP720940:MZP720944 MPT720940:MPT720944 MFX720940:MFX720944 LWB720940:LWB720944 LMF720940:LMF720944 LCJ720940:LCJ720944 KSN720940:KSN720944 KIR720940:KIR720944 JYV720940:JYV720944 JOZ720940:JOZ720944 JFD720940:JFD720944 IVH720940:IVH720944 ILL720940:ILL720944 IBP720940:IBP720944 HRT720940:HRT720944 HHX720940:HHX720944 GYB720940:GYB720944 GOF720940:GOF720944 GEJ720940:GEJ720944 FUN720940:FUN720944 FKR720940:FKR720944 FAV720940:FAV720944 EQZ720940:EQZ720944 EHD720940:EHD720944 DXH720940:DXH720944 DNL720940:DNL720944 DDP720940:DDP720944 CTT720940:CTT720944 CJX720940:CJX720944 CAB720940:CAB720944 BQF720940:BQF720944 BGJ720940:BGJ720944 AWN720940:AWN720944 AMR720940:AMR720944 ACV720940:ACV720944 SZ720940:SZ720944 JD720940:JD720944 H720940:H720944 WVP655404:WVP655408 WLT655404:WLT655408 WBX655404:WBX655408 VSB655404:VSB655408 VIF655404:VIF655408 UYJ655404:UYJ655408 UON655404:UON655408 UER655404:UER655408 TUV655404:TUV655408 TKZ655404:TKZ655408 TBD655404:TBD655408 SRH655404:SRH655408 SHL655404:SHL655408 RXP655404:RXP655408 RNT655404:RNT655408 RDX655404:RDX655408 QUB655404:QUB655408 QKF655404:QKF655408 QAJ655404:QAJ655408 PQN655404:PQN655408 PGR655404:PGR655408 OWV655404:OWV655408 OMZ655404:OMZ655408 ODD655404:ODD655408 NTH655404:NTH655408 NJL655404:NJL655408 MZP655404:MZP655408 MPT655404:MPT655408 MFX655404:MFX655408 LWB655404:LWB655408 LMF655404:LMF655408 LCJ655404:LCJ655408 KSN655404:KSN655408 KIR655404:KIR655408 JYV655404:JYV655408 JOZ655404:JOZ655408 JFD655404:JFD655408 IVH655404:IVH655408 ILL655404:ILL655408 IBP655404:IBP655408 HRT655404:HRT655408 HHX655404:HHX655408 GYB655404:GYB655408 GOF655404:GOF655408 GEJ655404:GEJ655408 FUN655404:FUN655408 FKR655404:FKR655408 FAV655404:FAV655408 EQZ655404:EQZ655408 EHD655404:EHD655408 DXH655404:DXH655408 DNL655404:DNL655408 DDP655404:DDP655408 CTT655404:CTT655408 CJX655404:CJX655408 CAB655404:CAB655408 BQF655404:BQF655408 BGJ655404:BGJ655408 AWN655404:AWN655408 AMR655404:AMR655408 ACV655404:ACV655408 SZ655404:SZ655408 JD655404:JD655408 H655404:H655408 WVP589868:WVP589872 WLT589868:WLT589872 WBX589868:WBX589872 VSB589868:VSB589872 VIF589868:VIF589872 UYJ589868:UYJ589872 UON589868:UON589872 UER589868:UER589872 TUV589868:TUV589872 TKZ589868:TKZ589872 TBD589868:TBD589872 SRH589868:SRH589872 SHL589868:SHL589872 RXP589868:RXP589872 RNT589868:RNT589872 RDX589868:RDX589872 QUB589868:QUB589872 QKF589868:QKF589872 QAJ589868:QAJ589872 PQN589868:PQN589872 PGR589868:PGR589872 OWV589868:OWV589872 OMZ589868:OMZ589872 ODD589868:ODD589872 NTH589868:NTH589872 NJL589868:NJL589872 MZP589868:MZP589872 MPT589868:MPT589872 MFX589868:MFX589872 LWB589868:LWB589872 LMF589868:LMF589872 LCJ589868:LCJ589872 KSN589868:KSN589872 KIR589868:KIR589872 JYV589868:JYV589872 JOZ589868:JOZ589872 JFD589868:JFD589872 IVH589868:IVH589872 ILL589868:ILL589872 IBP589868:IBP589872 HRT589868:HRT589872 HHX589868:HHX589872 GYB589868:GYB589872 GOF589868:GOF589872 GEJ589868:GEJ589872 FUN589868:FUN589872 FKR589868:FKR589872 FAV589868:FAV589872 EQZ589868:EQZ589872 EHD589868:EHD589872 DXH589868:DXH589872 DNL589868:DNL589872 DDP589868:DDP589872 CTT589868:CTT589872 CJX589868:CJX589872 CAB589868:CAB589872 BQF589868:BQF589872 BGJ589868:BGJ589872 AWN589868:AWN589872 AMR589868:AMR589872 ACV589868:ACV589872 SZ589868:SZ589872 JD589868:JD589872 H589868:H589872 WVP524332:WVP524336 WLT524332:WLT524336 WBX524332:WBX524336 VSB524332:VSB524336 VIF524332:VIF524336 UYJ524332:UYJ524336 UON524332:UON524336 UER524332:UER524336 TUV524332:TUV524336 TKZ524332:TKZ524336 TBD524332:TBD524336 SRH524332:SRH524336 SHL524332:SHL524336 RXP524332:RXP524336 RNT524332:RNT524336 RDX524332:RDX524336 QUB524332:QUB524336 QKF524332:QKF524336 QAJ524332:QAJ524336 PQN524332:PQN524336 PGR524332:PGR524336 OWV524332:OWV524336 OMZ524332:OMZ524336 ODD524332:ODD524336 NTH524332:NTH524336 NJL524332:NJL524336 MZP524332:MZP524336 MPT524332:MPT524336 MFX524332:MFX524336 LWB524332:LWB524336 LMF524332:LMF524336 LCJ524332:LCJ524336 KSN524332:KSN524336 KIR524332:KIR524336 JYV524332:JYV524336 JOZ524332:JOZ524336 JFD524332:JFD524336 IVH524332:IVH524336 ILL524332:ILL524336 IBP524332:IBP524336 HRT524332:HRT524336 HHX524332:HHX524336 GYB524332:GYB524336 GOF524332:GOF524336 GEJ524332:GEJ524336 FUN524332:FUN524336 FKR524332:FKR524336 FAV524332:FAV524336 EQZ524332:EQZ524336 EHD524332:EHD524336 DXH524332:DXH524336 DNL524332:DNL524336 DDP524332:DDP524336 CTT524332:CTT524336 CJX524332:CJX524336 CAB524332:CAB524336 BQF524332:BQF524336 BGJ524332:BGJ524336 AWN524332:AWN524336 AMR524332:AMR524336 ACV524332:ACV524336 SZ524332:SZ524336 JD524332:JD524336 H524332:H524336 WVP458796:WVP458800 WLT458796:WLT458800 WBX458796:WBX458800 VSB458796:VSB458800 VIF458796:VIF458800 UYJ458796:UYJ458800 UON458796:UON458800 UER458796:UER458800 TUV458796:TUV458800 TKZ458796:TKZ458800 TBD458796:TBD458800 SRH458796:SRH458800 SHL458796:SHL458800 RXP458796:RXP458800 RNT458796:RNT458800 RDX458796:RDX458800 QUB458796:QUB458800 QKF458796:QKF458800 QAJ458796:QAJ458800 PQN458796:PQN458800 PGR458796:PGR458800 OWV458796:OWV458800 OMZ458796:OMZ458800 ODD458796:ODD458800 NTH458796:NTH458800 NJL458796:NJL458800 MZP458796:MZP458800 MPT458796:MPT458800 MFX458796:MFX458800 LWB458796:LWB458800 LMF458796:LMF458800 LCJ458796:LCJ458800 KSN458796:KSN458800 KIR458796:KIR458800 JYV458796:JYV458800 JOZ458796:JOZ458800 JFD458796:JFD458800 IVH458796:IVH458800 ILL458796:ILL458800 IBP458796:IBP458800 HRT458796:HRT458800 HHX458796:HHX458800 GYB458796:GYB458800 GOF458796:GOF458800 GEJ458796:GEJ458800 FUN458796:FUN458800 FKR458796:FKR458800 FAV458796:FAV458800 EQZ458796:EQZ458800 EHD458796:EHD458800 DXH458796:DXH458800 DNL458796:DNL458800 DDP458796:DDP458800 CTT458796:CTT458800 CJX458796:CJX458800 CAB458796:CAB458800 BQF458796:BQF458800 BGJ458796:BGJ458800 AWN458796:AWN458800 AMR458796:AMR458800 ACV458796:ACV458800 SZ458796:SZ458800 JD458796:JD458800 H458796:H458800 WVP393260:WVP393264 WLT393260:WLT393264 WBX393260:WBX393264 VSB393260:VSB393264 VIF393260:VIF393264 UYJ393260:UYJ393264 UON393260:UON393264 UER393260:UER393264 TUV393260:TUV393264 TKZ393260:TKZ393264 TBD393260:TBD393264 SRH393260:SRH393264 SHL393260:SHL393264 RXP393260:RXP393264 RNT393260:RNT393264 RDX393260:RDX393264 QUB393260:QUB393264 QKF393260:QKF393264 QAJ393260:QAJ393264 PQN393260:PQN393264 PGR393260:PGR393264 OWV393260:OWV393264 OMZ393260:OMZ393264 ODD393260:ODD393264 NTH393260:NTH393264 NJL393260:NJL393264 MZP393260:MZP393264 MPT393260:MPT393264 MFX393260:MFX393264 LWB393260:LWB393264 LMF393260:LMF393264 LCJ393260:LCJ393264 KSN393260:KSN393264 KIR393260:KIR393264 JYV393260:JYV393264 JOZ393260:JOZ393264 JFD393260:JFD393264 IVH393260:IVH393264 ILL393260:ILL393264 IBP393260:IBP393264 HRT393260:HRT393264 HHX393260:HHX393264 GYB393260:GYB393264 GOF393260:GOF393264 GEJ393260:GEJ393264 FUN393260:FUN393264 FKR393260:FKR393264 FAV393260:FAV393264 EQZ393260:EQZ393264 EHD393260:EHD393264 DXH393260:DXH393264 DNL393260:DNL393264 DDP393260:DDP393264 CTT393260:CTT393264 CJX393260:CJX393264 CAB393260:CAB393264 BQF393260:BQF393264 BGJ393260:BGJ393264 AWN393260:AWN393264 AMR393260:AMR393264 ACV393260:ACV393264 SZ393260:SZ393264 JD393260:JD393264 H393260:H393264 WVP327724:WVP327728 WLT327724:WLT327728 WBX327724:WBX327728 VSB327724:VSB327728 VIF327724:VIF327728 UYJ327724:UYJ327728 UON327724:UON327728 UER327724:UER327728 TUV327724:TUV327728 TKZ327724:TKZ327728 TBD327724:TBD327728 SRH327724:SRH327728 SHL327724:SHL327728 RXP327724:RXP327728 RNT327724:RNT327728 RDX327724:RDX327728 QUB327724:QUB327728 QKF327724:QKF327728 QAJ327724:QAJ327728 PQN327724:PQN327728 PGR327724:PGR327728 OWV327724:OWV327728 OMZ327724:OMZ327728 ODD327724:ODD327728 NTH327724:NTH327728 NJL327724:NJL327728 MZP327724:MZP327728 MPT327724:MPT327728 MFX327724:MFX327728 LWB327724:LWB327728 LMF327724:LMF327728 LCJ327724:LCJ327728 KSN327724:KSN327728 KIR327724:KIR327728 JYV327724:JYV327728 JOZ327724:JOZ327728 JFD327724:JFD327728 IVH327724:IVH327728 ILL327724:ILL327728 IBP327724:IBP327728 HRT327724:HRT327728 HHX327724:HHX327728 GYB327724:GYB327728 GOF327724:GOF327728 GEJ327724:GEJ327728 FUN327724:FUN327728 FKR327724:FKR327728 FAV327724:FAV327728 EQZ327724:EQZ327728 EHD327724:EHD327728 DXH327724:DXH327728 DNL327724:DNL327728 DDP327724:DDP327728 CTT327724:CTT327728 CJX327724:CJX327728 CAB327724:CAB327728 BQF327724:BQF327728 BGJ327724:BGJ327728 AWN327724:AWN327728 AMR327724:AMR327728 ACV327724:ACV327728 SZ327724:SZ327728 JD327724:JD327728 H327724:H327728 WVP262188:WVP262192 WLT262188:WLT262192 WBX262188:WBX262192 VSB262188:VSB262192 VIF262188:VIF262192 UYJ262188:UYJ262192 UON262188:UON262192 UER262188:UER262192 TUV262188:TUV262192 TKZ262188:TKZ262192 TBD262188:TBD262192 SRH262188:SRH262192 SHL262188:SHL262192 RXP262188:RXP262192 RNT262188:RNT262192 RDX262188:RDX262192 QUB262188:QUB262192 QKF262188:QKF262192 QAJ262188:QAJ262192 PQN262188:PQN262192 PGR262188:PGR262192 OWV262188:OWV262192 OMZ262188:OMZ262192 ODD262188:ODD262192 NTH262188:NTH262192 NJL262188:NJL262192 MZP262188:MZP262192 MPT262188:MPT262192 MFX262188:MFX262192 LWB262188:LWB262192 LMF262188:LMF262192 LCJ262188:LCJ262192 KSN262188:KSN262192 KIR262188:KIR262192 JYV262188:JYV262192 JOZ262188:JOZ262192 JFD262188:JFD262192 IVH262188:IVH262192 ILL262188:ILL262192 IBP262188:IBP262192 HRT262188:HRT262192 HHX262188:HHX262192 GYB262188:GYB262192 GOF262188:GOF262192 GEJ262188:GEJ262192 FUN262188:FUN262192 FKR262188:FKR262192 FAV262188:FAV262192 EQZ262188:EQZ262192 EHD262188:EHD262192 DXH262188:DXH262192 DNL262188:DNL262192 DDP262188:DDP262192 CTT262188:CTT262192 CJX262188:CJX262192 CAB262188:CAB262192 BQF262188:BQF262192 BGJ262188:BGJ262192 AWN262188:AWN262192 AMR262188:AMR262192 ACV262188:ACV262192 SZ262188:SZ262192 JD262188:JD262192 H262188:H262192 WVP196652:WVP196656 WLT196652:WLT196656 WBX196652:WBX196656 VSB196652:VSB196656 VIF196652:VIF196656 UYJ196652:UYJ196656 UON196652:UON196656 UER196652:UER196656 TUV196652:TUV196656 TKZ196652:TKZ196656 TBD196652:TBD196656 SRH196652:SRH196656 SHL196652:SHL196656 RXP196652:RXP196656 RNT196652:RNT196656 RDX196652:RDX196656 QUB196652:QUB196656 QKF196652:QKF196656 QAJ196652:QAJ196656 PQN196652:PQN196656 PGR196652:PGR196656 OWV196652:OWV196656 OMZ196652:OMZ196656 ODD196652:ODD196656 NTH196652:NTH196656 NJL196652:NJL196656 MZP196652:MZP196656 MPT196652:MPT196656 MFX196652:MFX196656 LWB196652:LWB196656 LMF196652:LMF196656 LCJ196652:LCJ196656 KSN196652:KSN196656 KIR196652:KIR196656 JYV196652:JYV196656 JOZ196652:JOZ196656 JFD196652:JFD196656 IVH196652:IVH196656 ILL196652:ILL196656 IBP196652:IBP196656 HRT196652:HRT196656 HHX196652:HHX196656 GYB196652:GYB196656 GOF196652:GOF196656 GEJ196652:GEJ196656 FUN196652:FUN196656 FKR196652:FKR196656 FAV196652:FAV196656 EQZ196652:EQZ196656 EHD196652:EHD196656 DXH196652:DXH196656 DNL196652:DNL196656 DDP196652:DDP196656 CTT196652:CTT196656 CJX196652:CJX196656 CAB196652:CAB196656 BQF196652:BQF196656 BGJ196652:BGJ196656 AWN196652:AWN196656 AMR196652:AMR196656 ACV196652:ACV196656 SZ196652:SZ196656 JD196652:JD196656 H196652:H196656 WVP131116:WVP131120 WLT131116:WLT131120 WBX131116:WBX131120 VSB131116:VSB131120 VIF131116:VIF131120 UYJ131116:UYJ131120 UON131116:UON131120 UER131116:UER131120 TUV131116:TUV131120 TKZ131116:TKZ131120 TBD131116:TBD131120 SRH131116:SRH131120 SHL131116:SHL131120 RXP131116:RXP131120 RNT131116:RNT131120 RDX131116:RDX131120 QUB131116:QUB131120 QKF131116:QKF131120 QAJ131116:QAJ131120 PQN131116:PQN131120 PGR131116:PGR131120 OWV131116:OWV131120 OMZ131116:OMZ131120 ODD131116:ODD131120 NTH131116:NTH131120 NJL131116:NJL131120 MZP131116:MZP131120 MPT131116:MPT131120 MFX131116:MFX131120 LWB131116:LWB131120 LMF131116:LMF131120 LCJ131116:LCJ131120 KSN131116:KSN131120 KIR131116:KIR131120 JYV131116:JYV131120 JOZ131116:JOZ131120 JFD131116:JFD131120 IVH131116:IVH131120 ILL131116:ILL131120 IBP131116:IBP131120 HRT131116:HRT131120 HHX131116:HHX131120 GYB131116:GYB131120 GOF131116:GOF131120 GEJ131116:GEJ131120 FUN131116:FUN131120 FKR131116:FKR131120 FAV131116:FAV131120 EQZ131116:EQZ131120 EHD131116:EHD131120 DXH131116:DXH131120 DNL131116:DNL131120 DDP131116:DDP131120 CTT131116:CTT131120 CJX131116:CJX131120 CAB131116:CAB131120 BQF131116:BQF131120 BGJ131116:BGJ131120 AWN131116:AWN131120 AMR131116:AMR131120 ACV131116:ACV131120 SZ131116:SZ131120 JD131116:JD131120 H131116:H131120 WVP65580:WVP65584 WLT65580:WLT65584 WBX65580:WBX65584 VSB65580:VSB65584 VIF65580:VIF65584 UYJ65580:UYJ65584 UON65580:UON65584 UER65580:UER65584 TUV65580:TUV65584 TKZ65580:TKZ65584 TBD65580:TBD65584 SRH65580:SRH65584 SHL65580:SHL65584 RXP65580:RXP65584 RNT65580:RNT65584 RDX65580:RDX65584 QUB65580:QUB65584 QKF65580:QKF65584 QAJ65580:QAJ65584 PQN65580:PQN65584 PGR65580:PGR65584 OWV65580:OWV65584 OMZ65580:OMZ65584 ODD65580:ODD65584 NTH65580:NTH65584 NJL65580:NJL65584 MZP65580:MZP65584 MPT65580:MPT65584 MFX65580:MFX65584 LWB65580:LWB65584 LMF65580:LMF65584 LCJ65580:LCJ65584 KSN65580:KSN65584 KIR65580:KIR65584 JYV65580:JYV65584 JOZ65580:JOZ65584 JFD65580:JFD65584 IVH65580:IVH65584 ILL65580:ILL65584 IBP65580:IBP65584 HRT65580:HRT65584 HHX65580:HHX65584 GYB65580:GYB65584 GOF65580:GOF65584 GEJ65580:GEJ65584 FUN65580:FUN65584 FKR65580:FKR65584 FAV65580:FAV65584 EQZ65580:EQZ65584 EHD65580:EHD65584 DXH65580:DXH65584 DNL65580:DNL65584 DDP65580:DDP65584 CTT65580:CTT65584 CJX65580:CJX65584 CAB65580:CAB65584 BQF65580:BQF65584 BGJ65580:BGJ65584 AWN65580:AWN65584 AMR65580:AMR65584 ACV65580:ACV65584 SZ65580:SZ65584 JD65580:JD65584 H65580:H65584 WVP49:WVP51 WLT49:WLT51 WBX49:WBX51 VSB49:VSB51 VIF49:VIF51 UYJ49:UYJ51 UON49:UON51 UER49:UER51 TUV49:TUV51 TKZ49:TKZ51 TBD49:TBD51 SRH49:SRH51 SHL49:SHL51 RXP49:RXP51 RNT49:RNT51 RDX49:RDX51 QUB49:QUB51 QKF49:QKF51 QAJ49:QAJ51 PQN49:PQN51 PGR49:PGR51 OWV49:OWV51 OMZ49:OMZ51 ODD49:ODD51 NTH49:NTH51 NJL49:NJL51 MZP49:MZP51 MPT49:MPT51 MFX49:MFX51 LWB49:LWB51 LMF49:LMF51 LCJ49:LCJ51 KSN49:KSN51 KIR49:KIR51 JYV49:JYV51 JOZ49:JOZ51 JFD49:JFD51 IVH49:IVH51 ILL49:ILL51 IBP49:IBP51 HRT49:HRT51 HHX49:HHX51 GYB49:GYB51 GOF49:GOF51 GEJ49:GEJ51 FUN49:FUN51 FKR49:FKR51 FAV49:FAV51 EQZ49:EQZ51 EHD49:EHD51 DXH49:DXH51 DNL49:DNL51 DDP49:DDP51 CTT49:CTT51 CJX49:CJX51 CAB49:CAB51 BQF49:BQF51 BGJ49:BGJ51 AWN49:AWN51 AMR49:AMR51 ACV49:ACV51" xr:uid="{E5C28B39-13DF-4B7A-AE2D-2E3736609925}">
      <formula1>$H$68:$H$159</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F65582:F65584 JB65582:JB65584 SX65582:SX65584 ACT65582:ACT65584 AMP65582:AMP65584 AWL65582:AWL65584 BGH65582:BGH65584 BQD65582:BQD65584 BZZ65582:BZZ65584 CJV65582:CJV65584 CTR65582:CTR65584 DDN65582:DDN65584 DNJ65582:DNJ65584 DXF65582:DXF65584 EHB65582:EHB65584 EQX65582:EQX65584 FAT65582:FAT65584 FKP65582:FKP65584 FUL65582:FUL65584 GEH65582:GEH65584 GOD65582:GOD65584 GXZ65582:GXZ65584 HHV65582:HHV65584 HRR65582:HRR65584 IBN65582:IBN65584 ILJ65582:ILJ65584 IVF65582:IVF65584 JFB65582:JFB65584 JOX65582:JOX65584 JYT65582:JYT65584 KIP65582:KIP65584 KSL65582:KSL65584 LCH65582:LCH65584 LMD65582:LMD65584 LVZ65582:LVZ65584 MFV65582:MFV65584 MPR65582:MPR65584 MZN65582:MZN65584 NJJ65582:NJJ65584 NTF65582:NTF65584 ODB65582:ODB65584 OMX65582:OMX65584 OWT65582:OWT65584 PGP65582:PGP65584 PQL65582:PQL65584 QAH65582:QAH65584 QKD65582:QKD65584 QTZ65582:QTZ65584 RDV65582:RDV65584 RNR65582:RNR65584 RXN65582:RXN65584 SHJ65582:SHJ65584 SRF65582:SRF65584 TBB65582:TBB65584 TKX65582:TKX65584 TUT65582:TUT65584 UEP65582:UEP65584 UOL65582:UOL65584 UYH65582:UYH65584 VID65582:VID65584 VRZ65582:VRZ65584 WBV65582:WBV65584 WLR65582:WLR65584 WVN65582:WVN65584 F131118:F131120 JB131118:JB131120 SX131118:SX131120 ACT131118:ACT131120 AMP131118:AMP131120 AWL131118:AWL131120 BGH131118:BGH131120 BQD131118:BQD131120 BZZ131118:BZZ131120 CJV131118:CJV131120 CTR131118:CTR131120 DDN131118:DDN131120 DNJ131118:DNJ131120 DXF131118:DXF131120 EHB131118:EHB131120 EQX131118:EQX131120 FAT131118:FAT131120 FKP131118:FKP131120 FUL131118:FUL131120 GEH131118:GEH131120 GOD131118:GOD131120 GXZ131118:GXZ131120 HHV131118:HHV131120 HRR131118:HRR131120 IBN131118:IBN131120 ILJ131118:ILJ131120 IVF131118:IVF131120 JFB131118:JFB131120 JOX131118:JOX131120 JYT131118:JYT131120 KIP131118:KIP131120 KSL131118:KSL131120 LCH131118:LCH131120 LMD131118:LMD131120 LVZ131118:LVZ131120 MFV131118:MFV131120 MPR131118:MPR131120 MZN131118:MZN131120 NJJ131118:NJJ131120 NTF131118:NTF131120 ODB131118:ODB131120 OMX131118:OMX131120 OWT131118:OWT131120 PGP131118:PGP131120 PQL131118:PQL131120 QAH131118:QAH131120 QKD131118:QKD131120 QTZ131118:QTZ131120 RDV131118:RDV131120 RNR131118:RNR131120 RXN131118:RXN131120 SHJ131118:SHJ131120 SRF131118:SRF131120 TBB131118:TBB131120 TKX131118:TKX131120 TUT131118:TUT131120 UEP131118:UEP131120 UOL131118:UOL131120 UYH131118:UYH131120 VID131118:VID131120 VRZ131118:VRZ131120 WBV131118:WBV131120 WLR131118:WLR131120 WVN131118:WVN131120 F196654:F196656 JB196654:JB196656 SX196654:SX196656 ACT196654:ACT196656 AMP196654:AMP196656 AWL196654:AWL196656 BGH196654:BGH196656 BQD196654:BQD196656 BZZ196654:BZZ196656 CJV196654:CJV196656 CTR196654:CTR196656 DDN196654:DDN196656 DNJ196654:DNJ196656 DXF196654:DXF196656 EHB196654:EHB196656 EQX196654:EQX196656 FAT196654:FAT196656 FKP196654:FKP196656 FUL196654:FUL196656 GEH196654:GEH196656 GOD196654:GOD196656 GXZ196654:GXZ196656 HHV196654:HHV196656 HRR196654:HRR196656 IBN196654:IBN196656 ILJ196654:ILJ196656 IVF196654:IVF196656 JFB196654:JFB196656 JOX196654:JOX196656 JYT196654:JYT196656 KIP196654:KIP196656 KSL196654:KSL196656 LCH196654:LCH196656 LMD196654:LMD196656 LVZ196654:LVZ196656 MFV196654:MFV196656 MPR196654:MPR196656 MZN196654:MZN196656 NJJ196654:NJJ196656 NTF196654:NTF196656 ODB196654:ODB196656 OMX196654:OMX196656 OWT196654:OWT196656 PGP196654:PGP196656 PQL196654:PQL196656 QAH196654:QAH196656 QKD196654:QKD196656 QTZ196654:QTZ196656 RDV196654:RDV196656 RNR196654:RNR196656 RXN196654:RXN196656 SHJ196654:SHJ196656 SRF196654:SRF196656 TBB196654:TBB196656 TKX196654:TKX196656 TUT196654:TUT196656 UEP196654:UEP196656 UOL196654:UOL196656 UYH196654:UYH196656 VID196654:VID196656 VRZ196654:VRZ196656 WBV196654:WBV196656 WLR196654:WLR196656 WVN196654:WVN196656 F262190:F262192 JB262190:JB262192 SX262190:SX262192 ACT262190:ACT262192 AMP262190:AMP262192 AWL262190:AWL262192 BGH262190:BGH262192 BQD262190:BQD262192 BZZ262190:BZZ262192 CJV262190:CJV262192 CTR262190:CTR262192 DDN262190:DDN262192 DNJ262190:DNJ262192 DXF262190:DXF262192 EHB262190:EHB262192 EQX262190:EQX262192 FAT262190:FAT262192 FKP262190:FKP262192 FUL262190:FUL262192 GEH262190:GEH262192 GOD262190:GOD262192 GXZ262190:GXZ262192 HHV262190:HHV262192 HRR262190:HRR262192 IBN262190:IBN262192 ILJ262190:ILJ262192 IVF262190:IVF262192 JFB262190:JFB262192 JOX262190:JOX262192 JYT262190:JYT262192 KIP262190:KIP262192 KSL262190:KSL262192 LCH262190:LCH262192 LMD262190:LMD262192 LVZ262190:LVZ262192 MFV262190:MFV262192 MPR262190:MPR262192 MZN262190:MZN262192 NJJ262190:NJJ262192 NTF262190:NTF262192 ODB262190:ODB262192 OMX262190:OMX262192 OWT262190:OWT262192 PGP262190:PGP262192 PQL262190:PQL262192 QAH262190:QAH262192 QKD262190:QKD262192 QTZ262190:QTZ262192 RDV262190:RDV262192 RNR262190:RNR262192 RXN262190:RXN262192 SHJ262190:SHJ262192 SRF262190:SRF262192 TBB262190:TBB262192 TKX262190:TKX262192 TUT262190:TUT262192 UEP262190:UEP262192 UOL262190:UOL262192 UYH262190:UYH262192 VID262190:VID262192 VRZ262190:VRZ262192 WBV262190:WBV262192 WLR262190:WLR262192 WVN262190:WVN262192 F327726:F327728 JB327726:JB327728 SX327726:SX327728 ACT327726:ACT327728 AMP327726:AMP327728 AWL327726:AWL327728 BGH327726:BGH327728 BQD327726:BQD327728 BZZ327726:BZZ327728 CJV327726:CJV327728 CTR327726:CTR327728 DDN327726:DDN327728 DNJ327726:DNJ327728 DXF327726:DXF327728 EHB327726:EHB327728 EQX327726:EQX327728 FAT327726:FAT327728 FKP327726:FKP327728 FUL327726:FUL327728 GEH327726:GEH327728 GOD327726:GOD327728 GXZ327726:GXZ327728 HHV327726:HHV327728 HRR327726:HRR327728 IBN327726:IBN327728 ILJ327726:ILJ327728 IVF327726:IVF327728 JFB327726:JFB327728 JOX327726:JOX327728 JYT327726:JYT327728 KIP327726:KIP327728 KSL327726:KSL327728 LCH327726:LCH327728 LMD327726:LMD327728 LVZ327726:LVZ327728 MFV327726:MFV327728 MPR327726:MPR327728 MZN327726:MZN327728 NJJ327726:NJJ327728 NTF327726:NTF327728 ODB327726:ODB327728 OMX327726:OMX327728 OWT327726:OWT327728 PGP327726:PGP327728 PQL327726:PQL327728 QAH327726:QAH327728 QKD327726:QKD327728 QTZ327726:QTZ327728 RDV327726:RDV327728 RNR327726:RNR327728 RXN327726:RXN327728 SHJ327726:SHJ327728 SRF327726:SRF327728 TBB327726:TBB327728 TKX327726:TKX327728 TUT327726:TUT327728 UEP327726:UEP327728 UOL327726:UOL327728 UYH327726:UYH327728 VID327726:VID327728 VRZ327726:VRZ327728 WBV327726:WBV327728 WLR327726:WLR327728 WVN327726:WVN327728 F393262:F393264 JB393262:JB393264 SX393262:SX393264 ACT393262:ACT393264 AMP393262:AMP393264 AWL393262:AWL393264 BGH393262:BGH393264 BQD393262:BQD393264 BZZ393262:BZZ393264 CJV393262:CJV393264 CTR393262:CTR393264 DDN393262:DDN393264 DNJ393262:DNJ393264 DXF393262:DXF393264 EHB393262:EHB393264 EQX393262:EQX393264 FAT393262:FAT393264 FKP393262:FKP393264 FUL393262:FUL393264 GEH393262:GEH393264 GOD393262:GOD393264 GXZ393262:GXZ393264 HHV393262:HHV393264 HRR393262:HRR393264 IBN393262:IBN393264 ILJ393262:ILJ393264 IVF393262:IVF393264 JFB393262:JFB393264 JOX393262:JOX393264 JYT393262:JYT393264 KIP393262:KIP393264 KSL393262:KSL393264 LCH393262:LCH393264 LMD393262:LMD393264 LVZ393262:LVZ393264 MFV393262:MFV393264 MPR393262:MPR393264 MZN393262:MZN393264 NJJ393262:NJJ393264 NTF393262:NTF393264 ODB393262:ODB393264 OMX393262:OMX393264 OWT393262:OWT393264 PGP393262:PGP393264 PQL393262:PQL393264 QAH393262:QAH393264 QKD393262:QKD393264 QTZ393262:QTZ393264 RDV393262:RDV393264 RNR393262:RNR393264 RXN393262:RXN393264 SHJ393262:SHJ393264 SRF393262:SRF393264 TBB393262:TBB393264 TKX393262:TKX393264 TUT393262:TUT393264 UEP393262:UEP393264 UOL393262:UOL393264 UYH393262:UYH393264 VID393262:VID393264 VRZ393262:VRZ393264 WBV393262:WBV393264 WLR393262:WLR393264 WVN393262:WVN393264 F458798:F458800 JB458798:JB458800 SX458798:SX458800 ACT458798:ACT458800 AMP458798:AMP458800 AWL458798:AWL458800 BGH458798:BGH458800 BQD458798:BQD458800 BZZ458798:BZZ458800 CJV458798:CJV458800 CTR458798:CTR458800 DDN458798:DDN458800 DNJ458798:DNJ458800 DXF458798:DXF458800 EHB458798:EHB458800 EQX458798:EQX458800 FAT458798:FAT458800 FKP458798:FKP458800 FUL458798:FUL458800 GEH458798:GEH458800 GOD458798:GOD458800 GXZ458798:GXZ458800 HHV458798:HHV458800 HRR458798:HRR458800 IBN458798:IBN458800 ILJ458798:ILJ458800 IVF458798:IVF458800 JFB458798:JFB458800 JOX458798:JOX458800 JYT458798:JYT458800 KIP458798:KIP458800 KSL458798:KSL458800 LCH458798:LCH458800 LMD458798:LMD458800 LVZ458798:LVZ458800 MFV458798:MFV458800 MPR458798:MPR458800 MZN458798:MZN458800 NJJ458798:NJJ458800 NTF458798:NTF458800 ODB458798:ODB458800 OMX458798:OMX458800 OWT458798:OWT458800 PGP458798:PGP458800 PQL458798:PQL458800 QAH458798:QAH458800 QKD458798:QKD458800 QTZ458798:QTZ458800 RDV458798:RDV458800 RNR458798:RNR458800 RXN458798:RXN458800 SHJ458798:SHJ458800 SRF458798:SRF458800 TBB458798:TBB458800 TKX458798:TKX458800 TUT458798:TUT458800 UEP458798:UEP458800 UOL458798:UOL458800 UYH458798:UYH458800 VID458798:VID458800 VRZ458798:VRZ458800 WBV458798:WBV458800 WLR458798:WLR458800 WVN458798:WVN458800 F524334:F524336 JB524334:JB524336 SX524334:SX524336 ACT524334:ACT524336 AMP524334:AMP524336 AWL524334:AWL524336 BGH524334:BGH524336 BQD524334:BQD524336 BZZ524334:BZZ524336 CJV524334:CJV524336 CTR524334:CTR524336 DDN524334:DDN524336 DNJ524334:DNJ524336 DXF524334:DXF524336 EHB524334:EHB524336 EQX524334:EQX524336 FAT524334:FAT524336 FKP524334:FKP524336 FUL524334:FUL524336 GEH524334:GEH524336 GOD524334:GOD524336 GXZ524334:GXZ524336 HHV524334:HHV524336 HRR524334:HRR524336 IBN524334:IBN524336 ILJ524334:ILJ524336 IVF524334:IVF524336 JFB524334:JFB524336 JOX524334:JOX524336 JYT524334:JYT524336 KIP524334:KIP524336 KSL524334:KSL524336 LCH524334:LCH524336 LMD524334:LMD524336 LVZ524334:LVZ524336 MFV524334:MFV524336 MPR524334:MPR524336 MZN524334:MZN524336 NJJ524334:NJJ524336 NTF524334:NTF524336 ODB524334:ODB524336 OMX524334:OMX524336 OWT524334:OWT524336 PGP524334:PGP524336 PQL524334:PQL524336 QAH524334:QAH524336 QKD524334:QKD524336 QTZ524334:QTZ524336 RDV524334:RDV524336 RNR524334:RNR524336 RXN524334:RXN524336 SHJ524334:SHJ524336 SRF524334:SRF524336 TBB524334:TBB524336 TKX524334:TKX524336 TUT524334:TUT524336 UEP524334:UEP524336 UOL524334:UOL524336 UYH524334:UYH524336 VID524334:VID524336 VRZ524334:VRZ524336 WBV524334:WBV524336 WLR524334:WLR524336 WVN524334:WVN524336 F589870:F589872 JB589870:JB589872 SX589870:SX589872 ACT589870:ACT589872 AMP589870:AMP589872 AWL589870:AWL589872 BGH589870:BGH589872 BQD589870:BQD589872 BZZ589870:BZZ589872 CJV589870:CJV589872 CTR589870:CTR589872 DDN589870:DDN589872 DNJ589870:DNJ589872 DXF589870:DXF589872 EHB589870:EHB589872 EQX589870:EQX589872 FAT589870:FAT589872 FKP589870:FKP589872 FUL589870:FUL589872 GEH589870:GEH589872 GOD589870:GOD589872 GXZ589870:GXZ589872 HHV589870:HHV589872 HRR589870:HRR589872 IBN589870:IBN589872 ILJ589870:ILJ589872 IVF589870:IVF589872 JFB589870:JFB589872 JOX589870:JOX589872 JYT589870:JYT589872 KIP589870:KIP589872 KSL589870:KSL589872 LCH589870:LCH589872 LMD589870:LMD589872 LVZ589870:LVZ589872 MFV589870:MFV589872 MPR589870:MPR589872 MZN589870:MZN589872 NJJ589870:NJJ589872 NTF589870:NTF589872 ODB589870:ODB589872 OMX589870:OMX589872 OWT589870:OWT589872 PGP589870:PGP589872 PQL589870:PQL589872 QAH589870:QAH589872 QKD589870:QKD589872 QTZ589870:QTZ589872 RDV589870:RDV589872 RNR589870:RNR589872 RXN589870:RXN589872 SHJ589870:SHJ589872 SRF589870:SRF589872 TBB589870:TBB589872 TKX589870:TKX589872 TUT589870:TUT589872 UEP589870:UEP589872 UOL589870:UOL589872 UYH589870:UYH589872 VID589870:VID589872 VRZ589870:VRZ589872 WBV589870:WBV589872 WLR589870:WLR589872 WVN589870:WVN589872 F655406:F655408 JB655406:JB655408 SX655406:SX655408 ACT655406:ACT655408 AMP655406:AMP655408 AWL655406:AWL655408 BGH655406:BGH655408 BQD655406:BQD655408 BZZ655406:BZZ655408 CJV655406:CJV655408 CTR655406:CTR655408 DDN655406:DDN655408 DNJ655406:DNJ655408 DXF655406:DXF655408 EHB655406:EHB655408 EQX655406:EQX655408 FAT655406:FAT655408 FKP655406:FKP655408 FUL655406:FUL655408 GEH655406:GEH655408 GOD655406:GOD655408 GXZ655406:GXZ655408 HHV655406:HHV655408 HRR655406:HRR655408 IBN655406:IBN655408 ILJ655406:ILJ655408 IVF655406:IVF655408 JFB655406:JFB655408 JOX655406:JOX655408 JYT655406:JYT655408 KIP655406:KIP655408 KSL655406:KSL655408 LCH655406:LCH655408 LMD655406:LMD655408 LVZ655406:LVZ655408 MFV655406:MFV655408 MPR655406:MPR655408 MZN655406:MZN655408 NJJ655406:NJJ655408 NTF655406:NTF655408 ODB655406:ODB655408 OMX655406:OMX655408 OWT655406:OWT655408 PGP655406:PGP655408 PQL655406:PQL655408 QAH655406:QAH655408 QKD655406:QKD655408 QTZ655406:QTZ655408 RDV655406:RDV655408 RNR655406:RNR655408 RXN655406:RXN655408 SHJ655406:SHJ655408 SRF655406:SRF655408 TBB655406:TBB655408 TKX655406:TKX655408 TUT655406:TUT655408 UEP655406:UEP655408 UOL655406:UOL655408 UYH655406:UYH655408 VID655406:VID655408 VRZ655406:VRZ655408 WBV655406:WBV655408 WLR655406:WLR655408 WVN655406:WVN655408 F720942:F720944 JB720942:JB720944 SX720942:SX720944 ACT720942:ACT720944 AMP720942:AMP720944 AWL720942:AWL720944 BGH720942:BGH720944 BQD720942:BQD720944 BZZ720942:BZZ720944 CJV720942:CJV720944 CTR720942:CTR720944 DDN720942:DDN720944 DNJ720942:DNJ720944 DXF720942:DXF720944 EHB720942:EHB720944 EQX720942:EQX720944 FAT720942:FAT720944 FKP720942:FKP720944 FUL720942:FUL720944 GEH720942:GEH720944 GOD720942:GOD720944 GXZ720942:GXZ720944 HHV720942:HHV720944 HRR720942:HRR720944 IBN720942:IBN720944 ILJ720942:ILJ720944 IVF720942:IVF720944 JFB720942:JFB720944 JOX720942:JOX720944 JYT720942:JYT720944 KIP720942:KIP720944 KSL720942:KSL720944 LCH720942:LCH720944 LMD720942:LMD720944 LVZ720942:LVZ720944 MFV720942:MFV720944 MPR720942:MPR720944 MZN720942:MZN720944 NJJ720942:NJJ720944 NTF720942:NTF720944 ODB720942:ODB720944 OMX720942:OMX720944 OWT720942:OWT720944 PGP720942:PGP720944 PQL720942:PQL720944 QAH720942:QAH720944 QKD720942:QKD720944 QTZ720942:QTZ720944 RDV720942:RDV720944 RNR720942:RNR720944 RXN720942:RXN720944 SHJ720942:SHJ720944 SRF720942:SRF720944 TBB720942:TBB720944 TKX720942:TKX720944 TUT720942:TUT720944 UEP720942:UEP720944 UOL720942:UOL720944 UYH720942:UYH720944 VID720942:VID720944 VRZ720942:VRZ720944 WBV720942:WBV720944 WLR720942:WLR720944 WVN720942:WVN720944 F786478:F786480 JB786478:JB786480 SX786478:SX786480 ACT786478:ACT786480 AMP786478:AMP786480 AWL786478:AWL786480 BGH786478:BGH786480 BQD786478:BQD786480 BZZ786478:BZZ786480 CJV786478:CJV786480 CTR786478:CTR786480 DDN786478:DDN786480 DNJ786478:DNJ786480 DXF786478:DXF786480 EHB786478:EHB786480 EQX786478:EQX786480 FAT786478:FAT786480 FKP786478:FKP786480 FUL786478:FUL786480 GEH786478:GEH786480 GOD786478:GOD786480 GXZ786478:GXZ786480 HHV786478:HHV786480 HRR786478:HRR786480 IBN786478:IBN786480 ILJ786478:ILJ786480 IVF786478:IVF786480 JFB786478:JFB786480 JOX786478:JOX786480 JYT786478:JYT786480 KIP786478:KIP786480 KSL786478:KSL786480 LCH786478:LCH786480 LMD786478:LMD786480 LVZ786478:LVZ786480 MFV786478:MFV786480 MPR786478:MPR786480 MZN786478:MZN786480 NJJ786478:NJJ786480 NTF786478:NTF786480 ODB786478:ODB786480 OMX786478:OMX786480 OWT786478:OWT786480 PGP786478:PGP786480 PQL786478:PQL786480 QAH786478:QAH786480 QKD786478:QKD786480 QTZ786478:QTZ786480 RDV786478:RDV786480 RNR786478:RNR786480 RXN786478:RXN786480 SHJ786478:SHJ786480 SRF786478:SRF786480 TBB786478:TBB786480 TKX786478:TKX786480 TUT786478:TUT786480 UEP786478:UEP786480 UOL786478:UOL786480 UYH786478:UYH786480 VID786478:VID786480 VRZ786478:VRZ786480 WBV786478:WBV786480 WLR786478:WLR786480 WVN786478:WVN786480 F852014:F852016 JB852014:JB852016 SX852014:SX852016 ACT852014:ACT852016 AMP852014:AMP852016 AWL852014:AWL852016 BGH852014:BGH852016 BQD852014:BQD852016 BZZ852014:BZZ852016 CJV852014:CJV852016 CTR852014:CTR852016 DDN852014:DDN852016 DNJ852014:DNJ852016 DXF852014:DXF852016 EHB852014:EHB852016 EQX852014:EQX852016 FAT852014:FAT852016 FKP852014:FKP852016 FUL852014:FUL852016 GEH852014:GEH852016 GOD852014:GOD852016 GXZ852014:GXZ852016 HHV852014:HHV852016 HRR852014:HRR852016 IBN852014:IBN852016 ILJ852014:ILJ852016 IVF852014:IVF852016 JFB852014:JFB852016 JOX852014:JOX852016 JYT852014:JYT852016 KIP852014:KIP852016 KSL852014:KSL852016 LCH852014:LCH852016 LMD852014:LMD852016 LVZ852014:LVZ852016 MFV852014:MFV852016 MPR852014:MPR852016 MZN852014:MZN852016 NJJ852014:NJJ852016 NTF852014:NTF852016 ODB852014:ODB852016 OMX852014:OMX852016 OWT852014:OWT852016 PGP852014:PGP852016 PQL852014:PQL852016 QAH852014:QAH852016 QKD852014:QKD852016 QTZ852014:QTZ852016 RDV852014:RDV852016 RNR852014:RNR852016 RXN852014:RXN852016 SHJ852014:SHJ852016 SRF852014:SRF852016 TBB852014:TBB852016 TKX852014:TKX852016 TUT852014:TUT852016 UEP852014:UEP852016 UOL852014:UOL852016 UYH852014:UYH852016 VID852014:VID852016 VRZ852014:VRZ852016 WBV852014:WBV852016 WLR852014:WLR852016 WVN852014:WVN852016 F917550:F917552 JB917550:JB917552 SX917550:SX917552 ACT917550:ACT917552 AMP917550:AMP917552 AWL917550:AWL917552 BGH917550:BGH917552 BQD917550:BQD917552 BZZ917550:BZZ917552 CJV917550:CJV917552 CTR917550:CTR917552 DDN917550:DDN917552 DNJ917550:DNJ917552 DXF917550:DXF917552 EHB917550:EHB917552 EQX917550:EQX917552 FAT917550:FAT917552 FKP917550:FKP917552 FUL917550:FUL917552 GEH917550:GEH917552 GOD917550:GOD917552 GXZ917550:GXZ917552 HHV917550:HHV917552 HRR917550:HRR917552 IBN917550:IBN917552 ILJ917550:ILJ917552 IVF917550:IVF917552 JFB917550:JFB917552 JOX917550:JOX917552 JYT917550:JYT917552 KIP917550:KIP917552 KSL917550:KSL917552 LCH917550:LCH917552 LMD917550:LMD917552 LVZ917550:LVZ917552 MFV917550:MFV917552 MPR917550:MPR917552 MZN917550:MZN917552 NJJ917550:NJJ917552 NTF917550:NTF917552 ODB917550:ODB917552 OMX917550:OMX917552 OWT917550:OWT917552 PGP917550:PGP917552 PQL917550:PQL917552 QAH917550:QAH917552 QKD917550:QKD917552 QTZ917550:QTZ917552 RDV917550:RDV917552 RNR917550:RNR917552 RXN917550:RXN917552 SHJ917550:SHJ917552 SRF917550:SRF917552 TBB917550:TBB917552 TKX917550:TKX917552 TUT917550:TUT917552 UEP917550:UEP917552 UOL917550:UOL917552 UYH917550:UYH917552 VID917550:VID917552 VRZ917550:VRZ917552 WBV917550:WBV917552 WLR917550:WLR917552 WVN917550:WVN917552 F983086:F983088 JB983086:JB983088 SX983086:SX983088 ACT983086:ACT983088 AMP983086:AMP983088 AWL983086:AWL983088 BGH983086:BGH983088 BQD983086:BQD983088 BZZ983086:BZZ983088 CJV983086:CJV983088 CTR983086:CTR983088 DDN983086:DDN983088 DNJ983086:DNJ983088 DXF983086:DXF983088 EHB983086:EHB983088 EQX983086:EQX983088 FAT983086:FAT983088 FKP983086:FKP983088 FUL983086:FUL983088 GEH983086:GEH983088 GOD983086:GOD983088 GXZ983086:GXZ983088 HHV983086:HHV983088 HRR983086:HRR983088 IBN983086:IBN983088 ILJ983086:ILJ983088 IVF983086:IVF983088 JFB983086:JFB983088 JOX983086:JOX983088 JYT983086:JYT983088 KIP983086:KIP983088 KSL983086:KSL983088 LCH983086:LCH983088 LMD983086:LMD983088 LVZ983086:LVZ983088 MFV983086:MFV983088 MPR983086:MPR983088 MZN983086:MZN983088 NJJ983086:NJJ983088 NTF983086:NTF983088 ODB983086:ODB983088 OMX983086:OMX983088 OWT983086:OWT983088 PGP983086:PGP983088 PQL983086:PQL983088 QAH983086:QAH983088 QKD983086:QKD983088 QTZ983086:QTZ983088 RDV983086:RDV983088 RNR983086:RNR983088 RXN983086:RXN983088 SHJ983086:SHJ983088 SRF983086:SRF983088 TBB983086:TBB983088 TKX983086:TKX983088 TUT983086:TUT983088 UEP983086:UEP983088 UOL983086:UOL983088 UYH983086:UYH983088 VID983086:VID983088 VRZ983086:VRZ983088 WBV983086:WBV983088 WLR983086:WLR983088 WVN983086:WVN983088 F50:F51 WVN51 WLR51 WBV51 VRZ51 VID51 UYH51 UOL51 UEP51 TUT51 TKX51 TBB51 SRF51 SHJ51 RXN51 RNR51 RDV51 QTZ51 QKD51 QAH51 PQL51 PGP51 OWT51 OMX51 ODB51 NTF51 NJJ51 MZN51 MPR51 MFV51 LVZ51 LMD51 LCH51 KSL51 KIP51 JYT51 JOX51 JFB51 IVF51 ILJ51 IBN51 HRR51 HHV51 GXZ51 GOD51 GEH51 FUL51 FKP51 FAT51 EQX51 EHB51 DXF51 DNJ51 DDN51 CTR51 CJV51 BZZ51 BQD51 BGH51 AWL51 AMP51 ACT51 SX51 JB51" xr:uid="{57C41297-4D4C-4CB6-B91D-B7A52BA526AB}">
      <formula1>"1, 2, 3"</formula1>
    </dataValidation>
    <dataValidation type="list" errorStyle="warning" allowBlank="1" showInputMessage="1" showErrorMessage="1" errorTitle="FERC ACCOUNT" error="This FERC Account is not included in the drop-down list. Is this the account you want to use?" sqref="D48:D50 IZ49:IZ51 D51:E51 E50 WVM983086:WVM983088 WLQ983086:WLQ983088 WBU983086:WBU983088 VRY983086:VRY983088 VIC983086:VIC983088 UYG983086:UYG983088 UOK983086:UOK983088 UEO983086:UEO983088 TUS983086:TUS983088 TKW983086:TKW983088 TBA983086:TBA983088 SRE983086:SRE983088 SHI983086:SHI983088 RXM983086:RXM983088 RNQ983086:RNQ983088 RDU983086:RDU983088 QTY983086:QTY983088 QKC983086:QKC983088 QAG983086:QAG983088 PQK983086:PQK983088 PGO983086:PGO983088 OWS983086:OWS983088 OMW983086:OMW983088 ODA983086:ODA983088 NTE983086:NTE983088 NJI983086:NJI983088 MZM983086:MZM983088 MPQ983086:MPQ983088 MFU983086:MFU983088 LVY983086:LVY983088 LMC983086:LMC983088 LCG983086:LCG983088 KSK983086:KSK983088 KIO983086:KIO983088 JYS983086:JYS983088 JOW983086:JOW983088 JFA983086:JFA983088 IVE983086:IVE983088 ILI983086:ILI983088 IBM983086:IBM983088 HRQ983086:HRQ983088 HHU983086:HHU983088 GXY983086:GXY983088 GOC983086:GOC983088 GEG983086:GEG983088 FUK983086:FUK983088 FKO983086:FKO983088 FAS983086:FAS983088 EQW983086:EQW983088 EHA983086:EHA983088 DXE983086:DXE983088 DNI983086:DNI983088 DDM983086:DDM983088 CTQ983086:CTQ983088 CJU983086:CJU983088 BZY983086:BZY983088 BQC983086:BQC983088 BGG983086:BGG983088 AWK983086:AWK983088 AMO983086:AMO983088 ACS983086:ACS983088 SW983086:SW983088 JA983086:JA983088 E983086:E983088 WVM917550:WVM917552 WLQ917550:WLQ917552 WBU917550:WBU917552 VRY917550:VRY917552 VIC917550:VIC917552 UYG917550:UYG917552 UOK917550:UOK917552 UEO917550:UEO917552 TUS917550:TUS917552 TKW917550:TKW917552 TBA917550:TBA917552 SRE917550:SRE917552 SHI917550:SHI917552 RXM917550:RXM917552 RNQ917550:RNQ917552 RDU917550:RDU917552 QTY917550:QTY917552 QKC917550:QKC917552 QAG917550:QAG917552 PQK917550:PQK917552 PGO917550:PGO917552 OWS917550:OWS917552 OMW917550:OMW917552 ODA917550:ODA917552 NTE917550:NTE917552 NJI917550:NJI917552 MZM917550:MZM917552 MPQ917550:MPQ917552 MFU917550:MFU917552 LVY917550:LVY917552 LMC917550:LMC917552 LCG917550:LCG917552 KSK917550:KSK917552 KIO917550:KIO917552 JYS917550:JYS917552 JOW917550:JOW917552 JFA917550:JFA917552 IVE917550:IVE917552 ILI917550:ILI917552 IBM917550:IBM917552 HRQ917550:HRQ917552 HHU917550:HHU917552 GXY917550:GXY917552 GOC917550:GOC917552 GEG917550:GEG917552 FUK917550:FUK917552 FKO917550:FKO917552 FAS917550:FAS917552 EQW917550:EQW917552 EHA917550:EHA917552 DXE917550:DXE917552 DNI917550:DNI917552 DDM917550:DDM917552 CTQ917550:CTQ917552 CJU917550:CJU917552 BZY917550:BZY917552 BQC917550:BQC917552 BGG917550:BGG917552 AWK917550:AWK917552 AMO917550:AMO917552 ACS917550:ACS917552 SW917550:SW917552 JA917550:JA917552 E917550:E917552 WVM852014:WVM852016 WLQ852014:WLQ852016 WBU852014:WBU852016 VRY852014:VRY852016 VIC852014:VIC852016 UYG852014:UYG852016 UOK852014:UOK852016 UEO852014:UEO852016 TUS852014:TUS852016 TKW852014:TKW852016 TBA852014:TBA852016 SRE852014:SRE852016 SHI852014:SHI852016 RXM852014:RXM852016 RNQ852014:RNQ852016 RDU852014:RDU852016 QTY852014:QTY852016 QKC852014:QKC852016 QAG852014:QAG852016 PQK852014:PQK852016 PGO852014:PGO852016 OWS852014:OWS852016 OMW852014:OMW852016 ODA852014:ODA852016 NTE852014:NTE852016 NJI852014:NJI852016 MZM852014:MZM852016 MPQ852014:MPQ852016 MFU852014:MFU852016 LVY852014:LVY852016 LMC852014:LMC852016 LCG852014:LCG852016 KSK852014:KSK852016 KIO852014:KIO852016 JYS852014:JYS852016 JOW852014:JOW852016 JFA852014:JFA852016 IVE852014:IVE852016 ILI852014:ILI852016 IBM852014:IBM852016 HRQ852014:HRQ852016 HHU852014:HHU852016 GXY852014:GXY852016 GOC852014:GOC852016 GEG852014:GEG852016 FUK852014:FUK852016 FKO852014:FKO852016 FAS852014:FAS852016 EQW852014:EQW852016 EHA852014:EHA852016 DXE852014:DXE852016 DNI852014:DNI852016 DDM852014:DDM852016 CTQ852014:CTQ852016 CJU852014:CJU852016 BZY852014:BZY852016 BQC852014:BQC852016 BGG852014:BGG852016 AWK852014:AWK852016 AMO852014:AMO852016 ACS852014:ACS852016 SW852014:SW852016 JA852014:JA852016 E852014:E852016 WVM786478:WVM786480 WLQ786478:WLQ786480 WBU786478:WBU786480 VRY786478:VRY786480 VIC786478:VIC786480 UYG786478:UYG786480 UOK786478:UOK786480 UEO786478:UEO786480 TUS786478:TUS786480 TKW786478:TKW786480 TBA786478:TBA786480 SRE786478:SRE786480 SHI786478:SHI786480 RXM786478:RXM786480 RNQ786478:RNQ786480 RDU786478:RDU786480 QTY786478:QTY786480 QKC786478:QKC786480 QAG786478:QAG786480 PQK786478:PQK786480 PGO786478:PGO786480 OWS786478:OWS786480 OMW786478:OMW786480 ODA786478:ODA786480 NTE786478:NTE786480 NJI786478:NJI786480 MZM786478:MZM786480 MPQ786478:MPQ786480 MFU786478:MFU786480 LVY786478:LVY786480 LMC786478:LMC786480 LCG786478:LCG786480 KSK786478:KSK786480 KIO786478:KIO786480 JYS786478:JYS786480 JOW786478:JOW786480 JFA786478:JFA786480 IVE786478:IVE786480 ILI786478:ILI786480 IBM786478:IBM786480 HRQ786478:HRQ786480 HHU786478:HHU786480 GXY786478:GXY786480 GOC786478:GOC786480 GEG786478:GEG786480 FUK786478:FUK786480 FKO786478:FKO786480 FAS786478:FAS786480 EQW786478:EQW786480 EHA786478:EHA786480 DXE786478:DXE786480 DNI786478:DNI786480 DDM786478:DDM786480 CTQ786478:CTQ786480 CJU786478:CJU786480 BZY786478:BZY786480 BQC786478:BQC786480 BGG786478:BGG786480 AWK786478:AWK786480 AMO786478:AMO786480 ACS786478:ACS786480 SW786478:SW786480 JA786478:JA786480 E786478:E786480 WVM720942:WVM720944 WLQ720942:WLQ720944 WBU720942:WBU720944 VRY720942:VRY720944 VIC720942:VIC720944 UYG720942:UYG720944 UOK720942:UOK720944 UEO720942:UEO720944 TUS720942:TUS720944 TKW720942:TKW720944 TBA720942:TBA720944 SRE720942:SRE720944 SHI720942:SHI720944 RXM720942:RXM720944 RNQ720942:RNQ720944 RDU720942:RDU720944 QTY720942:QTY720944 QKC720942:QKC720944 QAG720942:QAG720944 PQK720942:PQK720944 PGO720942:PGO720944 OWS720942:OWS720944 OMW720942:OMW720944 ODA720942:ODA720944 NTE720942:NTE720944 NJI720942:NJI720944 MZM720942:MZM720944 MPQ720942:MPQ720944 MFU720942:MFU720944 LVY720942:LVY720944 LMC720942:LMC720944 LCG720942:LCG720944 KSK720942:KSK720944 KIO720942:KIO720944 JYS720942:JYS720944 JOW720942:JOW720944 JFA720942:JFA720944 IVE720942:IVE720944 ILI720942:ILI720944 IBM720942:IBM720944 HRQ720942:HRQ720944 HHU720942:HHU720944 GXY720942:GXY720944 GOC720942:GOC720944 GEG720942:GEG720944 FUK720942:FUK720944 FKO720942:FKO720944 FAS720942:FAS720944 EQW720942:EQW720944 EHA720942:EHA720944 DXE720942:DXE720944 DNI720942:DNI720944 DDM720942:DDM720944 CTQ720942:CTQ720944 CJU720942:CJU720944 BZY720942:BZY720944 BQC720942:BQC720944 BGG720942:BGG720944 AWK720942:AWK720944 AMO720942:AMO720944 ACS720942:ACS720944 SW720942:SW720944 JA720942:JA720944 E720942:E720944 WVM655406:WVM655408 WLQ655406:WLQ655408 WBU655406:WBU655408 VRY655406:VRY655408 VIC655406:VIC655408 UYG655406:UYG655408 UOK655406:UOK655408 UEO655406:UEO655408 TUS655406:TUS655408 TKW655406:TKW655408 TBA655406:TBA655408 SRE655406:SRE655408 SHI655406:SHI655408 RXM655406:RXM655408 RNQ655406:RNQ655408 RDU655406:RDU655408 QTY655406:QTY655408 QKC655406:QKC655408 QAG655406:QAG655408 PQK655406:PQK655408 PGO655406:PGO655408 OWS655406:OWS655408 OMW655406:OMW655408 ODA655406:ODA655408 NTE655406:NTE655408 NJI655406:NJI655408 MZM655406:MZM655408 MPQ655406:MPQ655408 MFU655406:MFU655408 LVY655406:LVY655408 LMC655406:LMC655408 LCG655406:LCG655408 KSK655406:KSK655408 KIO655406:KIO655408 JYS655406:JYS655408 JOW655406:JOW655408 JFA655406:JFA655408 IVE655406:IVE655408 ILI655406:ILI655408 IBM655406:IBM655408 HRQ655406:HRQ655408 HHU655406:HHU655408 GXY655406:GXY655408 GOC655406:GOC655408 GEG655406:GEG655408 FUK655406:FUK655408 FKO655406:FKO655408 FAS655406:FAS655408 EQW655406:EQW655408 EHA655406:EHA655408 DXE655406:DXE655408 DNI655406:DNI655408 DDM655406:DDM655408 CTQ655406:CTQ655408 CJU655406:CJU655408 BZY655406:BZY655408 BQC655406:BQC655408 BGG655406:BGG655408 AWK655406:AWK655408 AMO655406:AMO655408 ACS655406:ACS655408 SW655406:SW655408 JA655406:JA655408 E655406:E655408 WVM589870:WVM589872 WLQ589870:WLQ589872 WBU589870:WBU589872 VRY589870:VRY589872 VIC589870:VIC589872 UYG589870:UYG589872 UOK589870:UOK589872 UEO589870:UEO589872 TUS589870:TUS589872 TKW589870:TKW589872 TBA589870:TBA589872 SRE589870:SRE589872 SHI589870:SHI589872 RXM589870:RXM589872 RNQ589870:RNQ589872 RDU589870:RDU589872 QTY589870:QTY589872 QKC589870:QKC589872 QAG589870:QAG589872 PQK589870:PQK589872 PGO589870:PGO589872 OWS589870:OWS589872 OMW589870:OMW589872 ODA589870:ODA589872 NTE589870:NTE589872 NJI589870:NJI589872 MZM589870:MZM589872 MPQ589870:MPQ589872 MFU589870:MFU589872 LVY589870:LVY589872 LMC589870:LMC589872 LCG589870:LCG589872 KSK589870:KSK589872 KIO589870:KIO589872 JYS589870:JYS589872 JOW589870:JOW589872 JFA589870:JFA589872 IVE589870:IVE589872 ILI589870:ILI589872 IBM589870:IBM589872 HRQ589870:HRQ589872 HHU589870:HHU589872 GXY589870:GXY589872 GOC589870:GOC589872 GEG589870:GEG589872 FUK589870:FUK589872 FKO589870:FKO589872 FAS589870:FAS589872 EQW589870:EQW589872 EHA589870:EHA589872 DXE589870:DXE589872 DNI589870:DNI589872 DDM589870:DDM589872 CTQ589870:CTQ589872 CJU589870:CJU589872 BZY589870:BZY589872 BQC589870:BQC589872 BGG589870:BGG589872 AWK589870:AWK589872 AMO589870:AMO589872 ACS589870:ACS589872 SW589870:SW589872 JA589870:JA589872 E589870:E589872 WVM524334:WVM524336 WLQ524334:WLQ524336 WBU524334:WBU524336 VRY524334:VRY524336 VIC524334:VIC524336 UYG524334:UYG524336 UOK524334:UOK524336 UEO524334:UEO524336 TUS524334:TUS524336 TKW524334:TKW524336 TBA524334:TBA524336 SRE524334:SRE524336 SHI524334:SHI524336 RXM524334:RXM524336 RNQ524334:RNQ524336 RDU524334:RDU524336 QTY524334:QTY524336 QKC524334:QKC524336 QAG524334:QAG524336 PQK524334:PQK524336 PGO524334:PGO524336 OWS524334:OWS524336 OMW524334:OMW524336 ODA524334:ODA524336 NTE524334:NTE524336 NJI524334:NJI524336 MZM524334:MZM524336 MPQ524334:MPQ524336 MFU524334:MFU524336 LVY524334:LVY524336 LMC524334:LMC524336 LCG524334:LCG524336 KSK524334:KSK524336 KIO524334:KIO524336 JYS524334:JYS524336 JOW524334:JOW524336 JFA524334:JFA524336 IVE524334:IVE524336 ILI524334:ILI524336 IBM524334:IBM524336 HRQ524334:HRQ524336 HHU524334:HHU524336 GXY524334:GXY524336 GOC524334:GOC524336 GEG524334:GEG524336 FUK524334:FUK524336 FKO524334:FKO524336 FAS524334:FAS524336 EQW524334:EQW524336 EHA524334:EHA524336 DXE524334:DXE524336 DNI524334:DNI524336 DDM524334:DDM524336 CTQ524334:CTQ524336 CJU524334:CJU524336 BZY524334:BZY524336 BQC524334:BQC524336 BGG524334:BGG524336 AWK524334:AWK524336 AMO524334:AMO524336 ACS524334:ACS524336 SW524334:SW524336 JA524334:JA524336 E524334:E524336 WVM458798:WVM458800 WLQ458798:WLQ458800 WBU458798:WBU458800 VRY458798:VRY458800 VIC458798:VIC458800 UYG458798:UYG458800 UOK458798:UOK458800 UEO458798:UEO458800 TUS458798:TUS458800 TKW458798:TKW458800 TBA458798:TBA458800 SRE458798:SRE458800 SHI458798:SHI458800 RXM458798:RXM458800 RNQ458798:RNQ458800 RDU458798:RDU458800 QTY458798:QTY458800 QKC458798:QKC458800 QAG458798:QAG458800 PQK458798:PQK458800 PGO458798:PGO458800 OWS458798:OWS458800 OMW458798:OMW458800 ODA458798:ODA458800 NTE458798:NTE458800 NJI458798:NJI458800 MZM458798:MZM458800 MPQ458798:MPQ458800 MFU458798:MFU458800 LVY458798:LVY458800 LMC458798:LMC458800 LCG458798:LCG458800 KSK458798:KSK458800 KIO458798:KIO458800 JYS458798:JYS458800 JOW458798:JOW458800 JFA458798:JFA458800 IVE458798:IVE458800 ILI458798:ILI458800 IBM458798:IBM458800 HRQ458798:HRQ458800 HHU458798:HHU458800 GXY458798:GXY458800 GOC458798:GOC458800 GEG458798:GEG458800 FUK458798:FUK458800 FKO458798:FKO458800 FAS458798:FAS458800 EQW458798:EQW458800 EHA458798:EHA458800 DXE458798:DXE458800 DNI458798:DNI458800 DDM458798:DDM458800 CTQ458798:CTQ458800 CJU458798:CJU458800 BZY458798:BZY458800 BQC458798:BQC458800 BGG458798:BGG458800 AWK458798:AWK458800 AMO458798:AMO458800 ACS458798:ACS458800 SW458798:SW458800 JA458798:JA458800 E458798:E458800 WVM393262:WVM393264 WLQ393262:WLQ393264 WBU393262:WBU393264 VRY393262:VRY393264 VIC393262:VIC393264 UYG393262:UYG393264 UOK393262:UOK393264 UEO393262:UEO393264 TUS393262:TUS393264 TKW393262:TKW393264 TBA393262:TBA393264 SRE393262:SRE393264 SHI393262:SHI393264 RXM393262:RXM393264 RNQ393262:RNQ393264 RDU393262:RDU393264 QTY393262:QTY393264 QKC393262:QKC393264 QAG393262:QAG393264 PQK393262:PQK393264 PGO393262:PGO393264 OWS393262:OWS393264 OMW393262:OMW393264 ODA393262:ODA393264 NTE393262:NTE393264 NJI393262:NJI393264 MZM393262:MZM393264 MPQ393262:MPQ393264 MFU393262:MFU393264 LVY393262:LVY393264 LMC393262:LMC393264 LCG393262:LCG393264 KSK393262:KSK393264 KIO393262:KIO393264 JYS393262:JYS393264 JOW393262:JOW393264 JFA393262:JFA393264 IVE393262:IVE393264 ILI393262:ILI393264 IBM393262:IBM393264 HRQ393262:HRQ393264 HHU393262:HHU393264 GXY393262:GXY393264 GOC393262:GOC393264 GEG393262:GEG393264 FUK393262:FUK393264 FKO393262:FKO393264 FAS393262:FAS393264 EQW393262:EQW393264 EHA393262:EHA393264 DXE393262:DXE393264 DNI393262:DNI393264 DDM393262:DDM393264 CTQ393262:CTQ393264 CJU393262:CJU393264 BZY393262:BZY393264 BQC393262:BQC393264 BGG393262:BGG393264 AWK393262:AWK393264 AMO393262:AMO393264 ACS393262:ACS393264 SW393262:SW393264 JA393262:JA393264 E393262:E393264 WVM327726:WVM327728 WLQ327726:WLQ327728 WBU327726:WBU327728 VRY327726:VRY327728 VIC327726:VIC327728 UYG327726:UYG327728 UOK327726:UOK327728 UEO327726:UEO327728 TUS327726:TUS327728 TKW327726:TKW327728 TBA327726:TBA327728 SRE327726:SRE327728 SHI327726:SHI327728 RXM327726:RXM327728 RNQ327726:RNQ327728 RDU327726:RDU327728 QTY327726:QTY327728 QKC327726:QKC327728 QAG327726:QAG327728 PQK327726:PQK327728 PGO327726:PGO327728 OWS327726:OWS327728 OMW327726:OMW327728 ODA327726:ODA327728 NTE327726:NTE327728 NJI327726:NJI327728 MZM327726:MZM327728 MPQ327726:MPQ327728 MFU327726:MFU327728 LVY327726:LVY327728 LMC327726:LMC327728 LCG327726:LCG327728 KSK327726:KSK327728 KIO327726:KIO327728 JYS327726:JYS327728 JOW327726:JOW327728 JFA327726:JFA327728 IVE327726:IVE327728 ILI327726:ILI327728 IBM327726:IBM327728 HRQ327726:HRQ327728 HHU327726:HHU327728 GXY327726:GXY327728 GOC327726:GOC327728 GEG327726:GEG327728 FUK327726:FUK327728 FKO327726:FKO327728 FAS327726:FAS327728 EQW327726:EQW327728 EHA327726:EHA327728 DXE327726:DXE327728 DNI327726:DNI327728 DDM327726:DDM327728 CTQ327726:CTQ327728 CJU327726:CJU327728 BZY327726:BZY327728 BQC327726:BQC327728 BGG327726:BGG327728 AWK327726:AWK327728 AMO327726:AMO327728 ACS327726:ACS327728 SW327726:SW327728 JA327726:JA327728 E327726:E327728 WVM262190:WVM262192 WLQ262190:WLQ262192 WBU262190:WBU262192 VRY262190:VRY262192 VIC262190:VIC262192 UYG262190:UYG262192 UOK262190:UOK262192 UEO262190:UEO262192 TUS262190:TUS262192 TKW262190:TKW262192 TBA262190:TBA262192 SRE262190:SRE262192 SHI262190:SHI262192 RXM262190:RXM262192 RNQ262190:RNQ262192 RDU262190:RDU262192 QTY262190:QTY262192 QKC262190:QKC262192 QAG262190:QAG262192 PQK262190:PQK262192 PGO262190:PGO262192 OWS262190:OWS262192 OMW262190:OMW262192 ODA262190:ODA262192 NTE262190:NTE262192 NJI262190:NJI262192 MZM262190:MZM262192 MPQ262190:MPQ262192 MFU262190:MFU262192 LVY262190:LVY262192 LMC262190:LMC262192 LCG262190:LCG262192 KSK262190:KSK262192 KIO262190:KIO262192 JYS262190:JYS262192 JOW262190:JOW262192 JFA262190:JFA262192 IVE262190:IVE262192 ILI262190:ILI262192 IBM262190:IBM262192 HRQ262190:HRQ262192 HHU262190:HHU262192 GXY262190:GXY262192 GOC262190:GOC262192 GEG262190:GEG262192 FUK262190:FUK262192 FKO262190:FKO262192 FAS262190:FAS262192 EQW262190:EQW262192 EHA262190:EHA262192 DXE262190:DXE262192 DNI262190:DNI262192 DDM262190:DDM262192 CTQ262190:CTQ262192 CJU262190:CJU262192 BZY262190:BZY262192 BQC262190:BQC262192 BGG262190:BGG262192 AWK262190:AWK262192 AMO262190:AMO262192 ACS262190:ACS262192 SW262190:SW262192 JA262190:JA262192 E262190:E262192 WVM196654:WVM196656 WLQ196654:WLQ196656 WBU196654:WBU196656 VRY196654:VRY196656 VIC196654:VIC196656 UYG196654:UYG196656 UOK196654:UOK196656 UEO196654:UEO196656 TUS196654:TUS196656 TKW196654:TKW196656 TBA196654:TBA196656 SRE196654:SRE196656 SHI196654:SHI196656 RXM196654:RXM196656 RNQ196654:RNQ196656 RDU196654:RDU196656 QTY196654:QTY196656 QKC196654:QKC196656 QAG196654:QAG196656 PQK196654:PQK196656 PGO196654:PGO196656 OWS196654:OWS196656 OMW196654:OMW196656 ODA196654:ODA196656 NTE196654:NTE196656 NJI196654:NJI196656 MZM196654:MZM196656 MPQ196654:MPQ196656 MFU196654:MFU196656 LVY196654:LVY196656 LMC196654:LMC196656 LCG196654:LCG196656 KSK196654:KSK196656 KIO196654:KIO196656 JYS196654:JYS196656 JOW196654:JOW196656 JFA196654:JFA196656 IVE196654:IVE196656 ILI196654:ILI196656 IBM196654:IBM196656 HRQ196654:HRQ196656 HHU196654:HHU196656 GXY196654:GXY196656 GOC196654:GOC196656 GEG196654:GEG196656 FUK196654:FUK196656 FKO196654:FKO196656 FAS196654:FAS196656 EQW196654:EQW196656 EHA196654:EHA196656 DXE196654:DXE196656 DNI196654:DNI196656 DDM196654:DDM196656 CTQ196654:CTQ196656 CJU196654:CJU196656 BZY196654:BZY196656 BQC196654:BQC196656 BGG196654:BGG196656 AWK196654:AWK196656 AMO196654:AMO196656 ACS196654:ACS196656 SW196654:SW196656 JA196654:JA196656 E196654:E196656 WVM131118:WVM131120 WLQ131118:WLQ131120 WBU131118:WBU131120 VRY131118:VRY131120 VIC131118:VIC131120 UYG131118:UYG131120 UOK131118:UOK131120 UEO131118:UEO131120 TUS131118:TUS131120 TKW131118:TKW131120 TBA131118:TBA131120 SRE131118:SRE131120 SHI131118:SHI131120 RXM131118:RXM131120 RNQ131118:RNQ131120 RDU131118:RDU131120 QTY131118:QTY131120 QKC131118:QKC131120 QAG131118:QAG131120 PQK131118:PQK131120 PGO131118:PGO131120 OWS131118:OWS131120 OMW131118:OMW131120 ODA131118:ODA131120 NTE131118:NTE131120 NJI131118:NJI131120 MZM131118:MZM131120 MPQ131118:MPQ131120 MFU131118:MFU131120 LVY131118:LVY131120 LMC131118:LMC131120 LCG131118:LCG131120 KSK131118:KSK131120 KIO131118:KIO131120 JYS131118:JYS131120 JOW131118:JOW131120 JFA131118:JFA131120 IVE131118:IVE131120 ILI131118:ILI131120 IBM131118:IBM131120 HRQ131118:HRQ131120 HHU131118:HHU131120 GXY131118:GXY131120 GOC131118:GOC131120 GEG131118:GEG131120 FUK131118:FUK131120 FKO131118:FKO131120 FAS131118:FAS131120 EQW131118:EQW131120 EHA131118:EHA131120 DXE131118:DXE131120 DNI131118:DNI131120 DDM131118:DDM131120 CTQ131118:CTQ131120 CJU131118:CJU131120 BZY131118:BZY131120 BQC131118:BQC131120 BGG131118:BGG131120 AWK131118:AWK131120 AMO131118:AMO131120 ACS131118:ACS131120 SW131118:SW131120 JA131118:JA131120 E131118:E131120 WVM65582:WVM65584 WLQ65582:WLQ65584 WBU65582:WBU65584 VRY65582:VRY65584 VIC65582:VIC65584 UYG65582:UYG65584 UOK65582:UOK65584 UEO65582:UEO65584 TUS65582:TUS65584 TKW65582:TKW65584 TBA65582:TBA65584 SRE65582:SRE65584 SHI65582:SHI65584 RXM65582:RXM65584 RNQ65582:RNQ65584 RDU65582:RDU65584 QTY65582:QTY65584 QKC65582:QKC65584 QAG65582:QAG65584 PQK65582:PQK65584 PGO65582:PGO65584 OWS65582:OWS65584 OMW65582:OMW65584 ODA65582:ODA65584 NTE65582:NTE65584 NJI65582:NJI65584 MZM65582:MZM65584 MPQ65582:MPQ65584 MFU65582:MFU65584 LVY65582:LVY65584 LMC65582:LMC65584 LCG65582:LCG65584 KSK65582:KSK65584 KIO65582:KIO65584 JYS65582:JYS65584 JOW65582:JOW65584 JFA65582:JFA65584 IVE65582:IVE65584 ILI65582:ILI65584 IBM65582:IBM65584 HRQ65582:HRQ65584 HHU65582:HHU65584 GXY65582:GXY65584 GOC65582:GOC65584 GEG65582:GEG65584 FUK65582:FUK65584 FKO65582:FKO65584 FAS65582:FAS65584 EQW65582:EQW65584 EHA65582:EHA65584 DXE65582:DXE65584 DNI65582:DNI65584 DDM65582:DDM65584 CTQ65582:CTQ65584 CJU65582:CJU65584 BZY65582:BZY65584 BQC65582:BQC65584 BGG65582:BGG65584 AWK65582:AWK65584 AMO65582:AMO65584 ACS65582:ACS65584 SW65582:SW65584 JA65582:JA65584 E65582:E65584 WVL51:WVM51 WLP51:WLQ51 WBT51:WBU51 VRX51:VRY51 VIB51:VIC51 UYF51:UYG51 UOJ51:UOK51 UEN51:UEO51 TUR51:TUS51 TKV51:TKW51 TAZ51:TBA51 SRD51:SRE51 SHH51:SHI51 RXL51:RXM51 RNP51:RNQ51 RDT51:RDU51 QTX51:QTY51 QKB51:QKC51 QAF51:QAG51 PQJ51:PQK51 PGN51:PGO51 OWR51:OWS51 OMV51:OMW51 OCZ51:ODA51 NTD51:NTE51 NJH51:NJI51 MZL51:MZM51 MPP51:MPQ51 MFT51:MFU51 LVX51:LVY51 LMB51:LMC51 LCF51:LCG51 KSJ51:KSK51 KIN51:KIO51 JYR51:JYS51 JOV51:JOW51 JEZ51:JFA51 IVD51:IVE51 ILH51:ILI51 IBL51:IBM51 HRP51:HRQ51 HHT51:HHU51 GXX51:GXY51 GOB51:GOC51 GEF51:GEG51 FUJ51:FUK51 FKN51:FKO51 FAR51:FAS51 EQV51:EQW51 EGZ51:EHA51 DXD51:DXE51 DNH51:DNI51 DDL51:DDM51 CTP51:CTQ51 CJT51:CJU51 BZX51:BZY51 BQB51:BQC51 BGF51:BGG51 AWJ51:AWK51 AMN51:AMO51 ACR51:ACS51 SV51:SW51 JA51 WVL983084:WVL983088 WLP983084:WLP983088 WBT983084:WBT983088 VRX983084:VRX983088 VIB983084:VIB983088 UYF983084:UYF983088 UOJ983084:UOJ983088 UEN983084:UEN983088 TUR983084:TUR983088 TKV983084:TKV983088 TAZ983084:TAZ983088 SRD983084:SRD983088 SHH983084:SHH983088 RXL983084:RXL983088 RNP983084:RNP983088 RDT983084:RDT983088 QTX983084:QTX983088 QKB983084:QKB983088 QAF983084:QAF983088 PQJ983084:PQJ983088 PGN983084:PGN983088 OWR983084:OWR983088 OMV983084:OMV983088 OCZ983084:OCZ983088 NTD983084:NTD983088 NJH983084:NJH983088 MZL983084:MZL983088 MPP983084:MPP983088 MFT983084:MFT983088 LVX983084:LVX983088 LMB983084:LMB983088 LCF983084:LCF983088 KSJ983084:KSJ983088 KIN983084:KIN983088 JYR983084:JYR983088 JOV983084:JOV983088 JEZ983084:JEZ983088 IVD983084:IVD983088 ILH983084:ILH983088 IBL983084:IBL983088 HRP983084:HRP983088 HHT983084:HHT983088 GXX983084:GXX983088 GOB983084:GOB983088 GEF983084:GEF983088 FUJ983084:FUJ983088 FKN983084:FKN983088 FAR983084:FAR983088 EQV983084:EQV983088 EGZ983084:EGZ983088 DXD983084:DXD983088 DNH983084:DNH983088 DDL983084:DDL983088 CTP983084:CTP983088 CJT983084:CJT983088 BZX983084:BZX983088 BQB983084:BQB983088 BGF983084:BGF983088 AWJ983084:AWJ983088 AMN983084:AMN983088 ACR983084:ACR983088 SV983084:SV983088 IZ983084:IZ983088 D983084:D983088 WVL917548:WVL917552 WLP917548:WLP917552 WBT917548:WBT917552 VRX917548:VRX917552 VIB917548:VIB917552 UYF917548:UYF917552 UOJ917548:UOJ917552 UEN917548:UEN917552 TUR917548:TUR917552 TKV917548:TKV917552 TAZ917548:TAZ917552 SRD917548:SRD917552 SHH917548:SHH917552 RXL917548:RXL917552 RNP917548:RNP917552 RDT917548:RDT917552 QTX917548:QTX917552 QKB917548:QKB917552 QAF917548:QAF917552 PQJ917548:PQJ917552 PGN917548:PGN917552 OWR917548:OWR917552 OMV917548:OMV917552 OCZ917548:OCZ917552 NTD917548:NTD917552 NJH917548:NJH917552 MZL917548:MZL917552 MPP917548:MPP917552 MFT917548:MFT917552 LVX917548:LVX917552 LMB917548:LMB917552 LCF917548:LCF917552 KSJ917548:KSJ917552 KIN917548:KIN917552 JYR917548:JYR917552 JOV917548:JOV917552 JEZ917548:JEZ917552 IVD917548:IVD917552 ILH917548:ILH917552 IBL917548:IBL917552 HRP917548:HRP917552 HHT917548:HHT917552 GXX917548:GXX917552 GOB917548:GOB917552 GEF917548:GEF917552 FUJ917548:FUJ917552 FKN917548:FKN917552 FAR917548:FAR917552 EQV917548:EQV917552 EGZ917548:EGZ917552 DXD917548:DXD917552 DNH917548:DNH917552 DDL917548:DDL917552 CTP917548:CTP917552 CJT917548:CJT917552 BZX917548:BZX917552 BQB917548:BQB917552 BGF917548:BGF917552 AWJ917548:AWJ917552 AMN917548:AMN917552 ACR917548:ACR917552 SV917548:SV917552 IZ917548:IZ917552 D917548:D917552 WVL852012:WVL852016 WLP852012:WLP852016 WBT852012:WBT852016 VRX852012:VRX852016 VIB852012:VIB852016 UYF852012:UYF852016 UOJ852012:UOJ852016 UEN852012:UEN852016 TUR852012:TUR852016 TKV852012:TKV852016 TAZ852012:TAZ852016 SRD852012:SRD852016 SHH852012:SHH852016 RXL852012:RXL852016 RNP852012:RNP852016 RDT852012:RDT852016 QTX852012:QTX852016 QKB852012:QKB852016 QAF852012:QAF852016 PQJ852012:PQJ852016 PGN852012:PGN852016 OWR852012:OWR852016 OMV852012:OMV852016 OCZ852012:OCZ852016 NTD852012:NTD852016 NJH852012:NJH852016 MZL852012:MZL852016 MPP852012:MPP852016 MFT852012:MFT852016 LVX852012:LVX852016 LMB852012:LMB852016 LCF852012:LCF852016 KSJ852012:KSJ852016 KIN852012:KIN852016 JYR852012:JYR852016 JOV852012:JOV852016 JEZ852012:JEZ852016 IVD852012:IVD852016 ILH852012:ILH852016 IBL852012:IBL852016 HRP852012:HRP852016 HHT852012:HHT852016 GXX852012:GXX852016 GOB852012:GOB852016 GEF852012:GEF852016 FUJ852012:FUJ852016 FKN852012:FKN852016 FAR852012:FAR852016 EQV852012:EQV852016 EGZ852012:EGZ852016 DXD852012:DXD852016 DNH852012:DNH852016 DDL852012:DDL852016 CTP852012:CTP852016 CJT852012:CJT852016 BZX852012:BZX852016 BQB852012:BQB852016 BGF852012:BGF852016 AWJ852012:AWJ852016 AMN852012:AMN852016 ACR852012:ACR852016 SV852012:SV852016 IZ852012:IZ852016 D852012:D852016 WVL786476:WVL786480 WLP786476:WLP786480 WBT786476:WBT786480 VRX786476:VRX786480 VIB786476:VIB786480 UYF786476:UYF786480 UOJ786476:UOJ786480 UEN786476:UEN786480 TUR786476:TUR786480 TKV786476:TKV786480 TAZ786476:TAZ786480 SRD786476:SRD786480 SHH786476:SHH786480 RXL786476:RXL786480 RNP786476:RNP786480 RDT786476:RDT786480 QTX786476:QTX786480 QKB786476:QKB786480 QAF786476:QAF786480 PQJ786476:PQJ786480 PGN786476:PGN786480 OWR786476:OWR786480 OMV786476:OMV786480 OCZ786476:OCZ786480 NTD786476:NTD786480 NJH786476:NJH786480 MZL786476:MZL786480 MPP786476:MPP786480 MFT786476:MFT786480 LVX786476:LVX786480 LMB786476:LMB786480 LCF786476:LCF786480 KSJ786476:KSJ786480 KIN786476:KIN786480 JYR786476:JYR786480 JOV786476:JOV786480 JEZ786476:JEZ786480 IVD786476:IVD786480 ILH786476:ILH786480 IBL786476:IBL786480 HRP786476:HRP786480 HHT786476:HHT786480 GXX786476:GXX786480 GOB786476:GOB786480 GEF786476:GEF786480 FUJ786476:FUJ786480 FKN786476:FKN786480 FAR786476:FAR786480 EQV786476:EQV786480 EGZ786476:EGZ786480 DXD786476:DXD786480 DNH786476:DNH786480 DDL786476:DDL786480 CTP786476:CTP786480 CJT786476:CJT786480 BZX786476:BZX786480 BQB786476:BQB786480 BGF786476:BGF786480 AWJ786476:AWJ786480 AMN786476:AMN786480 ACR786476:ACR786480 SV786476:SV786480 IZ786476:IZ786480 D786476:D786480 WVL720940:WVL720944 WLP720940:WLP720944 WBT720940:WBT720944 VRX720940:VRX720944 VIB720940:VIB720944 UYF720940:UYF720944 UOJ720940:UOJ720944 UEN720940:UEN720944 TUR720940:TUR720944 TKV720940:TKV720944 TAZ720940:TAZ720944 SRD720940:SRD720944 SHH720940:SHH720944 RXL720940:RXL720944 RNP720940:RNP720944 RDT720940:RDT720944 QTX720940:QTX720944 QKB720940:QKB720944 QAF720940:QAF720944 PQJ720940:PQJ720944 PGN720940:PGN720944 OWR720940:OWR720944 OMV720940:OMV720944 OCZ720940:OCZ720944 NTD720940:NTD720944 NJH720940:NJH720944 MZL720940:MZL720944 MPP720940:MPP720944 MFT720940:MFT720944 LVX720940:LVX720944 LMB720940:LMB720944 LCF720940:LCF720944 KSJ720940:KSJ720944 KIN720940:KIN720944 JYR720940:JYR720944 JOV720940:JOV720944 JEZ720940:JEZ720944 IVD720940:IVD720944 ILH720940:ILH720944 IBL720940:IBL720944 HRP720940:HRP720944 HHT720940:HHT720944 GXX720940:GXX720944 GOB720940:GOB720944 GEF720940:GEF720944 FUJ720940:FUJ720944 FKN720940:FKN720944 FAR720940:FAR720944 EQV720940:EQV720944 EGZ720940:EGZ720944 DXD720940:DXD720944 DNH720940:DNH720944 DDL720940:DDL720944 CTP720940:CTP720944 CJT720940:CJT720944 BZX720940:BZX720944 BQB720940:BQB720944 BGF720940:BGF720944 AWJ720940:AWJ720944 AMN720940:AMN720944 ACR720940:ACR720944 SV720940:SV720944 IZ720940:IZ720944 D720940:D720944 WVL655404:WVL655408 WLP655404:WLP655408 WBT655404:WBT655408 VRX655404:VRX655408 VIB655404:VIB655408 UYF655404:UYF655408 UOJ655404:UOJ655408 UEN655404:UEN655408 TUR655404:TUR655408 TKV655404:TKV655408 TAZ655404:TAZ655408 SRD655404:SRD655408 SHH655404:SHH655408 RXL655404:RXL655408 RNP655404:RNP655408 RDT655404:RDT655408 QTX655404:QTX655408 QKB655404:QKB655408 QAF655404:QAF655408 PQJ655404:PQJ655408 PGN655404:PGN655408 OWR655404:OWR655408 OMV655404:OMV655408 OCZ655404:OCZ655408 NTD655404:NTD655408 NJH655404:NJH655408 MZL655404:MZL655408 MPP655404:MPP655408 MFT655404:MFT655408 LVX655404:LVX655408 LMB655404:LMB655408 LCF655404:LCF655408 KSJ655404:KSJ655408 KIN655404:KIN655408 JYR655404:JYR655408 JOV655404:JOV655408 JEZ655404:JEZ655408 IVD655404:IVD655408 ILH655404:ILH655408 IBL655404:IBL655408 HRP655404:HRP655408 HHT655404:HHT655408 GXX655404:GXX655408 GOB655404:GOB655408 GEF655404:GEF655408 FUJ655404:FUJ655408 FKN655404:FKN655408 FAR655404:FAR655408 EQV655404:EQV655408 EGZ655404:EGZ655408 DXD655404:DXD655408 DNH655404:DNH655408 DDL655404:DDL655408 CTP655404:CTP655408 CJT655404:CJT655408 BZX655404:BZX655408 BQB655404:BQB655408 BGF655404:BGF655408 AWJ655404:AWJ655408 AMN655404:AMN655408 ACR655404:ACR655408 SV655404:SV655408 IZ655404:IZ655408 D655404:D655408 WVL589868:WVL589872 WLP589868:WLP589872 WBT589868:WBT589872 VRX589868:VRX589872 VIB589868:VIB589872 UYF589868:UYF589872 UOJ589868:UOJ589872 UEN589868:UEN589872 TUR589868:TUR589872 TKV589868:TKV589872 TAZ589868:TAZ589872 SRD589868:SRD589872 SHH589868:SHH589872 RXL589868:RXL589872 RNP589868:RNP589872 RDT589868:RDT589872 QTX589868:QTX589872 QKB589868:QKB589872 QAF589868:QAF589872 PQJ589868:PQJ589872 PGN589868:PGN589872 OWR589868:OWR589872 OMV589868:OMV589872 OCZ589868:OCZ589872 NTD589868:NTD589872 NJH589868:NJH589872 MZL589868:MZL589872 MPP589868:MPP589872 MFT589868:MFT589872 LVX589868:LVX589872 LMB589868:LMB589872 LCF589868:LCF589872 KSJ589868:KSJ589872 KIN589868:KIN589872 JYR589868:JYR589872 JOV589868:JOV589872 JEZ589868:JEZ589872 IVD589868:IVD589872 ILH589868:ILH589872 IBL589868:IBL589872 HRP589868:HRP589872 HHT589868:HHT589872 GXX589868:GXX589872 GOB589868:GOB589872 GEF589868:GEF589872 FUJ589868:FUJ589872 FKN589868:FKN589872 FAR589868:FAR589872 EQV589868:EQV589872 EGZ589868:EGZ589872 DXD589868:DXD589872 DNH589868:DNH589872 DDL589868:DDL589872 CTP589868:CTP589872 CJT589868:CJT589872 BZX589868:BZX589872 BQB589868:BQB589872 BGF589868:BGF589872 AWJ589868:AWJ589872 AMN589868:AMN589872 ACR589868:ACR589872 SV589868:SV589872 IZ589868:IZ589872 D589868:D589872 WVL524332:WVL524336 WLP524332:WLP524336 WBT524332:WBT524336 VRX524332:VRX524336 VIB524332:VIB524336 UYF524332:UYF524336 UOJ524332:UOJ524336 UEN524332:UEN524336 TUR524332:TUR524336 TKV524332:TKV524336 TAZ524332:TAZ524336 SRD524332:SRD524336 SHH524332:SHH524336 RXL524332:RXL524336 RNP524332:RNP524336 RDT524332:RDT524336 QTX524332:QTX524336 QKB524332:QKB524336 QAF524332:QAF524336 PQJ524332:PQJ524336 PGN524332:PGN524336 OWR524332:OWR524336 OMV524332:OMV524336 OCZ524332:OCZ524336 NTD524332:NTD524336 NJH524332:NJH524336 MZL524332:MZL524336 MPP524332:MPP524336 MFT524332:MFT524336 LVX524332:LVX524336 LMB524332:LMB524336 LCF524332:LCF524336 KSJ524332:KSJ524336 KIN524332:KIN524336 JYR524332:JYR524336 JOV524332:JOV524336 JEZ524332:JEZ524336 IVD524332:IVD524336 ILH524332:ILH524336 IBL524332:IBL524336 HRP524332:HRP524336 HHT524332:HHT524336 GXX524332:GXX524336 GOB524332:GOB524336 GEF524332:GEF524336 FUJ524332:FUJ524336 FKN524332:FKN524336 FAR524332:FAR524336 EQV524332:EQV524336 EGZ524332:EGZ524336 DXD524332:DXD524336 DNH524332:DNH524336 DDL524332:DDL524336 CTP524332:CTP524336 CJT524332:CJT524336 BZX524332:BZX524336 BQB524332:BQB524336 BGF524332:BGF524336 AWJ524332:AWJ524336 AMN524332:AMN524336 ACR524332:ACR524336 SV524332:SV524336 IZ524332:IZ524336 D524332:D524336 WVL458796:WVL458800 WLP458796:WLP458800 WBT458796:WBT458800 VRX458796:VRX458800 VIB458796:VIB458800 UYF458796:UYF458800 UOJ458796:UOJ458800 UEN458796:UEN458800 TUR458796:TUR458800 TKV458796:TKV458800 TAZ458796:TAZ458800 SRD458796:SRD458800 SHH458796:SHH458800 RXL458796:RXL458800 RNP458796:RNP458800 RDT458796:RDT458800 QTX458796:QTX458800 QKB458796:QKB458800 QAF458796:QAF458800 PQJ458796:PQJ458800 PGN458796:PGN458800 OWR458796:OWR458800 OMV458796:OMV458800 OCZ458796:OCZ458800 NTD458796:NTD458800 NJH458796:NJH458800 MZL458796:MZL458800 MPP458796:MPP458800 MFT458796:MFT458800 LVX458796:LVX458800 LMB458796:LMB458800 LCF458796:LCF458800 KSJ458796:KSJ458800 KIN458796:KIN458800 JYR458796:JYR458800 JOV458796:JOV458800 JEZ458796:JEZ458800 IVD458796:IVD458800 ILH458796:ILH458800 IBL458796:IBL458800 HRP458796:HRP458800 HHT458796:HHT458800 GXX458796:GXX458800 GOB458796:GOB458800 GEF458796:GEF458800 FUJ458796:FUJ458800 FKN458796:FKN458800 FAR458796:FAR458800 EQV458796:EQV458800 EGZ458796:EGZ458800 DXD458796:DXD458800 DNH458796:DNH458800 DDL458796:DDL458800 CTP458796:CTP458800 CJT458796:CJT458800 BZX458796:BZX458800 BQB458796:BQB458800 BGF458796:BGF458800 AWJ458796:AWJ458800 AMN458796:AMN458800 ACR458796:ACR458800 SV458796:SV458800 IZ458796:IZ458800 D458796:D458800 WVL393260:WVL393264 WLP393260:WLP393264 WBT393260:WBT393264 VRX393260:VRX393264 VIB393260:VIB393264 UYF393260:UYF393264 UOJ393260:UOJ393264 UEN393260:UEN393264 TUR393260:TUR393264 TKV393260:TKV393264 TAZ393260:TAZ393264 SRD393260:SRD393264 SHH393260:SHH393264 RXL393260:RXL393264 RNP393260:RNP393264 RDT393260:RDT393264 QTX393260:QTX393264 QKB393260:QKB393264 QAF393260:QAF393264 PQJ393260:PQJ393264 PGN393260:PGN393264 OWR393260:OWR393264 OMV393260:OMV393264 OCZ393260:OCZ393264 NTD393260:NTD393264 NJH393260:NJH393264 MZL393260:MZL393264 MPP393260:MPP393264 MFT393260:MFT393264 LVX393260:LVX393264 LMB393260:LMB393264 LCF393260:LCF393264 KSJ393260:KSJ393264 KIN393260:KIN393264 JYR393260:JYR393264 JOV393260:JOV393264 JEZ393260:JEZ393264 IVD393260:IVD393264 ILH393260:ILH393264 IBL393260:IBL393264 HRP393260:HRP393264 HHT393260:HHT393264 GXX393260:GXX393264 GOB393260:GOB393264 GEF393260:GEF393264 FUJ393260:FUJ393264 FKN393260:FKN393264 FAR393260:FAR393264 EQV393260:EQV393264 EGZ393260:EGZ393264 DXD393260:DXD393264 DNH393260:DNH393264 DDL393260:DDL393264 CTP393260:CTP393264 CJT393260:CJT393264 BZX393260:BZX393264 BQB393260:BQB393264 BGF393260:BGF393264 AWJ393260:AWJ393264 AMN393260:AMN393264 ACR393260:ACR393264 SV393260:SV393264 IZ393260:IZ393264 D393260:D393264 WVL327724:WVL327728 WLP327724:WLP327728 WBT327724:WBT327728 VRX327724:VRX327728 VIB327724:VIB327728 UYF327724:UYF327728 UOJ327724:UOJ327728 UEN327724:UEN327728 TUR327724:TUR327728 TKV327724:TKV327728 TAZ327724:TAZ327728 SRD327724:SRD327728 SHH327724:SHH327728 RXL327724:RXL327728 RNP327724:RNP327728 RDT327724:RDT327728 QTX327724:QTX327728 QKB327724:QKB327728 QAF327724:QAF327728 PQJ327724:PQJ327728 PGN327724:PGN327728 OWR327724:OWR327728 OMV327724:OMV327728 OCZ327724:OCZ327728 NTD327724:NTD327728 NJH327724:NJH327728 MZL327724:MZL327728 MPP327724:MPP327728 MFT327724:MFT327728 LVX327724:LVX327728 LMB327724:LMB327728 LCF327724:LCF327728 KSJ327724:KSJ327728 KIN327724:KIN327728 JYR327724:JYR327728 JOV327724:JOV327728 JEZ327724:JEZ327728 IVD327724:IVD327728 ILH327724:ILH327728 IBL327724:IBL327728 HRP327724:HRP327728 HHT327724:HHT327728 GXX327724:GXX327728 GOB327724:GOB327728 GEF327724:GEF327728 FUJ327724:FUJ327728 FKN327724:FKN327728 FAR327724:FAR327728 EQV327724:EQV327728 EGZ327724:EGZ327728 DXD327724:DXD327728 DNH327724:DNH327728 DDL327724:DDL327728 CTP327724:CTP327728 CJT327724:CJT327728 BZX327724:BZX327728 BQB327724:BQB327728 BGF327724:BGF327728 AWJ327724:AWJ327728 AMN327724:AMN327728 ACR327724:ACR327728 SV327724:SV327728 IZ327724:IZ327728 D327724:D327728 WVL262188:WVL262192 WLP262188:WLP262192 WBT262188:WBT262192 VRX262188:VRX262192 VIB262188:VIB262192 UYF262188:UYF262192 UOJ262188:UOJ262192 UEN262188:UEN262192 TUR262188:TUR262192 TKV262188:TKV262192 TAZ262188:TAZ262192 SRD262188:SRD262192 SHH262188:SHH262192 RXL262188:RXL262192 RNP262188:RNP262192 RDT262188:RDT262192 QTX262188:QTX262192 QKB262188:QKB262192 QAF262188:QAF262192 PQJ262188:PQJ262192 PGN262188:PGN262192 OWR262188:OWR262192 OMV262188:OMV262192 OCZ262188:OCZ262192 NTD262188:NTD262192 NJH262188:NJH262192 MZL262188:MZL262192 MPP262188:MPP262192 MFT262188:MFT262192 LVX262188:LVX262192 LMB262188:LMB262192 LCF262188:LCF262192 KSJ262188:KSJ262192 KIN262188:KIN262192 JYR262188:JYR262192 JOV262188:JOV262192 JEZ262188:JEZ262192 IVD262188:IVD262192 ILH262188:ILH262192 IBL262188:IBL262192 HRP262188:HRP262192 HHT262188:HHT262192 GXX262188:GXX262192 GOB262188:GOB262192 GEF262188:GEF262192 FUJ262188:FUJ262192 FKN262188:FKN262192 FAR262188:FAR262192 EQV262188:EQV262192 EGZ262188:EGZ262192 DXD262188:DXD262192 DNH262188:DNH262192 DDL262188:DDL262192 CTP262188:CTP262192 CJT262188:CJT262192 BZX262188:BZX262192 BQB262188:BQB262192 BGF262188:BGF262192 AWJ262188:AWJ262192 AMN262188:AMN262192 ACR262188:ACR262192 SV262188:SV262192 IZ262188:IZ262192 D262188:D262192 WVL196652:WVL196656 WLP196652:WLP196656 WBT196652:WBT196656 VRX196652:VRX196656 VIB196652:VIB196656 UYF196652:UYF196656 UOJ196652:UOJ196656 UEN196652:UEN196656 TUR196652:TUR196656 TKV196652:TKV196656 TAZ196652:TAZ196656 SRD196652:SRD196656 SHH196652:SHH196656 RXL196652:RXL196656 RNP196652:RNP196656 RDT196652:RDT196656 QTX196652:QTX196656 QKB196652:QKB196656 QAF196652:QAF196656 PQJ196652:PQJ196656 PGN196652:PGN196656 OWR196652:OWR196656 OMV196652:OMV196656 OCZ196652:OCZ196656 NTD196652:NTD196656 NJH196652:NJH196656 MZL196652:MZL196656 MPP196652:MPP196656 MFT196652:MFT196656 LVX196652:LVX196656 LMB196652:LMB196656 LCF196652:LCF196656 KSJ196652:KSJ196656 KIN196652:KIN196656 JYR196652:JYR196656 JOV196652:JOV196656 JEZ196652:JEZ196656 IVD196652:IVD196656 ILH196652:ILH196656 IBL196652:IBL196656 HRP196652:HRP196656 HHT196652:HHT196656 GXX196652:GXX196656 GOB196652:GOB196656 GEF196652:GEF196656 FUJ196652:FUJ196656 FKN196652:FKN196656 FAR196652:FAR196656 EQV196652:EQV196656 EGZ196652:EGZ196656 DXD196652:DXD196656 DNH196652:DNH196656 DDL196652:DDL196656 CTP196652:CTP196656 CJT196652:CJT196656 BZX196652:BZX196656 BQB196652:BQB196656 BGF196652:BGF196656 AWJ196652:AWJ196656 AMN196652:AMN196656 ACR196652:ACR196656 SV196652:SV196656 IZ196652:IZ196656 D196652:D196656 WVL131116:WVL131120 WLP131116:WLP131120 WBT131116:WBT131120 VRX131116:VRX131120 VIB131116:VIB131120 UYF131116:UYF131120 UOJ131116:UOJ131120 UEN131116:UEN131120 TUR131116:TUR131120 TKV131116:TKV131120 TAZ131116:TAZ131120 SRD131116:SRD131120 SHH131116:SHH131120 RXL131116:RXL131120 RNP131116:RNP131120 RDT131116:RDT131120 QTX131116:QTX131120 QKB131116:QKB131120 QAF131116:QAF131120 PQJ131116:PQJ131120 PGN131116:PGN131120 OWR131116:OWR131120 OMV131116:OMV131120 OCZ131116:OCZ131120 NTD131116:NTD131120 NJH131116:NJH131120 MZL131116:MZL131120 MPP131116:MPP131120 MFT131116:MFT131120 LVX131116:LVX131120 LMB131116:LMB131120 LCF131116:LCF131120 KSJ131116:KSJ131120 KIN131116:KIN131120 JYR131116:JYR131120 JOV131116:JOV131120 JEZ131116:JEZ131120 IVD131116:IVD131120 ILH131116:ILH131120 IBL131116:IBL131120 HRP131116:HRP131120 HHT131116:HHT131120 GXX131116:GXX131120 GOB131116:GOB131120 GEF131116:GEF131120 FUJ131116:FUJ131120 FKN131116:FKN131120 FAR131116:FAR131120 EQV131116:EQV131120 EGZ131116:EGZ131120 DXD131116:DXD131120 DNH131116:DNH131120 DDL131116:DDL131120 CTP131116:CTP131120 CJT131116:CJT131120 BZX131116:BZX131120 BQB131116:BQB131120 BGF131116:BGF131120 AWJ131116:AWJ131120 AMN131116:AMN131120 ACR131116:ACR131120 SV131116:SV131120 IZ131116:IZ131120 D131116:D131120 WVL65580:WVL65584 WLP65580:WLP65584 WBT65580:WBT65584 VRX65580:VRX65584 VIB65580:VIB65584 UYF65580:UYF65584 UOJ65580:UOJ65584 UEN65580:UEN65584 TUR65580:TUR65584 TKV65580:TKV65584 TAZ65580:TAZ65584 SRD65580:SRD65584 SHH65580:SHH65584 RXL65580:RXL65584 RNP65580:RNP65584 RDT65580:RDT65584 QTX65580:QTX65584 QKB65580:QKB65584 QAF65580:QAF65584 PQJ65580:PQJ65584 PGN65580:PGN65584 OWR65580:OWR65584 OMV65580:OMV65584 OCZ65580:OCZ65584 NTD65580:NTD65584 NJH65580:NJH65584 MZL65580:MZL65584 MPP65580:MPP65584 MFT65580:MFT65584 LVX65580:LVX65584 LMB65580:LMB65584 LCF65580:LCF65584 KSJ65580:KSJ65584 KIN65580:KIN65584 JYR65580:JYR65584 JOV65580:JOV65584 JEZ65580:JEZ65584 IVD65580:IVD65584 ILH65580:ILH65584 IBL65580:IBL65584 HRP65580:HRP65584 HHT65580:HHT65584 GXX65580:GXX65584 GOB65580:GOB65584 GEF65580:GEF65584 FUJ65580:FUJ65584 FKN65580:FKN65584 FAR65580:FAR65584 EQV65580:EQV65584 EGZ65580:EGZ65584 DXD65580:DXD65584 DNH65580:DNH65584 DDL65580:DDL65584 CTP65580:CTP65584 CJT65580:CJT65584 BZX65580:BZX65584 BQB65580:BQB65584 BGF65580:BGF65584 AWJ65580:AWJ65584 AMN65580:AMN65584 ACR65580:ACR65584 SV65580:SV65584 IZ65580:IZ65584 D65580:D65584 WVL49:WVL50 WLP49:WLP50 WBT49:WBT50 VRX49:VRX50 VIB49:VIB50 UYF49:UYF50 UOJ49:UOJ50 UEN49:UEN50 TUR49:TUR50 TKV49:TKV50 TAZ49:TAZ50 SRD49:SRD50 SHH49:SHH50 RXL49:RXL50 RNP49:RNP50 RDT49:RDT50 QTX49:QTX50 QKB49:QKB50 QAF49:QAF50 PQJ49:PQJ50 PGN49:PGN50 OWR49:OWR50 OMV49:OMV50 OCZ49:OCZ50 NTD49:NTD50 NJH49:NJH50 MZL49:MZL50 MPP49:MPP50 MFT49:MFT50 LVX49:LVX50 LMB49:LMB50 LCF49:LCF50 KSJ49:KSJ50 KIN49:KIN50 JYR49:JYR50 JOV49:JOV50 JEZ49:JEZ50 IVD49:IVD50 ILH49:ILH50 IBL49:IBL50 HRP49:HRP50 HHT49:HHT50 GXX49:GXX50 GOB49:GOB50 GEF49:GEF50 FUJ49:FUJ50 FKN49:FKN50 FAR49:FAR50 EQV49:EQV50 EGZ49:EGZ50 DXD49:DXD50 DNH49:DNH50 DDL49:DDL50 CTP49:CTP50 CJT49:CJT50 BZX49:BZX50 BQB49:BQB50 BGF49:BGF50 AWJ49:AWJ50 AMN49:AMN50 ACR49:ACR50 SV49:SV50" xr:uid="{DE942EE5-C6B4-4AE1-9CBF-D16BE1BB5E02}">
      <formula1>$D$68:$D$402</formula1>
    </dataValidation>
  </dataValidations>
  <pageMargins left="0.7" right="0.7" top="0.75" bottom="0.75" header="0.3" footer="0.3"/>
  <pageSetup scale="82" orientation="portrait" r:id="rId1"/>
  <headerFooter alignWithMargins="0"/>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19CA0-0DA8-448F-B879-2696ECAE66C5}">
  <sheetPr>
    <pageSetUpPr fitToPage="1"/>
  </sheetPr>
  <dimension ref="A1:R409"/>
  <sheetViews>
    <sheetView view="pageBreakPreview" zoomScale="90" zoomScaleNormal="100" zoomScaleSheetLayoutView="90" workbookViewId="0">
      <selection activeCell="D71" sqref="D71"/>
    </sheetView>
  </sheetViews>
  <sheetFormatPr defaultColWidth="10" defaultRowHeight="12.75" x14ac:dyDescent="0.2"/>
  <cols>
    <col min="1" max="1" width="2.5703125" style="56" customWidth="1"/>
    <col min="2" max="2" width="7.28515625" style="56" customWidth="1"/>
    <col min="3" max="3" width="23.5703125" style="56" customWidth="1"/>
    <col min="4" max="4" width="9.7109375" style="56" customWidth="1"/>
    <col min="5" max="5" width="9.7109375" style="56" hidden="1" customWidth="1"/>
    <col min="6" max="6" width="5.28515625" style="56" bestFit="1" customWidth="1"/>
    <col min="7" max="7" width="14.42578125" style="56" customWidth="1"/>
    <col min="8" max="8" width="11.28515625" style="56" customWidth="1"/>
    <col min="9" max="9" width="11.140625" style="56" bestFit="1" customWidth="1"/>
    <col min="10" max="10" width="13" style="56" customWidth="1"/>
    <col min="11" max="11" width="8.28515625" style="56" customWidth="1"/>
    <col min="12" max="16" width="10" style="56"/>
    <col min="17" max="17" width="12.7109375" style="56" customWidth="1"/>
    <col min="18" max="18" width="13.28515625" style="56" bestFit="1" customWidth="1"/>
    <col min="19" max="256" width="10" style="56"/>
    <col min="257" max="257" width="2.5703125" style="56" customWidth="1"/>
    <col min="258" max="258" width="7.28515625" style="56" customWidth="1"/>
    <col min="259" max="259" width="23.5703125" style="56" customWidth="1"/>
    <col min="260" max="260" width="9.7109375" style="56" customWidth="1"/>
    <col min="261" max="261" width="0" style="56" hidden="1" customWidth="1"/>
    <col min="262" max="262" width="4.7109375" style="56" customWidth="1"/>
    <col min="263" max="263" width="14.42578125" style="56" customWidth="1"/>
    <col min="264" max="264" width="11.28515625" style="56" customWidth="1"/>
    <col min="265" max="265" width="10.28515625" style="56" customWidth="1"/>
    <col min="266" max="266" width="13" style="56" customWidth="1"/>
    <col min="267" max="267" width="8.28515625" style="56" customWidth="1"/>
    <col min="268" max="512" width="10" style="56"/>
    <col min="513" max="513" width="2.5703125" style="56" customWidth="1"/>
    <col min="514" max="514" width="7.28515625" style="56" customWidth="1"/>
    <col min="515" max="515" width="23.5703125" style="56" customWidth="1"/>
    <col min="516" max="516" width="9.7109375" style="56" customWidth="1"/>
    <col min="517" max="517" width="0" style="56" hidden="1" customWidth="1"/>
    <col min="518" max="518" width="4.7109375" style="56" customWidth="1"/>
    <col min="519" max="519" width="14.42578125" style="56" customWidth="1"/>
    <col min="520" max="520" width="11.28515625" style="56" customWidth="1"/>
    <col min="521" max="521" width="10.28515625" style="56" customWidth="1"/>
    <col min="522" max="522" width="13" style="56" customWidth="1"/>
    <col min="523" max="523" width="8.28515625" style="56" customWidth="1"/>
    <col min="524" max="768" width="10" style="56"/>
    <col min="769" max="769" width="2.5703125" style="56" customWidth="1"/>
    <col min="770" max="770" width="7.28515625" style="56" customWidth="1"/>
    <col min="771" max="771" width="23.5703125" style="56" customWidth="1"/>
    <col min="772" max="772" width="9.7109375" style="56" customWidth="1"/>
    <col min="773" max="773" width="0" style="56" hidden="1" customWidth="1"/>
    <col min="774" max="774" width="4.7109375" style="56" customWidth="1"/>
    <col min="775" max="775" width="14.42578125" style="56" customWidth="1"/>
    <col min="776" max="776" width="11.28515625" style="56" customWidth="1"/>
    <col min="777" max="777" width="10.28515625" style="56" customWidth="1"/>
    <col min="778" max="778" width="13" style="56" customWidth="1"/>
    <col min="779" max="779" width="8.28515625" style="56" customWidth="1"/>
    <col min="780" max="1024" width="10" style="56"/>
    <col min="1025" max="1025" width="2.5703125" style="56" customWidth="1"/>
    <col min="1026" max="1026" width="7.28515625" style="56" customWidth="1"/>
    <col min="1027" max="1027" width="23.5703125" style="56" customWidth="1"/>
    <col min="1028" max="1028" width="9.7109375" style="56" customWidth="1"/>
    <col min="1029" max="1029" width="0" style="56" hidden="1" customWidth="1"/>
    <col min="1030" max="1030" width="4.7109375" style="56" customWidth="1"/>
    <col min="1031" max="1031" width="14.42578125" style="56" customWidth="1"/>
    <col min="1032" max="1032" width="11.28515625" style="56" customWidth="1"/>
    <col min="1033" max="1033" width="10.28515625" style="56" customWidth="1"/>
    <col min="1034" max="1034" width="13" style="56" customWidth="1"/>
    <col min="1035" max="1035" width="8.28515625" style="56" customWidth="1"/>
    <col min="1036" max="1280" width="10" style="56"/>
    <col min="1281" max="1281" width="2.5703125" style="56" customWidth="1"/>
    <col min="1282" max="1282" width="7.28515625" style="56" customWidth="1"/>
    <col min="1283" max="1283" width="23.5703125" style="56" customWidth="1"/>
    <col min="1284" max="1284" width="9.7109375" style="56" customWidth="1"/>
    <col min="1285" max="1285" width="0" style="56" hidden="1" customWidth="1"/>
    <col min="1286" max="1286" width="4.7109375" style="56" customWidth="1"/>
    <col min="1287" max="1287" width="14.42578125" style="56" customWidth="1"/>
    <col min="1288" max="1288" width="11.28515625" style="56" customWidth="1"/>
    <col min="1289" max="1289" width="10.28515625" style="56" customWidth="1"/>
    <col min="1290" max="1290" width="13" style="56" customWidth="1"/>
    <col min="1291" max="1291" width="8.28515625" style="56" customWidth="1"/>
    <col min="1292" max="1536" width="10" style="56"/>
    <col min="1537" max="1537" width="2.5703125" style="56" customWidth="1"/>
    <col min="1538" max="1538" width="7.28515625" style="56" customWidth="1"/>
    <col min="1539" max="1539" width="23.5703125" style="56" customWidth="1"/>
    <col min="1540" max="1540" width="9.7109375" style="56" customWidth="1"/>
    <col min="1541" max="1541" width="0" style="56" hidden="1" customWidth="1"/>
    <col min="1542" max="1542" width="4.7109375" style="56" customWidth="1"/>
    <col min="1543" max="1543" width="14.42578125" style="56" customWidth="1"/>
    <col min="1544" max="1544" width="11.28515625" style="56" customWidth="1"/>
    <col min="1545" max="1545" width="10.28515625" style="56" customWidth="1"/>
    <col min="1546" max="1546" width="13" style="56" customWidth="1"/>
    <col min="1547" max="1547" width="8.28515625" style="56" customWidth="1"/>
    <col min="1548" max="1792" width="10" style="56"/>
    <col min="1793" max="1793" width="2.5703125" style="56" customWidth="1"/>
    <col min="1794" max="1794" width="7.28515625" style="56" customWidth="1"/>
    <col min="1795" max="1795" width="23.5703125" style="56" customWidth="1"/>
    <col min="1796" max="1796" width="9.7109375" style="56" customWidth="1"/>
    <col min="1797" max="1797" width="0" style="56" hidden="1" customWidth="1"/>
    <col min="1798" max="1798" width="4.7109375" style="56" customWidth="1"/>
    <col min="1799" max="1799" width="14.42578125" style="56" customWidth="1"/>
    <col min="1800" max="1800" width="11.28515625" style="56" customWidth="1"/>
    <col min="1801" max="1801" width="10.28515625" style="56" customWidth="1"/>
    <col min="1802" max="1802" width="13" style="56" customWidth="1"/>
    <col min="1803" max="1803" width="8.28515625" style="56" customWidth="1"/>
    <col min="1804" max="2048" width="10" style="56"/>
    <col min="2049" max="2049" width="2.5703125" style="56" customWidth="1"/>
    <col min="2050" max="2050" width="7.28515625" style="56" customWidth="1"/>
    <col min="2051" max="2051" width="23.5703125" style="56" customWidth="1"/>
    <col min="2052" max="2052" width="9.7109375" style="56" customWidth="1"/>
    <col min="2053" max="2053" width="0" style="56" hidden="1" customWidth="1"/>
    <col min="2054" max="2054" width="4.7109375" style="56" customWidth="1"/>
    <col min="2055" max="2055" width="14.42578125" style="56" customWidth="1"/>
    <col min="2056" max="2056" width="11.28515625" style="56" customWidth="1"/>
    <col min="2057" max="2057" width="10.28515625" style="56" customWidth="1"/>
    <col min="2058" max="2058" width="13" style="56" customWidth="1"/>
    <col min="2059" max="2059" width="8.28515625" style="56" customWidth="1"/>
    <col min="2060" max="2304" width="10" style="56"/>
    <col min="2305" max="2305" width="2.5703125" style="56" customWidth="1"/>
    <col min="2306" max="2306" width="7.28515625" style="56" customWidth="1"/>
    <col min="2307" max="2307" width="23.5703125" style="56" customWidth="1"/>
    <col min="2308" max="2308" width="9.7109375" style="56" customWidth="1"/>
    <col min="2309" max="2309" width="0" style="56" hidden="1" customWidth="1"/>
    <col min="2310" max="2310" width="4.7109375" style="56" customWidth="1"/>
    <col min="2311" max="2311" width="14.42578125" style="56" customWidth="1"/>
    <col min="2312" max="2312" width="11.28515625" style="56" customWidth="1"/>
    <col min="2313" max="2313" width="10.28515625" style="56" customWidth="1"/>
    <col min="2314" max="2314" width="13" style="56" customWidth="1"/>
    <col min="2315" max="2315" width="8.28515625" style="56" customWidth="1"/>
    <col min="2316" max="2560" width="10" style="56"/>
    <col min="2561" max="2561" width="2.5703125" style="56" customWidth="1"/>
    <col min="2562" max="2562" width="7.28515625" style="56" customWidth="1"/>
    <col min="2563" max="2563" width="23.5703125" style="56" customWidth="1"/>
    <col min="2564" max="2564" width="9.7109375" style="56" customWidth="1"/>
    <col min="2565" max="2565" width="0" style="56" hidden="1" customWidth="1"/>
    <col min="2566" max="2566" width="4.7109375" style="56" customWidth="1"/>
    <col min="2567" max="2567" width="14.42578125" style="56" customWidth="1"/>
    <col min="2568" max="2568" width="11.28515625" style="56" customWidth="1"/>
    <col min="2569" max="2569" width="10.28515625" style="56" customWidth="1"/>
    <col min="2570" max="2570" width="13" style="56" customWidth="1"/>
    <col min="2571" max="2571" width="8.28515625" style="56" customWidth="1"/>
    <col min="2572" max="2816" width="10" style="56"/>
    <col min="2817" max="2817" width="2.5703125" style="56" customWidth="1"/>
    <col min="2818" max="2818" width="7.28515625" style="56" customWidth="1"/>
    <col min="2819" max="2819" width="23.5703125" style="56" customWidth="1"/>
    <col min="2820" max="2820" width="9.7109375" style="56" customWidth="1"/>
    <col min="2821" max="2821" width="0" style="56" hidden="1" customWidth="1"/>
    <col min="2822" max="2822" width="4.7109375" style="56" customWidth="1"/>
    <col min="2823" max="2823" width="14.42578125" style="56" customWidth="1"/>
    <col min="2824" max="2824" width="11.28515625" style="56" customWidth="1"/>
    <col min="2825" max="2825" width="10.28515625" style="56" customWidth="1"/>
    <col min="2826" max="2826" width="13" style="56" customWidth="1"/>
    <col min="2827" max="2827" width="8.28515625" style="56" customWidth="1"/>
    <col min="2828" max="3072" width="10" style="56"/>
    <col min="3073" max="3073" width="2.5703125" style="56" customWidth="1"/>
    <col min="3074" max="3074" width="7.28515625" style="56" customWidth="1"/>
    <col min="3075" max="3075" width="23.5703125" style="56" customWidth="1"/>
    <col min="3076" max="3076" width="9.7109375" style="56" customWidth="1"/>
    <col min="3077" max="3077" width="0" style="56" hidden="1" customWidth="1"/>
    <col min="3078" max="3078" width="4.7109375" style="56" customWidth="1"/>
    <col min="3079" max="3079" width="14.42578125" style="56" customWidth="1"/>
    <col min="3080" max="3080" width="11.28515625" style="56" customWidth="1"/>
    <col min="3081" max="3081" width="10.28515625" style="56" customWidth="1"/>
    <col min="3082" max="3082" width="13" style="56" customWidth="1"/>
    <col min="3083" max="3083" width="8.28515625" style="56" customWidth="1"/>
    <col min="3084" max="3328" width="10" style="56"/>
    <col min="3329" max="3329" width="2.5703125" style="56" customWidth="1"/>
    <col min="3330" max="3330" width="7.28515625" style="56" customWidth="1"/>
    <col min="3331" max="3331" width="23.5703125" style="56" customWidth="1"/>
    <col min="3332" max="3332" width="9.7109375" style="56" customWidth="1"/>
    <col min="3333" max="3333" width="0" style="56" hidden="1" customWidth="1"/>
    <col min="3334" max="3334" width="4.7109375" style="56" customWidth="1"/>
    <col min="3335" max="3335" width="14.42578125" style="56" customWidth="1"/>
    <col min="3336" max="3336" width="11.28515625" style="56" customWidth="1"/>
    <col min="3337" max="3337" width="10.28515625" style="56" customWidth="1"/>
    <col min="3338" max="3338" width="13" style="56" customWidth="1"/>
    <col min="3339" max="3339" width="8.28515625" style="56" customWidth="1"/>
    <col min="3340" max="3584" width="10" style="56"/>
    <col min="3585" max="3585" width="2.5703125" style="56" customWidth="1"/>
    <col min="3586" max="3586" width="7.28515625" style="56" customWidth="1"/>
    <col min="3587" max="3587" width="23.5703125" style="56" customWidth="1"/>
    <col min="3588" max="3588" width="9.7109375" style="56" customWidth="1"/>
    <col min="3589" max="3589" width="0" style="56" hidden="1" customWidth="1"/>
    <col min="3590" max="3590" width="4.7109375" style="56" customWidth="1"/>
    <col min="3591" max="3591" width="14.42578125" style="56" customWidth="1"/>
    <col min="3592" max="3592" width="11.28515625" style="56" customWidth="1"/>
    <col min="3593" max="3593" width="10.28515625" style="56" customWidth="1"/>
    <col min="3594" max="3594" width="13" style="56" customWidth="1"/>
    <col min="3595" max="3595" width="8.28515625" style="56" customWidth="1"/>
    <col min="3596" max="3840" width="10" style="56"/>
    <col min="3841" max="3841" width="2.5703125" style="56" customWidth="1"/>
    <col min="3842" max="3842" width="7.28515625" style="56" customWidth="1"/>
    <col min="3843" max="3843" width="23.5703125" style="56" customWidth="1"/>
    <col min="3844" max="3844" width="9.7109375" style="56" customWidth="1"/>
    <col min="3845" max="3845" width="0" style="56" hidden="1" customWidth="1"/>
    <col min="3846" max="3846" width="4.7109375" style="56" customWidth="1"/>
    <col min="3847" max="3847" width="14.42578125" style="56" customWidth="1"/>
    <col min="3848" max="3848" width="11.28515625" style="56" customWidth="1"/>
    <col min="3849" max="3849" width="10.28515625" style="56" customWidth="1"/>
    <col min="3850" max="3850" width="13" style="56" customWidth="1"/>
    <col min="3851" max="3851" width="8.28515625" style="56" customWidth="1"/>
    <col min="3852" max="4096" width="10" style="56"/>
    <col min="4097" max="4097" width="2.5703125" style="56" customWidth="1"/>
    <col min="4098" max="4098" width="7.28515625" style="56" customWidth="1"/>
    <col min="4099" max="4099" width="23.5703125" style="56" customWidth="1"/>
    <col min="4100" max="4100" width="9.7109375" style="56" customWidth="1"/>
    <col min="4101" max="4101" width="0" style="56" hidden="1" customWidth="1"/>
    <col min="4102" max="4102" width="4.7109375" style="56" customWidth="1"/>
    <col min="4103" max="4103" width="14.42578125" style="56" customWidth="1"/>
    <col min="4104" max="4104" width="11.28515625" style="56" customWidth="1"/>
    <col min="4105" max="4105" width="10.28515625" style="56" customWidth="1"/>
    <col min="4106" max="4106" width="13" style="56" customWidth="1"/>
    <col min="4107" max="4107" width="8.28515625" style="56" customWidth="1"/>
    <col min="4108" max="4352" width="10" style="56"/>
    <col min="4353" max="4353" width="2.5703125" style="56" customWidth="1"/>
    <col min="4354" max="4354" width="7.28515625" style="56" customWidth="1"/>
    <col min="4355" max="4355" width="23.5703125" style="56" customWidth="1"/>
    <col min="4356" max="4356" width="9.7109375" style="56" customWidth="1"/>
    <col min="4357" max="4357" width="0" style="56" hidden="1" customWidth="1"/>
    <col min="4358" max="4358" width="4.7109375" style="56" customWidth="1"/>
    <col min="4359" max="4359" width="14.42578125" style="56" customWidth="1"/>
    <col min="4360" max="4360" width="11.28515625" style="56" customWidth="1"/>
    <col min="4361" max="4361" width="10.28515625" style="56" customWidth="1"/>
    <col min="4362" max="4362" width="13" style="56" customWidth="1"/>
    <col min="4363" max="4363" width="8.28515625" style="56" customWidth="1"/>
    <col min="4364" max="4608" width="10" style="56"/>
    <col min="4609" max="4609" width="2.5703125" style="56" customWidth="1"/>
    <col min="4610" max="4610" width="7.28515625" style="56" customWidth="1"/>
    <col min="4611" max="4611" width="23.5703125" style="56" customWidth="1"/>
    <col min="4612" max="4612" width="9.7109375" style="56" customWidth="1"/>
    <col min="4613" max="4613" width="0" style="56" hidden="1" customWidth="1"/>
    <col min="4614" max="4614" width="4.7109375" style="56" customWidth="1"/>
    <col min="4615" max="4615" width="14.42578125" style="56" customWidth="1"/>
    <col min="4616" max="4616" width="11.28515625" style="56" customWidth="1"/>
    <col min="4617" max="4617" width="10.28515625" style="56" customWidth="1"/>
    <col min="4618" max="4618" width="13" style="56" customWidth="1"/>
    <col min="4619" max="4619" width="8.28515625" style="56" customWidth="1"/>
    <col min="4620" max="4864" width="10" style="56"/>
    <col min="4865" max="4865" width="2.5703125" style="56" customWidth="1"/>
    <col min="4866" max="4866" width="7.28515625" style="56" customWidth="1"/>
    <col min="4867" max="4867" width="23.5703125" style="56" customWidth="1"/>
    <col min="4868" max="4868" width="9.7109375" style="56" customWidth="1"/>
    <col min="4869" max="4869" width="0" style="56" hidden="1" customWidth="1"/>
    <col min="4870" max="4870" width="4.7109375" style="56" customWidth="1"/>
    <col min="4871" max="4871" width="14.42578125" style="56" customWidth="1"/>
    <col min="4872" max="4872" width="11.28515625" style="56" customWidth="1"/>
    <col min="4873" max="4873" width="10.28515625" style="56" customWidth="1"/>
    <col min="4874" max="4874" width="13" style="56" customWidth="1"/>
    <col min="4875" max="4875" width="8.28515625" style="56" customWidth="1"/>
    <col min="4876" max="5120" width="10" style="56"/>
    <col min="5121" max="5121" width="2.5703125" style="56" customWidth="1"/>
    <col min="5122" max="5122" width="7.28515625" style="56" customWidth="1"/>
    <col min="5123" max="5123" width="23.5703125" style="56" customWidth="1"/>
    <col min="5124" max="5124" width="9.7109375" style="56" customWidth="1"/>
    <col min="5125" max="5125" width="0" style="56" hidden="1" customWidth="1"/>
    <col min="5126" max="5126" width="4.7109375" style="56" customWidth="1"/>
    <col min="5127" max="5127" width="14.42578125" style="56" customWidth="1"/>
    <col min="5128" max="5128" width="11.28515625" style="56" customWidth="1"/>
    <col min="5129" max="5129" width="10.28515625" style="56" customWidth="1"/>
    <col min="5130" max="5130" width="13" style="56" customWidth="1"/>
    <col min="5131" max="5131" width="8.28515625" style="56" customWidth="1"/>
    <col min="5132" max="5376" width="10" style="56"/>
    <col min="5377" max="5377" width="2.5703125" style="56" customWidth="1"/>
    <col min="5378" max="5378" width="7.28515625" style="56" customWidth="1"/>
    <col min="5379" max="5379" width="23.5703125" style="56" customWidth="1"/>
    <col min="5380" max="5380" width="9.7109375" style="56" customWidth="1"/>
    <col min="5381" max="5381" width="0" style="56" hidden="1" customWidth="1"/>
    <col min="5382" max="5382" width="4.7109375" style="56" customWidth="1"/>
    <col min="5383" max="5383" width="14.42578125" style="56" customWidth="1"/>
    <col min="5384" max="5384" width="11.28515625" style="56" customWidth="1"/>
    <col min="5385" max="5385" width="10.28515625" style="56" customWidth="1"/>
    <col min="5386" max="5386" width="13" style="56" customWidth="1"/>
    <col min="5387" max="5387" width="8.28515625" style="56" customWidth="1"/>
    <col min="5388" max="5632" width="10" style="56"/>
    <col min="5633" max="5633" width="2.5703125" style="56" customWidth="1"/>
    <col min="5634" max="5634" width="7.28515625" style="56" customWidth="1"/>
    <col min="5635" max="5635" width="23.5703125" style="56" customWidth="1"/>
    <col min="5636" max="5636" width="9.7109375" style="56" customWidth="1"/>
    <col min="5637" max="5637" width="0" style="56" hidden="1" customWidth="1"/>
    <col min="5638" max="5638" width="4.7109375" style="56" customWidth="1"/>
    <col min="5639" max="5639" width="14.42578125" style="56" customWidth="1"/>
    <col min="5640" max="5640" width="11.28515625" style="56" customWidth="1"/>
    <col min="5641" max="5641" width="10.28515625" style="56" customWidth="1"/>
    <col min="5642" max="5642" width="13" style="56" customWidth="1"/>
    <col min="5643" max="5643" width="8.28515625" style="56" customWidth="1"/>
    <col min="5644" max="5888" width="10" style="56"/>
    <col min="5889" max="5889" width="2.5703125" style="56" customWidth="1"/>
    <col min="5890" max="5890" width="7.28515625" style="56" customWidth="1"/>
    <col min="5891" max="5891" width="23.5703125" style="56" customWidth="1"/>
    <col min="5892" max="5892" width="9.7109375" style="56" customWidth="1"/>
    <col min="5893" max="5893" width="0" style="56" hidden="1" customWidth="1"/>
    <col min="5894" max="5894" width="4.7109375" style="56" customWidth="1"/>
    <col min="5895" max="5895" width="14.42578125" style="56" customWidth="1"/>
    <col min="5896" max="5896" width="11.28515625" style="56" customWidth="1"/>
    <col min="5897" max="5897" width="10.28515625" style="56" customWidth="1"/>
    <col min="5898" max="5898" width="13" style="56" customWidth="1"/>
    <col min="5899" max="5899" width="8.28515625" style="56" customWidth="1"/>
    <col min="5900" max="6144" width="10" style="56"/>
    <col min="6145" max="6145" width="2.5703125" style="56" customWidth="1"/>
    <col min="6146" max="6146" width="7.28515625" style="56" customWidth="1"/>
    <col min="6147" max="6147" width="23.5703125" style="56" customWidth="1"/>
    <col min="6148" max="6148" width="9.7109375" style="56" customWidth="1"/>
    <col min="6149" max="6149" width="0" style="56" hidden="1" customWidth="1"/>
    <col min="6150" max="6150" width="4.7109375" style="56" customWidth="1"/>
    <col min="6151" max="6151" width="14.42578125" style="56" customWidth="1"/>
    <col min="6152" max="6152" width="11.28515625" style="56" customWidth="1"/>
    <col min="6153" max="6153" width="10.28515625" style="56" customWidth="1"/>
    <col min="6154" max="6154" width="13" style="56" customWidth="1"/>
    <col min="6155" max="6155" width="8.28515625" style="56" customWidth="1"/>
    <col min="6156" max="6400" width="10" style="56"/>
    <col min="6401" max="6401" width="2.5703125" style="56" customWidth="1"/>
    <col min="6402" max="6402" width="7.28515625" style="56" customWidth="1"/>
    <col min="6403" max="6403" width="23.5703125" style="56" customWidth="1"/>
    <col min="6404" max="6404" width="9.7109375" style="56" customWidth="1"/>
    <col min="6405" max="6405" width="0" style="56" hidden="1" customWidth="1"/>
    <col min="6406" max="6406" width="4.7109375" style="56" customWidth="1"/>
    <col min="6407" max="6407" width="14.42578125" style="56" customWidth="1"/>
    <col min="6408" max="6408" width="11.28515625" style="56" customWidth="1"/>
    <col min="6409" max="6409" width="10.28515625" style="56" customWidth="1"/>
    <col min="6410" max="6410" width="13" style="56" customWidth="1"/>
    <col min="6411" max="6411" width="8.28515625" style="56" customWidth="1"/>
    <col min="6412" max="6656" width="10" style="56"/>
    <col min="6657" max="6657" width="2.5703125" style="56" customWidth="1"/>
    <col min="6658" max="6658" width="7.28515625" style="56" customWidth="1"/>
    <col min="6659" max="6659" width="23.5703125" style="56" customWidth="1"/>
    <col min="6660" max="6660" width="9.7109375" style="56" customWidth="1"/>
    <col min="6661" max="6661" width="0" style="56" hidden="1" customWidth="1"/>
    <col min="6662" max="6662" width="4.7109375" style="56" customWidth="1"/>
    <col min="6663" max="6663" width="14.42578125" style="56" customWidth="1"/>
    <col min="6664" max="6664" width="11.28515625" style="56" customWidth="1"/>
    <col min="6665" max="6665" width="10.28515625" style="56" customWidth="1"/>
    <col min="6666" max="6666" width="13" style="56" customWidth="1"/>
    <col min="6667" max="6667" width="8.28515625" style="56" customWidth="1"/>
    <col min="6668" max="6912" width="10" style="56"/>
    <col min="6913" max="6913" width="2.5703125" style="56" customWidth="1"/>
    <col min="6914" max="6914" width="7.28515625" style="56" customWidth="1"/>
    <col min="6915" max="6915" width="23.5703125" style="56" customWidth="1"/>
    <col min="6916" max="6916" width="9.7109375" style="56" customWidth="1"/>
    <col min="6917" max="6917" width="0" style="56" hidden="1" customWidth="1"/>
    <col min="6918" max="6918" width="4.7109375" style="56" customWidth="1"/>
    <col min="6919" max="6919" width="14.42578125" style="56" customWidth="1"/>
    <col min="6920" max="6920" width="11.28515625" style="56" customWidth="1"/>
    <col min="6921" max="6921" width="10.28515625" style="56" customWidth="1"/>
    <col min="6922" max="6922" width="13" style="56" customWidth="1"/>
    <col min="6923" max="6923" width="8.28515625" style="56" customWidth="1"/>
    <col min="6924" max="7168" width="10" style="56"/>
    <col min="7169" max="7169" width="2.5703125" style="56" customWidth="1"/>
    <col min="7170" max="7170" width="7.28515625" style="56" customWidth="1"/>
    <col min="7171" max="7171" width="23.5703125" style="56" customWidth="1"/>
    <col min="7172" max="7172" width="9.7109375" style="56" customWidth="1"/>
    <col min="7173" max="7173" width="0" style="56" hidden="1" customWidth="1"/>
    <col min="7174" max="7174" width="4.7109375" style="56" customWidth="1"/>
    <col min="7175" max="7175" width="14.42578125" style="56" customWidth="1"/>
    <col min="7176" max="7176" width="11.28515625" style="56" customWidth="1"/>
    <col min="7177" max="7177" width="10.28515625" style="56" customWidth="1"/>
    <col min="7178" max="7178" width="13" style="56" customWidth="1"/>
    <col min="7179" max="7179" width="8.28515625" style="56" customWidth="1"/>
    <col min="7180" max="7424" width="10" style="56"/>
    <col min="7425" max="7425" width="2.5703125" style="56" customWidth="1"/>
    <col min="7426" max="7426" width="7.28515625" style="56" customWidth="1"/>
    <col min="7427" max="7427" width="23.5703125" style="56" customWidth="1"/>
    <col min="7428" max="7428" width="9.7109375" style="56" customWidth="1"/>
    <col min="7429" max="7429" width="0" style="56" hidden="1" customWidth="1"/>
    <col min="7430" max="7430" width="4.7109375" style="56" customWidth="1"/>
    <col min="7431" max="7431" width="14.42578125" style="56" customWidth="1"/>
    <col min="7432" max="7432" width="11.28515625" style="56" customWidth="1"/>
    <col min="7433" max="7433" width="10.28515625" style="56" customWidth="1"/>
    <col min="7434" max="7434" width="13" style="56" customWidth="1"/>
    <col min="7435" max="7435" width="8.28515625" style="56" customWidth="1"/>
    <col min="7436" max="7680" width="10" style="56"/>
    <col min="7681" max="7681" width="2.5703125" style="56" customWidth="1"/>
    <col min="7682" max="7682" width="7.28515625" style="56" customWidth="1"/>
    <col min="7683" max="7683" width="23.5703125" style="56" customWidth="1"/>
    <col min="7684" max="7684" width="9.7109375" style="56" customWidth="1"/>
    <col min="7685" max="7685" width="0" style="56" hidden="1" customWidth="1"/>
    <col min="7686" max="7686" width="4.7109375" style="56" customWidth="1"/>
    <col min="7687" max="7687" width="14.42578125" style="56" customWidth="1"/>
    <col min="7688" max="7688" width="11.28515625" style="56" customWidth="1"/>
    <col min="7689" max="7689" width="10.28515625" style="56" customWidth="1"/>
    <col min="7690" max="7690" width="13" style="56" customWidth="1"/>
    <col min="7691" max="7691" width="8.28515625" style="56" customWidth="1"/>
    <col min="7692" max="7936" width="10" style="56"/>
    <col min="7937" max="7937" width="2.5703125" style="56" customWidth="1"/>
    <col min="7938" max="7938" width="7.28515625" style="56" customWidth="1"/>
    <col min="7939" max="7939" width="23.5703125" style="56" customWidth="1"/>
    <col min="7940" max="7940" width="9.7109375" style="56" customWidth="1"/>
    <col min="7941" max="7941" width="0" style="56" hidden="1" customWidth="1"/>
    <col min="7942" max="7942" width="4.7109375" style="56" customWidth="1"/>
    <col min="7943" max="7943" width="14.42578125" style="56" customWidth="1"/>
    <col min="7944" max="7944" width="11.28515625" style="56" customWidth="1"/>
    <col min="7945" max="7945" width="10.28515625" style="56" customWidth="1"/>
    <col min="7946" max="7946" width="13" style="56" customWidth="1"/>
    <col min="7947" max="7947" width="8.28515625" style="56" customWidth="1"/>
    <col min="7948" max="8192" width="10" style="56"/>
    <col min="8193" max="8193" width="2.5703125" style="56" customWidth="1"/>
    <col min="8194" max="8194" width="7.28515625" style="56" customWidth="1"/>
    <col min="8195" max="8195" width="23.5703125" style="56" customWidth="1"/>
    <col min="8196" max="8196" width="9.7109375" style="56" customWidth="1"/>
    <col min="8197" max="8197" width="0" style="56" hidden="1" customWidth="1"/>
    <col min="8198" max="8198" width="4.7109375" style="56" customWidth="1"/>
    <col min="8199" max="8199" width="14.42578125" style="56" customWidth="1"/>
    <col min="8200" max="8200" width="11.28515625" style="56" customWidth="1"/>
    <col min="8201" max="8201" width="10.28515625" style="56" customWidth="1"/>
    <col min="8202" max="8202" width="13" style="56" customWidth="1"/>
    <col min="8203" max="8203" width="8.28515625" style="56" customWidth="1"/>
    <col min="8204" max="8448" width="10" style="56"/>
    <col min="8449" max="8449" width="2.5703125" style="56" customWidth="1"/>
    <col min="8450" max="8450" width="7.28515625" style="56" customWidth="1"/>
    <col min="8451" max="8451" width="23.5703125" style="56" customWidth="1"/>
    <col min="8452" max="8452" width="9.7109375" style="56" customWidth="1"/>
    <col min="8453" max="8453" width="0" style="56" hidden="1" customWidth="1"/>
    <col min="8454" max="8454" width="4.7109375" style="56" customWidth="1"/>
    <col min="8455" max="8455" width="14.42578125" style="56" customWidth="1"/>
    <col min="8456" max="8456" width="11.28515625" style="56" customWidth="1"/>
    <col min="8457" max="8457" width="10.28515625" style="56" customWidth="1"/>
    <col min="8458" max="8458" width="13" style="56" customWidth="1"/>
    <col min="8459" max="8459" width="8.28515625" style="56" customWidth="1"/>
    <col min="8460" max="8704" width="10" style="56"/>
    <col min="8705" max="8705" width="2.5703125" style="56" customWidth="1"/>
    <col min="8706" max="8706" width="7.28515625" style="56" customWidth="1"/>
    <col min="8707" max="8707" width="23.5703125" style="56" customWidth="1"/>
    <col min="8708" max="8708" width="9.7109375" style="56" customWidth="1"/>
    <col min="8709" max="8709" width="0" style="56" hidden="1" customWidth="1"/>
    <col min="8710" max="8710" width="4.7109375" style="56" customWidth="1"/>
    <col min="8711" max="8711" width="14.42578125" style="56" customWidth="1"/>
    <col min="8712" max="8712" width="11.28515625" style="56" customWidth="1"/>
    <col min="8713" max="8713" width="10.28515625" style="56" customWidth="1"/>
    <col min="8714" max="8714" width="13" style="56" customWidth="1"/>
    <col min="8715" max="8715" width="8.28515625" style="56" customWidth="1"/>
    <col min="8716" max="8960" width="10" style="56"/>
    <col min="8961" max="8961" width="2.5703125" style="56" customWidth="1"/>
    <col min="8962" max="8962" width="7.28515625" style="56" customWidth="1"/>
    <col min="8963" max="8963" width="23.5703125" style="56" customWidth="1"/>
    <col min="8964" max="8964" width="9.7109375" style="56" customWidth="1"/>
    <col min="8965" max="8965" width="0" style="56" hidden="1" customWidth="1"/>
    <col min="8966" max="8966" width="4.7109375" style="56" customWidth="1"/>
    <col min="8967" max="8967" width="14.42578125" style="56" customWidth="1"/>
    <col min="8968" max="8968" width="11.28515625" style="56" customWidth="1"/>
    <col min="8969" max="8969" width="10.28515625" style="56" customWidth="1"/>
    <col min="8970" max="8970" width="13" style="56" customWidth="1"/>
    <col min="8971" max="8971" width="8.28515625" style="56" customWidth="1"/>
    <col min="8972" max="9216" width="10" style="56"/>
    <col min="9217" max="9217" width="2.5703125" style="56" customWidth="1"/>
    <col min="9218" max="9218" width="7.28515625" style="56" customWidth="1"/>
    <col min="9219" max="9219" width="23.5703125" style="56" customWidth="1"/>
    <col min="9220" max="9220" width="9.7109375" style="56" customWidth="1"/>
    <col min="9221" max="9221" width="0" style="56" hidden="1" customWidth="1"/>
    <col min="9222" max="9222" width="4.7109375" style="56" customWidth="1"/>
    <col min="9223" max="9223" width="14.42578125" style="56" customWidth="1"/>
    <col min="9224" max="9224" width="11.28515625" style="56" customWidth="1"/>
    <col min="9225" max="9225" width="10.28515625" style="56" customWidth="1"/>
    <col min="9226" max="9226" width="13" style="56" customWidth="1"/>
    <col min="9227" max="9227" width="8.28515625" style="56" customWidth="1"/>
    <col min="9228" max="9472" width="10" style="56"/>
    <col min="9473" max="9473" width="2.5703125" style="56" customWidth="1"/>
    <col min="9474" max="9474" width="7.28515625" style="56" customWidth="1"/>
    <col min="9475" max="9475" width="23.5703125" style="56" customWidth="1"/>
    <col min="9476" max="9476" width="9.7109375" style="56" customWidth="1"/>
    <col min="9477" max="9477" width="0" style="56" hidden="1" customWidth="1"/>
    <col min="9478" max="9478" width="4.7109375" style="56" customWidth="1"/>
    <col min="9479" max="9479" width="14.42578125" style="56" customWidth="1"/>
    <col min="9480" max="9480" width="11.28515625" style="56" customWidth="1"/>
    <col min="9481" max="9481" width="10.28515625" style="56" customWidth="1"/>
    <col min="9482" max="9482" width="13" style="56" customWidth="1"/>
    <col min="9483" max="9483" width="8.28515625" style="56" customWidth="1"/>
    <col min="9484" max="9728" width="10" style="56"/>
    <col min="9729" max="9729" width="2.5703125" style="56" customWidth="1"/>
    <col min="9730" max="9730" width="7.28515625" style="56" customWidth="1"/>
    <col min="9731" max="9731" width="23.5703125" style="56" customWidth="1"/>
    <col min="9732" max="9732" width="9.7109375" style="56" customWidth="1"/>
    <col min="9733" max="9733" width="0" style="56" hidden="1" customWidth="1"/>
    <col min="9734" max="9734" width="4.7109375" style="56" customWidth="1"/>
    <col min="9735" max="9735" width="14.42578125" style="56" customWidth="1"/>
    <col min="9736" max="9736" width="11.28515625" style="56" customWidth="1"/>
    <col min="9737" max="9737" width="10.28515625" style="56" customWidth="1"/>
    <col min="9738" max="9738" width="13" style="56" customWidth="1"/>
    <col min="9739" max="9739" width="8.28515625" style="56" customWidth="1"/>
    <col min="9740" max="9984" width="10" style="56"/>
    <col min="9985" max="9985" width="2.5703125" style="56" customWidth="1"/>
    <col min="9986" max="9986" width="7.28515625" style="56" customWidth="1"/>
    <col min="9987" max="9987" width="23.5703125" style="56" customWidth="1"/>
    <col min="9988" max="9988" width="9.7109375" style="56" customWidth="1"/>
    <col min="9989" max="9989" width="0" style="56" hidden="1" customWidth="1"/>
    <col min="9990" max="9990" width="4.7109375" style="56" customWidth="1"/>
    <col min="9991" max="9991" width="14.42578125" style="56" customWidth="1"/>
    <col min="9992" max="9992" width="11.28515625" style="56" customWidth="1"/>
    <col min="9993" max="9993" width="10.28515625" style="56" customWidth="1"/>
    <col min="9994" max="9994" width="13" style="56" customWidth="1"/>
    <col min="9995" max="9995" width="8.28515625" style="56" customWidth="1"/>
    <col min="9996" max="10240" width="10" style="56"/>
    <col min="10241" max="10241" width="2.5703125" style="56" customWidth="1"/>
    <col min="10242" max="10242" width="7.28515625" style="56" customWidth="1"/>
    <col min="10243" max="10243" width="23.5703125" style="56" customWidth="1"/>
    <col min="10244" max="10244" width="9.7109375" style="56" customWidth="1"/>
    <col min="10245" max="10245" width="0" style="56" hidden="1" customWidth="1"/>
    <col min="10246" max="10246" width="4.7109375" style="56" customWidth="1"/>
    <col min="10247" max="10247" width="14.42578125" style="56" customWidth="1"/>
    <col min="10248" max="10248" width="11.28515625" style="56" customWidth="1"/>
    <col min="10249" max="10249" width="10.28515625" style="56" customWidth="1"/>
    <col min="10250" max="10250" width="13" style="56" customWidth="1"/>
    <col min="10251" max="10251" width="8.28515625" style="56" customWidth="1"/>
    <col min="10252" max="10496" width="10" style="56"/>
    <col min="10497" max="10497" width="2.5703125" style="56" customWidth="1"/>
    <col min="10498" max="10498" width="7.28515625" style="56" customWidth="1"/>
    <col min="10499" max="10499" width="23.5703125" style="56" customWidth="1"/>
    <col min="10500" max="10500" width="9.7109375" style="56" customWidth="1"/>
    <col min="10501" max="10501" width="0" style="56" hidden="1" customWidth="1"/>
    <col min="10502" max="10502" width="4.7109375" style="56" customWidth="1"/>
    <col min="10503" max="10503" width="14.42578125" style="56" customWidth="1"/>
    <col min="10504" max="10504" width="11.28515625" style="56" customWidth="1"/>
    <col min="10505" max="10505" width="10.28515625" style="56" customWidth="1"/>
    <col min="10506" max="10506" width="13" style="56" customWidth="1"/>
    <col min="10507" max="10507" width="8.28515625" style="56" customWidth="1"/>
    <col min="10508" max="10752" width="10" style="56"/>
    <col min="10753" max="10753" width="2.5703125" style="56" customWidth="1"/>
    <col min="10754" max="10754" width="7.28515625" style="56" customWidth="1"/>
    <col min="10755" max="10755" width="23.5703125" style="56" customWidth="1"/>
    <col min="10756" max="10756" width="9.7109375" style="56" customWidth="1"/>
    <col min="10757" max="10757" width="0" style="56" hidden="1" customWidth="1"/>
    <col min="10758" max="10758" width="4.7109375" style="56" customWidth="1"/>
    <col min="10759" max="10759" width="14.42578125" style="56" customWidth="1"/>
    <col min="10760" max="10760" width="11.28515625" style="56" customWidth="1"/>
    <col min="10761" max="10761" width="10.28515625" style="56" customWidth="1"/>
    <col min="10762" max="10762" width="13" style="56" customWidth="1"/>
    <col min="10763" max="10763" width="8.28515625" style="56" customWidth="1"/>
    <col min="10764" max="11008" width="10" style="56"/>
    <col min="11009" max="11009" width="2.5703125" style="56" customWidth="1"/>
    <col min="11010" max="11010" width="7.28515625" style="56" customWidth="1"/>
    <col min="11011" max="11011" width="23.5703125" style="56" customWidth="1"/>
    <col min="11012" max="11012" width="9.7109375" style="56" customWidth="1"/>
    <col min="11013" max="11013" width="0" style="56" hidden="1" customWidth="1"/>
    <col min="11014" max="11014" width="4.7109375" style="56" customWidth="1"/>
    <col min="11015" max="11015" width="14.42578125" style="56" customWidth="1"/>
    <col min="11016" max="11016" width="11.28515625" style="56" customWidth="1"/>
    <col min="11017" max="11017" width="10.28515625" style="56" customWidth="1"/>
    <col min="11018" max="11018" width="13" style="56" customWidth="1"/>
    <col min="11019" max="11019" width="8.28515625" style="56" customWidth="1"/>
    <col min="11020" max="11264" width="10" style="56"/>
    <col min="11265" max="11265" width="2.5703125" style="56" customWidth="1"/>
    <col min="11266" max="11266" width="7.28515625" style="56" customWidth="1"/>
    <col min="11267" max="11267" width="23.5703125" style="56" customWidth="1"/>
    <col min="11268" max="11268" width="9.7109375" style="56" customWidth="1"/>
    <col min="11269" max="11269" width="0" style="56" hidden="1" customWidth="1"/>
    <col min="11270" max="11270" width="4.7109375" style="56" customWidth="1"/>
    <col min="11271" max="11271" width="14.42578125" style="56" customWidth="1"/>
    <col min="11272" max="11272" width="11.28515625" style="56" customWidth="1"/>
    <col min="11273" max="11273" width="10.28515625" style="56" customWidth="1"/>
    <col min="11274" max="11274" width="13" style="56" customWidth="1"/>
    <col min="11275" max="11275" width="8.28515625" style="56" customWidth="1"/>
    <col min="11276" max="11520" width="10" style="56"/>
    <col min="11521" max="11521" width="2.5703125" style="56" customWidth="1"/>
    <col min="11522" max="11522" width="7.28515625" style="56" customWidth="1"/>
    <col min="11523" max="11523" width="23.5703125" style="56" customWidth="1"/>
    <col min="11524" max="11524" width="9.7109375" style="56" customWidth="1"/>
    <col min="11525" max="11525" width="0" style="56" hidden="1" customWidth="1"/>
    <col min="11526" max="11526" width="4.7109375" style="56" customWidth="1"/>
    <col min="11527" max="11527" width="14.42578125" style="56" customWidth="1"/>
    <col min="11528" max="11528" width="11.28515625" style="56" customWidth="1"/>
    <col min="11529" max="11529" width="10.28515625" style="56" customWidth="1"/>
    <col min="11530" max="11530" width="13" style="56" customWidth="1"/>
    <col min="11531" max="11531" width="8.28515625" style="56" customWidth="1"/>
    <col min="11532" max="11776" width="10" style="56"/>
    <col min="11777" max="11777" width="2.5703125" style="56" customWidth="1"/>
    <col min="11778" max="11778" width="7.28515625" style="56" customWidth="1"/>
    <col min="11779" max="11779" width="23.5703125" style="56" customWidth="1"/>
    <col min="11780" max="11780" width="9.7109375" style="56" customWidth="1"/>
    <col min="11781" max="11781" width="0" style="56" hidden="1" customWidth="1"/>
    <col min="11782" max="11782" width="4.7109375" style="56" customWidth="1"/>
    <col min="11783" max="11783" width="14.42578125" style="56" customWidth="1"/>
    <col min="11784" max="11784" width="11.28515625" style="56" customWidth="1"/>
    <col min="11785" max="11785" width="10.28515625" style="56" customWidth="1"/>
    <col min="11786" max="11786" width="13" style="56" customWidth="1"/>
    <col min="11787" max="11787" width="8.28515625" style="56" customWidth="1"/>
    <col min="11788" max="12032" width="10" style="56"/>
    <col min="12033" max="12033" width="2.5703125" style="56" customWidth="1"/>
    <col min="12034" max="12034" width="7.28515625" style="56" customWidth="1"/>
    <col min="12035" max="12035" width="23.5703125" style="56" customWidth="1"/>
    <col min="12036" max="12036" width="9.7109375" style="56" customWidth="1"/>
    <col min="12037" max="12037" width="0" style="56" hidden="1" customWidth="1"/>
    <col min="12038" max="12038" width="4.7109375" style="56" customWidth="1"/>
    <col min="12039" max="12039" width="14.42578125" style="56" customWidth="1"/>
    <col min="12040" max="12040" width="11.28515625" style="56" customWidth="1"/>
    <col min="12041" max="12041" width="10.28515625" style="56" customWidth="1"/>
    <col min="12042" max="12042" width="13" style="56" customWidth="1"/>
    <col min="12043" max="12043" width="8.28515625" style="56" customWidth="1"/>
    <col min="12044" max="12288" width="10" style="56"/>
    <col min="12289" max="12289" width="2.5703125" style="56" customWidth="1"/>
    <col min="12290" max="12290" width="7.28515625" style="56" customWidth="1"/>
    <col min="12291" max="12291" width="23.5703125" style="56" customWidth="1"/>
    <col min="12292" max="12292" width="9.7109375" style="56" customWidth="1"/>
    <col min="12293" max="12293" width="0" style="56" hidden="1" customWidth="1"/>
    <col min="12294" max="12294" width="4.7109375" style="56" customWidth="1"/>
    <col min="12295" max="12295" width="14.42578125" style="56" customWidth="1"/>
    <col min="12296" max="12296" width="11.28515625" style="56" customWidth="1"/>
    <col min="12297" max="12297" width="10.28515625" style="56" customWidth="1"/>
    <col min="12298" max="12298" width="13" style="56" customWidth="1"/>
    <col min="12299" max="12299" width="8.28515625" style="56" customWidth="1"/>
    <col min="12300" max="12544" width="10" style="56"/>
    <col min="12545" max="12545" width="2.5703125" style="56" customWidth="1"/>
    <col min="12546" max="12546" width="7.28515625" style="56" customWidth="1"/>
    <col min="12547" max="12547" width="23.5703125" style="56" customWidth="1"/>
    <col min="12548" max="12548" width="9.7109375" style="56" customWidth="1"/>
    <col min="12549" max="12549" width="0" style="56" hidden="1" customWidth="1"/>
    <col min="12550" max="12550" width="4.7109375" style="56" customWidth="1"/>
    <col min="12551" max="12551" width="14.42578125" style="56" customWidth="1"/>
    <col min="12552" max="12552" width="11.28515625" style="56" customWidth="1"/>
    <col min="12553" max="12553" width="10.28515625" style="56" customWidth="1"/>
    <col min="12554" max="12554" width="13" style="56" customWidth="1"/>
    <col min="12555" max="12555" width="8.28515625" style="56" customWidth="1"/>
    <col min="12556" max="12800" width="10" style="56"/>
    <col min="12801" max="12801" width="2.5703125" style="56" customWidth="1"/>
    <col min="12802" max="12802" width="7.28515625" style="56" customWidth="1"/>
    <col min="12803" max="12803" width="23.5703125" style="56" customWidth="1"/>
    <col min="12804" max="12804" width="9.7109375" style="56" customWidth="1"/>
    <col min="12805" max="12805" width="0" style="56" hidden="1" customWidth="1"/>
    <col min="12806" max="12806" width="4.7109375" style="56" customWidth="1"/>
    <col min="12807" max="12807" width="14.42578125" style="56" customWidth="1"/>
    <col min="12808" max="12808" width="11.28515625" style="56" customWidth="1"/>
    <col min="12809" max="12809" width="10.28515625" style="56" customWidth="1"/>
    <col min="12810" max="12810" width="13" style="56" customWidth="1"/>
    <col min="12811" max="12811" width="8.28515625" style="56" customWidth="1"/>
    <col min="12812" max="13056" width="10" style="56"/>
    <col min="13057" max="13057" width="2.5703125" style="56" customWidth="1"/>
    <col min="13058" max="13058" width="7.28515625" style="56" customWidth="1"/>
    <col min="13059" max="13059" width="23.5703125" style="56" customWidth="1"/>
    <col min="13060" max="13060" width="9.7109375" style="56" customWidth="1"/>
    <col min="13061" max="13061" width="0" style="56" hidden="1" customWidth="1"/>
    <col min="13062" max="13062" width="4.7109375" style="56" customWidth="1"/>
    <col min="13063" max="13063" width="14.42578125" style="56" customWidth="1"/>
    <col min="13064" max="13064" width="11.28515625" style="56" customWidth="1"/>
    <col min="13065" max="13065" width="10.28515625" style="56" customWidth="1"/>
    <col min="13066" max="13066" width="13" style="56" customWidth="1"/>
    <col min="13067" max="13067" width="8.28515625" style="56" customWidth="1"/>
    <col min="13068" max="13312" width="10" style="56"/>
    <col min="13313" max="13313" width="2.5703125" style="56" customWidth="1"/>
    <col min="13314" max="13314" width="7.28515625" style="56" customWidth="1"/>
    <col min="13315" max="13315" width="23.5703125" style="56" customWidth="1"/>
    <col min="13316" max="13316" width="9.7109375" style="56" customWidth="1"/>
    <col min="13317" max="13317" width="0" style="56" hidden="1" customWidth="1"/>
    <col min="13318" max="13318" width="4.7109375" style="56" customWidth="1"/>
    <col min="13319" max="13319" width="14.42578125" style="56" customWidth="1"/>
    <col min="13320" max="13320" width="11.28515625" style="56" customWidth="1"/>
    <col min="13321" max="13321" width="10.28515625" style="56" customWidth="1"/>
    <col min="13322" max="13322" width="13" style="56" customWidth="1"/>
    <col min="13323" max="13323" width="8.28515625" style="56" customWidth="1"/>
    <col min="13324" max="13568" width="10" style="56"/>
    <col min="13569" max="13569" width="2.5703125" style="56" customWidth="1"/>
    <col min="13570" max="13570" width="7.28515625" style="56" customWidth="1"/>
    <col min="13571" max="13571" width="23.5703125" style="56" customWidth="1"/>
    <col min="13572" max="13572" width="9.7109375" style="56" customWidth="1"/>
    <col min="13573" max="13573" width="0" style="56" hidden="1" customWidth="1"/>
    <col min="13574" max="13574" width="4.7109375" style="56" customWidth="1"/>
    <col min="13575" max="13575" width="14.42578125" style="56" customWidth="1"/>
    <col min="13576" max="13576" width="11.28515625" style="56" customWidth="1"/>
    <col min="13577" max="13577" width="10.28515625" style="56" customWidth="1"/>
    <col min="13578" max="13578" width="13" style="56" customWidth="1"/>
    <col min="13579" max="13579" width="8.28515625" style="56" customWidth="1"/>
    <col min="13580" max="13824" width="10" style="56"/>
    <col min="13825" max="13825" width="2.5703125" style="56" customWidth="1"/>
    <col min="13826" max="13826" width="7.28515625" style="56" customWidth="1"/>
    <col min="13827" max="13827" width="23.5703125" style="56" customWidth="1"/>
    <col min="13828" max="13828" width="9.7109375" style="56" customWidth="1"/>
    <col min="13829" max="13829" width="0" style="56" hidden="1" customWidth="1"/>
    <col min="13830" max="13830" width="4.7109375" style="56" customWidth="1"/>
    <col min="13831" max="13831" width="14.42578125" style="56" customWidth="1"/>
    <col min="13832" max="13832" width="11.28515625" style="56" customWidth="1"/>
    <col min="13833" max="13833" width="10.28515625" style="56" customWidth="1"/>
    <col min="13834" max="13834" width="13" style="56" customWidth="1"/>
    <col min="13835" max="13835" width="8.28515625" style="56" customWidth="1"/>
    <col min="13836" max="14080" width="10" style="56"/>
    <col min="14081" max="14081" width="2.5703125" style="56" customWidth="1"/>
    <col min="14082" max="14082" width="7.28515625" style="56" customWidth="1"/>
    <col min="14083" max="14083" width="23.5703125" style="56" customWidth="1"/>
    <col min="14084" max="14084" width="9.7109375" style="56" customWidth="1"/>
    <col min="14085" max="14085" width="0" style="56" hidden="1" customWidth="1"/>
    <col min="14086" max="14086" width="4.7109375" style="56" customWidth="1"/>
    <col min="14087" max="14087" width="14.42578125" style="56" customWidth="1"/>
    <col min="14088" max="14088" width="11.28515625" style="56" customWidth="1"/>
    <col min="14089" max="14089" width="10.28515625" style="56" customWidth="1"/>
    <col min="14090" max="14090" width="13" style="56" customWidth="1"/>
    <col min="14091" max="14091" width="8.28515625" style="56" customWidth="1"/>
    <col min="14092" max="14336" width="10" style="56"/>
    <col min="14337" max="14337" width="2.5703125" style="56" customWidth="1"/>
    <col min="14338" max="14338" width="7.28515625" style="56" customWidth="1"/>
    <col min="14339" max="14339" width="23.5703125" style="56" customWidth="1"/>
    <col min="14340" max="14340" width="9.7109375" style="56" customWidth="1"/>
    <col min="14341" max="14341" width="0" style="56" hidden="1" customWidth="1"/>
    <col min="14342" max="14342" width="4.7109375" style="56" customWidth="1"/>
    <col min="14343" max="14343" width="14.42578125" style="56" customWidth="1"/>
    <col min="14344" max="14344" width="11.28515625" style="56" customWidth="1"/>
    <col min="14345" max="14345" width="10.28515625" style="56" customWidth="1"/>
    <col min="14346" max="14346" width="13" style="56" customWidth="1"/>
    <col min="14347" max="14347" width="8.28515625" style="56" customWidth="1"/>
    <col min="14348" max="14592" width="10" style="56"/>
    <col min="14593" max="14593" width="2.5703125" style="56" customWidth="1"/>
    <col min="14594" max="14594" width="7.28515625" style="56" customWidth="1"/>
    <col min="14595" max="14595" width="23.5703125" style="56" customWidth="1"/>
    <col min="14596" max="14596" width="9.7109375" style="56" customWidth="1"/>
    <col min="14597" max="14597" width="0" style="56" hidden="1" customWidth="1"/>
    <col min="14598" max="14598" width="4.7109375" style="56" customWidth="1"/>
    <col min="14599" max="14599" width="14.42578125" style="56" customWidth="1"/>
    <col min="14600" max="14600" width="11.28515625" style="56" customWidth="1"/>
    <col min="14601" max="14601" width="10.28515625" style="56" customWidth="1"/>
    <col min="14602" max="14602" width="13" style="56" customWidth="1"/>
    <col min="14603" max="14603" width="8.28515625" style="56" customWidth="1"/>
    <col min="14604" max="14848" width="10" style="56"/>
    <col min="14849" max="14849" width="2.5703125" style="56" customWidth="1"/>
    <col min="14850" max="14850" width="7.28515625" style="56" customWidth="1"/>
    <col min="14851" max="14851" width="23.5703125" style="56" customWidth="1"/>
    <col min="14852" max="14852" width="9.7109375" style="56" customWidth="1"/>
    <col min="14853" max="14853" width="0" style="56" hidden="1" customWidth="1"/>
    <col min="14854" max="14854" width="4.7109375" style="56" customWidth="1"/>
    <col min="14855" max="14855" width="14.42578125" style="56" customWidth="1"/>
    <col min="14856" max="14856" width="11.28515625" style="56" customWidth="1"/>
    <col min="14857" max="14857" width="10.28515625" style="56" customWidth="1"/>
    <col min="14858" max="14858" width="13" style="56" customWidth="1"/>
    <col min="14859" max="14859" width="8.28515625" style="56" customWidth="1"/>
    <col min="14860" max="15104" width="10" style="56"/>
    <col min="15105" max="15105" width="2.5703125" style="56" customWidth="1"/>
    <col min="15106" max="15106" width="7.28515625" style="56" customWidth="1"/>
    <col min="15107" max="15107" width="23.5703125" style="56" customWidth="1"/>
    <col min="15108" max="15108" width="9.7109375" style="56" customWidth="1"/>
    <col min="15109" max="15109" width="0" style="56" hidden="1" customWidth="1"/>
    <col min="15110" max="15110" width="4.7109375" style="56" customWidth="1"/>
    <col min="15111" max="15111" width="14.42578125" style="56" customWidth="1"/>
    <col min="15112" max="15112" width="11.28515625" style="56" customWidth="1"/>
    <col min="15113" max="15113" width="10.28515625" style="56" customWidth="1"/>
    <col min="15114" max="15114" width="13" style="56" customWidth="1"/>
    <col min="15115" max="15115" width="8.28515625" style="56" customWidth="1"/>
    <col min="15116" max="15360" width="10" style="56"/>
    <col min="15361" max="15361" width="2.5703125" style="56" customWidth="1"/>
    <col min="15362" max="15362" width="7.28515625" style="56" customWidth="1"/>
    <col min="15363" max="15363" width="23.5703125" style="56" customWidth="1"/>
    <col min="15364" max="15364" width="9.7109375" style="56" customWidth="1"/>
    <col min="15365" max="15365" width="0" style="56" hidden="1" customWidth="1"/>
    <col min="15366" max="15366" width="4.7109375" style="56" customWidth="1"/>
    <col min="15367" max="15367" width="14.42578125" style="56" customWidth="1"/>
    <col min="15368" max="15368" width="11.28515625" style="56" customWidth="1"/>
    <col min="15369" max="15369" width="10.28515625" style="56" customWidth="1"/>
    <col min="15370" max="15370" width="13" style="56" customWidth="1"/>
    <col min="15371" max="15371" width="8.28515625" style="56" customWidth="1"/>
    <col min="15372" max="15616" width="10" style="56"/>
    <col min="15617" max="15617" width="2.5703125" style="56" customWidth="1"/>
    <col min="15618" max="15618" width="7.28515625" style="56" customWidth="1"/>
    <col min="15619" max="15619" width="23.5703125" style="56" customWidth="1"/>
    <col min="15620" max="15620" width="9.7109375" style="56" customWidth="1"/>
    <col min="15621" max="15621" width="0" style="56" hidden="1" customWidth="1"/>
    <col min="15622" max="15622" width="4.7109375" style="56" customWidth="1"/>
    <col min="15623" max="15623" width="14.42578125" style="56" customWidth="1"/>
    <col min="15624" max="15624" width="11.28515625" style="56" customWidth="1"/>
    <col min="15625" max="15625" width="10.28515625" style="56" customWidth="1"/>
    <col min="15626" max="15626" width="13" style="56" customWidth="1"/>
    <col min="15627" max="15627" width="8.28515625" style="56" customWidth="1"/>
    <col min="15628" max="15872" width="10" style="56"/>
    <col min="15873" max="15873" width="2.5703125" style="56" customWidth="1"/>
    <col min="15874" max="15874" width="7.28515625" style="56" customWidth="1"/>
    <col min="15875" max="15875" width="23.5703125" style="56" customWidth="1"/>
    <col min="15876" max="15876" width="9.7109375" style="56" customWidth="1"/>
    <col min="15877" max="15877" width="0" style="56" hidden="1" customWidth="1"/>
    <col min="15878" max="15878" width="4.7109375" style="56" customWidth="1"/>
    <col min="15879" max="15879" width="14.42578125" style="56" customWidth="1"/>
    <col min="15880" max="15880" width="11.28515625" style="56" customWidth="1"/>
    <col min="15881" max="15881" width="10.28515625" style="56" customWidth="1"/>
    <col min="15882" max="15882" width="13" style="56" customWidth="1"/>
    <col min="15883" max="15883" width="8.28515625" style="56" customWidth="1"/>
    <col min="15884" max="16128" width="10" style="56"/>
    <col min="16129" max="16129" width="2.5703125" style="56" customWidth="1"/>
    <col min="16130" max="16130" width="7.28515625" style="56" customWidth="1"/>
    <col min="16131" max="16131" width="23.5703125" style="56" customWidth="1"/>
    <col min="16132" max="16132" width="9.7109375" style="56" customWidth="1"/>
    <col min="16133" max="16133" width="0" style="56" hidden="1" customWidth="1"/>
    <col min="16134" max="16134" width="4.7109375" style="56" customWidth="1"/>
    <col min="16135" max="16135" width="14.42578125" style="56" customWidth="1"/>
    <col min="16136" max="16136" width="11.28515625" style="56" customWidth="1"/>
    <col min="16137" max="16137" width="10.28515625" style="56" customWidth="1"/>
    <col min="16138" max="16138" width="13" style="56" customWidth="1"/>
    <col min="16139" max="16139" width="8.28515625" style="56" customWidth="1"/>
    <col min="16140" max="16384" width="10" style="56"/>
  </cols>
  <sheetData>
    <row r="1" spans="2:18" ht="12" customHeight="1" x14ac:dyDescent="0.2">
      <c r="B1" s="57" t="s">
        <v>124</v>
      </c>
      <c r="D1" s="58"/>
      <c r="E1" s="58"/>
      <c r="F1" s="58"/>
      <c r="G1" s="58"/>
      <c r="H1" s="58"/>
      <c r="I1" s="58"/>
      <c r="J1" s="58" t="s">
        <v>140</v>
      </c>
      <c r="K1" s="58" t="s">
        <v>141</v>
      </c>
      <c r="Q1" s="57"/>
      <c r="R1" s="57"/>
    </row>
    <row r="2" spans="2:18" ht="12" customHeight="1" x14ac:dyDescent="0.2">
      <c r="B2" s="57" t="s">
        <v>125</v>
      </c>
      <c r="D2" s="58"/>
      <c r="E2" s="58"/>
      <c r="F2" s="58"/>
      <c r="G2" s="58"/>
      <c r="H2" s="58"/>
      <c r="I2" s="58"/>
      <c r="J2" s="58"/>
      <c r="K2" s="58"/>
      <c r="R2" s="9"/>
    </row>
    <row r="3" spans="2:18" ht="12" customHeight="1" x14ac:dyDescent="0.2">
      <c r="B3" s="57" t="s">
        <v>134</v>
      </c>
      <c r="D3" s="58"/>
      <c r="E3" s="58"/>
      <c r="F3" s="58"/>
      <c r="G3" s="58"/>
      <c r="H3" s="58"/>
      <c r="I3" s="58"/>
      <c r="J3" s="58"/>
      <c r="K3" s="58"/>
      <c r="R3" s="9"/>
    </row>
    <row r="4" spans="2:18" ht="12" customHeight="1" x14ac:dyDescent="0.2">
      <c r="D4" s="58"/>
      <c r="E4" s="58"/>
      <c r="F4" s="58"/>
      <c r="G4" s="58"/>
      <c r="H4" s="58"/>
      <c r="I4" s="58"/>
      <c r="J4" s="58"/>
      <c r="K4" s="58"/>
      <c r="R4" s="9"/>
    </row>
    <row r="5" spans="2:18" ht="12" customHeight="1" x14ac:dyDescent="0.2">
      <c r="D5" s="58"/>
      <c r="E5" s="58"/>
      <c r="F5" s="58"/>
      <c r="G5" s="58"/>
      <c r="H5" s="58"/>
      <c r="I5" s="58"/>
      <c r="J5" s="58"/>
      <c r="K5" s="58"/>
      <c r="R5" s="9"/>
    </row>
    <row r="6" spans="2:18" x14ac:dyDescent="0.2">
      <c r="D6" s="58"/>
      <c r="E6" s="58"/>
      <c r="F6" s="58"/>
      <c r="G6" s="58" t="s">
        <v>0</v>
      </c>
      <c r="H6" s="58"/>
      <c r="I6" s="58"/>
      <c r="J6" s="58" t="s">
        <v>1</v>
      </c>
      <c r="K6" s="58"/>
      <c r="R6" s="9"/>
    </row>
    <row r="7" spans="2:18" x14ac:dyDescent="0.2">
      <c r="D7" s="59" t="s">
        <v>2</v>
      </c>
      <c r="E7" s="59"/>
      <c r="F7" s="59" t="s">
        <v>3</v>
      </c>
      <c r="G7" s="59" t="s">
        <v>4</v>
      </c>
      <c r="H7" s="59" t="s">
        <v>5</v>
      </c>
      <c r="I7" s="59" t="s">
        <v>6</v>
      </c>
      <c r="J7" s="59" t="s">
        <v>7</v>
      </c>
      <c r="K7" s="59" t="s">
        <v>8</v>
      </c>
      <c r="R7" s="9"/>
    </row>
    <row r="8" spans="2:18" ht="12" customHeight="1" x14ac:dyDescent="0.2">
      <c r="B8" s="81" t="s">
        <v>9</v>
      </c>
      <c r="D8" s="58"/>
      <c r="E8" s="58"/>
      <c r="F8" s="58"/>
      <c r="G8" s="58"/>
      <c r="H8" s="58"/>
      <c r="I8" s="58"/>
      <c r="J8" s="48"/>
      <c r="K8" s="58"/>
      <c r="R8" s="9"/>
    </row>
    <row r="9" spans="2:18" ht="12" customHeight="1" x14ac:dyDescent="0.2">
      <c r="B9" s="66" t="s">
        <v>49</v>
      </c>
      <c r="D9" s="58" t="s">
        <v>48</v>
      </c>
      <c r="E9" s="58" t="str">
        <f t="shared" ref="E9:E37" si="0">D9&amp;H9</f>
        <v>111IPCA</v>
      </c>
      <c r="F9" s="58" t="s">
        <v>136</v>
      </c>
      <c r="G9" s="48">
        <f>SUMIF('14.3.2-14.3.3'!$H$12:$H$138,'14.3.1'!E9,'14.3.2-14.3.3'!$K$12:$K$138)</f>
        <v>-91.860000000002401</v>
      </c>
      <c r="H9" s="85" t="s">
        <v>27</v>
      </c>
      <c r="I9" s="53">
        <v>0</v>
      </c>
      <c r="J9" s="51">
        <f>G9*I9</f>
        <v>0</v>
      </c>
      <c r="K9" s="58"/>
      <c r="L9" s="60"/>
      <c r="M9" s="61"/>
      <c r="R9" s="9"/>
    </row>
    <row r="10" spans="2:18" ht="12" customHeight="1" x14ac:dyDescent="0.2">
      <c r="B10" s="66" t="s">
        <v>49</v>
      </c>
      <c r="D10" s="58" t="s">
        <v>48</v>
      </c>
      <c r="E10" s="58" t="str">
        <f t="shared" si="0"/>
        <v>111IPCN</v>
      </c>
      <c r="F10" s="58" t="s">
        <v>136</v>
      </c>
      <c r="G10" s="48">
        <f>SUMIF('14.3.2-14.3.3'!$H$12:$H$138,'14.3.1'!E10,'14.3.2-14.3.3'!$K$12:$K$138)</f>
        <v>-12623389.547538579</v>
      </c>
      <c r="H10" s="85" t="s">
        <v>40</v>
      </c>
      <c r="I10" s="53">
        <v>6.742981175467383E-2</v>
      </c>
      <c r="J10" s="51">
        <f t="shared" ref="J10:J37" si="1">G10*I10</f>
        <v>-851192.78089644364</v>
      </c>
      <c r="K10" s="58"/>
      <c r="L10" s="60"/>
      <c r="M10" s="61"/>
      <c r="R10" s="9"/>
    </row>
    <row r="11" spans="2:18" ht="12" customHeight="1" x14ac:dyDescent="0.2">
      <c r="B11" s="66" t="s">
        <v>49</v>
      </c>
      <c r="D11" s="58" t="s">
        <v>48</v>
      </c>
      <c r="E11" s="58" t="str">
        <f t="shared" si="0"/>
        <v>111IPID</v>
      </c>
      <c r="F11" s="58" t="s">
        <v>136</v>
      </c>
      <c r="G11" s="48">
        <f>SUMIF('14.3.2-14.3.3'!$H$12:$H$138,'14.3.1'!E11,'14.3.2-14.3.3'!$K$12:$K$138)</f>
        <v>-21526.463325520861</v>
      </c>
      <c r="H11" s="86" t="s">
        <v>28</v>
      </c>
      <c r="I11" s="53">
        <v>0</v>
      </c>
      <c r="J11" s="51">
        <f t="shared" si="1"/>
        <v>0</v>
      </c>
      <c r="K11" s="58"/>
      <c r="L11" s="60"/>
      <c r="M11" s="61"/>
      <c r="R11" s="9"/>
    </row>
    <row r="12" spans="2:18" ht="12" customHeight="1" x14ac:dyDescent="0.2">
      <c r="B12" s="66" t="s">
        <v>49</v>
      </c>
      <c r="D12" s="58" t="s">
        <v>48</v>
      </c>
      <c r="E12" s="58" t="str">
        <f t="shared" si="0"/>
        <v>111IPCAGE</v>
      </c>
      <c r="F12" s="58" t="s">
        <v>136</v>
      </c>
      <c r="G12" s="48">
        <f>SUMIF('14.3.2-14.3.3'!$H$12:$H$138,'14.3.1'!E12,'14.3.2-14.3.3'!$K$12:$K$138)</f>
        <v>-2638265.7639125735</v>
      </c>
      <c r="H12" s="86" t="s">
        <v>12</v>
      </c>
      <c r="I12" s="53">
        <v>0</v>
      </c>
      <c r="J12" s="51">
        <f t="shared" si="1"/>
        <v>0</v>
      </c>
      <c r="K12" s="58"/>
      <c r="L12" s="60"/>
      <c r="M12" s="61"/>
      <c r="R12" s="9"/>
    </row>
    <row r="13" spans="2:18" ht="12" customHeight="1" x14ac:dyDescent="0.2">
      <c r="B13" s="66" t="s">
        <v>49</v>
      </c>
      <c r="D13" s="58" t="s">
        <v>48</v>
      </c>
      <c r="E13" s="58" t="str">
        <f t="shared" si="0"/>
        <v>111IPOR</v>
      </c>
      <c r="F13" s="58" t="s">
        <v>136</v>
      </c>
      <c r="G13" s="48">
        <f>SUMIF('14.3.2-14.3.3'!$H$12:$H$138,'14.3.1'!E13,'14.3.2-14.3.3'!$K$12:$K$138)</f>
        <v>-7105.0020595119277</v>
      </c>
      <c r="H13" s="85" t="s">
        <v>29</v>
      </c>
      <c r="I13" s="53">
        <v>0</v>
      </c>
      <c r="J13" s="51">
        <f t="shared" si="1"/>
        <v>0</v>
      </c>
      <c r="K13" s="58"/>
      <c r="L13" s="60"/>
      <c r="M13" s="61"/>
      <c r="R13" s="9"/>
    </row>
    <row r="14" spans="2:18" ht="12" customHeight="1" x14ac:dyDescent="0.2">
      <c r="B14" s="66" t="s">
        <v>49</v>
      </c>
      <c r="D14" s="58" t="s">
        <v>48</v>
      </c>
      <c r="E14" s="58" t="str">
        <f t="shared" si="0"/>
        <v>111IPCAEE</v>
      </c>
      <c r="F14" s="58" t="s">
        <v>136</v>
      </c>
      <c r="G14" s="48">
        <f>SUMIF('14.3.2-14.3.3'!$H$12:$H$138,'14.3.1'!E14,'14.3.2-14.3.3'!$K$12:$K$138)</f>
        <v>5168.7251175407273</v>
      </c>
      <c r="H14" s="85" t="s">
        <v>41</v>
      </c>
      <c r="I14" s="53">
        <v>0</v>
      </c>
      <c r="J14" s="51">
        <f t="shared" si="1"/>
        <v>0</v>
      </c>
      <c r="K14" s="58"/>
      <c r="L14" s="60"/>
      <c r="M14" s="61"/>
      <c r="R14" s="9"/>
    </row>
    <row r="15" spans="2:18" ht="12" customHeight="1" x14ac:dyDescent="0.2">
      <c r="B15" s="66" t="s">
        <v>49</v>
      </c>
      <c r="D15" s="58" t="s">
        <v>48</v>
      </c>
      <c r="E15" s="58" t="str">
        <f t="shared" si="0"/>
        <v>111IPSG</v>
      </c>
      <c r="F15" s="58" t="s">
        <v>136</v>
      </c>
      <c r="G15" s="48">
        <f>SUMIF('14.3.2-14.3.3'!$H$12:$H$138,'14.3.1'!E15,'14.3.2-14.3.3'!$K$12:$K$138)</f>
        <v>-3137307.5305960029</v>
      </c>
      <c r="H15" s="85" t="s">
        <v>14</v>
      </c>
      <c r="I15" s="53">
        <v>7.9787774498314715E-2</v>
      </c>
      <c r="J15" s="51">
        <f t="shared" si="1"/>
        <v>-250318.78578305847</v>
      </c>
      <c r="K15" s="58"/>
      <c r="L15" s="60"/>
      <c r="M15" s="61"/>
      <c r="R15" s="9"/>
    </row>
    <row r="16" spans="2:18" ht="12" customHeight="1" x14ac:dyDescent="0.2">
      <c r="B16" s="66" t="s">
        <v>49</v>
      </c>
      <c r="D16" s="58" t="s">
        <v>48</v>
      </c>
      <c r="E16" s="58" t="str">
        <f t="shared" si="0"/>
        <v>111IPCAGW</v>
      </c>
      <c r="F16" s="58" t="s">
        <v>136</v>
      </c>
      <c r="G16" s="48">
        <f>SUMIF('14.3.2-14.3.3'!$H$12:$H$138,'14.3.1'!E16,'14.3.2-14.3.3'!$K$12:$K$138)</f>
        <v>-504787.46791230142</v>
      </c>
      <c r="H16" s="85" t="s">
        <v>13</v>
      </c>
      <c r="I16" s="53">
        <v>0.22162982918040364</v>
      </c>
      <c r="J16" s="51">
        <f t="shared" si="1"/>
        <v>-111875.96028581185</v>
      </c>
      <c r="K16" s="58"/>
      <c r="L16" s="60"/>
      <c r="M16" s="61"/>
      <c r="R16" s="9"/>
    </row>
    <row r="17" spans="2:18" ht="12" customHeight="1" x14ac:dyDescent="0.2">
      <c r="B17" s="66" t="s">
        <v>49</v>
      </c>
      <c r="D17" s="58" t="s">
        <v>48</v>
      </c>
      <c r="E17" s="58" t="str">
        <f t="shared" si="0"/>
        <v>111IPJBG</v>
      </c>
      <c r="F17" s="58" t="s">
        <v>136</v>
      </c>
      <c r="G17" s="48">
        <f>SUMIF('14.3.2-14.3.3'!$H$12:$H$138,'14.3.1'!E17,'14.3.2-14.3.3'!$K$12:$K$138)</f>
        <v>-306808.20000000112</v>
      </c>
      <c r="H17" s="85" t="s">
        <v>15</v>
      </c>
      <c r="I17" s="53">
        <v>0.22162982918040364</v>
      </c>
      <c r="J17" s="51">
        <f t="shared" si="1"/>
        <v>-67997.848957147362</v>
      </c>
      <c r="K17" s="58"/>
      <c r="L17" s="60"/>
      <c r="M17" s="61"/>
      <c r="R17" s="9"/>
    </row>
    <row r="18" spans="2:18" ht="12" customHeight="1" x14ac:dyDescent="0.2">
      <c r="B18" s="66" t="s">
        <v>49</v>
      </c>
      <c r="D18" s="58" t="s">
        <v>48</v>
      </c>
      <c r="E18" s="58" t="str">
        <f t="shared" si="0"/>
        <v>111IPSG-P</v>
      </c>
      <c r="F18" s="58" t="s">
        <v>136</v>
      </c>
      <c r="G18" s="48">
        <f>SUMIF('14.3.2-14.3.3'!$H$12:$H$138,'14.3.1'!E18,'14.3.2-14.3.3'!$K$12:$K$138)</f>
        <v>-2622826.5537326187</v>
      </c>
      <c r="H18" s="85" t="s">
        <v>18</v>
      </c>
      <c r="I18" s="53">
        <v>7.9787774498314715E-2</v>
      </c>
      <c r="J18" s="51">
        <f t="shared" si="1"/>
        <v>-209269.4936174101</v>
      </c>
      <c r="K18" s="58"/>
      <c r="L18" s="60"/>
      <c r="M18" s="61"/>
      <c r="R18" s="9"/>
    </row>
    <row r="19" spans="2:18" ht="12" customHeight="1" x14ac:dyDescent="0.2">
      <c r="B19" s="66" t="s">
        <v>49</v>
      </c>
      <c r="D19" s="58" t="s">
        <v>48</v>
      </c>
      <c r="E19" s="58" t="str">
        <f t="shared" si="0"/>
        <v>111IPSG-U</v>
      </c>
      <c r="F19" s="58" t="s">
        <v>136</v>
      </c>
      <c r="G19" s="48">
        <f>SUMIF('14.3.2-14.3.3'!$H$12:$H$138,'14.3.1'!E19,'14.3.2-14.3.3'!$K$12:$K$138)</f>
        <v>-115660.422599921</v>
      </c>
      <c r="H19" s="85" t="s">
        <v>19</v>
      </c>
      <c r="I19" s="53">
        <v>7.9787774498314715E-2</v>
      </c>
      <c r="J19" s="51">
        <f t="shared" si="1"/>
        <v>-9228.2877167822808</v>
      </c>
      <c r="K19" s="58"/>
      <c r="L19" s="60"/>
      <c r="M19" s="61"/>
      <c r="R19" s="9"/>
    </row>
    <row r="20" spans="2:18" ht="12" customHeight="1" x14ac:dyDescent="0.2">
      <c r="B20" s="66" t="s">
        <v>49</v>
      </c>
      <c r="D20" s="58" t="s">
        <v>48</v>
      </c>
      <c r="E20" s="58" t="str">
        <f t="shared" si="0"/>
        <v>111IPSO</v>
      </c>
      <c r="F20" s="58" t="s">
        <v>136</v>
      </c>
      <c r="G20" s="48">
        <f>SUMIF('14.3.2-14.3.3'!$H$12:$H$138,'14.3.1'!E20,'14.3.2-14.3.3'!$K$12:$K$138)</f>
        <v>-41107209.670409441</v>
      </c>
      <c r="H20" s="85" t="s">
        <v>39</v>
      </c>
      <c r="I20" s="53">
        <v>7.0845810240555085E-2</v>
      </c>
      <c r="J20" s="51">
        <f t="shared" si="1"/>
        <v>-2912273.5758285383</v>
      </c>
      <c r="K20" s="58"/>
      <c r="L20" s="60"/>
      <c r="M20" s="61"/>
      <c r="R20" s="9"/>
    </row>
    <row r="21" spans="2:18" ht="12" customHeight="1" x14ac:dyDescent="0.2">
      <c r="B21" s="66" t="s">
        <v>49</v>
      </c>
      <c r="D21" s="58" t="s">
        <v>48</v>
      </c>
      <c r="E21" s="58" t="str">
        <f t="shared" si="0"/>
        <v>111IPUT</v>
      </c>
      <c r="F21" s="58" t="s">
        <v>136</v>
      </c>
      <c r="G21" s="48">
        <f>SUMIF('14.3.2-14.3.3'!$H$12:$H$138,'14.3.1'!E21,'14.3.2-14.3.3'!$K$12:$K$138)</f>
        <v>-27499.023477196693</v>
      </c>
      <c r="H21" s="85" t="s">
        <v>30</v>
      </c>
      <c r="I21" s="53">
        <v>0</v>
      </c>
      <c r="J21" s="51">
        <f t="shared" si="1"/>
        <v>0</v>
      </c>
      <c r="K21" s="58"/>
      <c r="L21" s="60"/>
      <c r="M21" s="61"/>
      <c r="R21" s="9"/>
    </row>
    <row r="22" spans="2:18" ht="12" customHeight="1" x14ac:dyDescent="0.2">
      <c r="B22" s="66" t="s">
        <v>49</v>
      </c>
      <c r="D22" s="58" t="s">
        <v>48</v>
      </c>
      <c r="E22" s="58" t="str">
        <f t="shared" si="0"/>
        <v>111IPWA</v>
      </c>
      <c r="F22" s="58" t="s">
        <v>136</v>
      </c>
      <c r="G22" s="48">
        <f>SUMIF('14.3.2-14.3.3'!$H$12:$H$138,'14.3.1'!E22,'14.3.2-14.3.3'!$K$12:$K$138)</f>
        <v>-124.66999999999098</v>
      </c>
      <c r="H22" s="85" t="s">
        <v>31</v>
      </c>
      <c r="I22" s="53">
        <v>1</v>
      </c>
      <c r="J22" s="51">
        <f t="shared" si="1"/>
        <v>-124.66999999999098</v>
      </c>
      <c r="K22" s="58"/>
      <c r="L22" s="60"/>
      <c r="M22" s="61"/>
      <c r="R22" s="9"/>
    </row>
    <row r="23" spans="2:18" ht="12" customHeight="1" x14ac:dyDescent="0.2">
      <c r="B23" s="66" t="s">
        <v>49</v>
      </c>
      <c r="D23" s="58" t="s">
        <v>48</v>
      </c>
      <c r="E23" s="58" t="str">
        <f t="shared" si="0"/>
        <v>111IPWYP</v>
      </c>
      <c r="F23" s="58" t="s">
        <v>136</v>
      </c>
      <c r="G23" s="48">
        <f>SUMIF('14.3.2-14.3.3'!$H$12:$H$138,'14.3.1'!E23,'14.3.2-14.3.3'!$K$12:$K$138)</f>
        <v>-128060.78076775465</v>
      </c>
      <c r="H23" s="85" t="s">
        <v>32</v>
      </c>
      <c r="I23" s="53">
        <v>0</v>
      </c>
      <c r="J23" s="51">
        <f t="shared" si="1"/>
        <v>0</v>
      </c>
      <c r="K23" s="58"/>
      <c r="L23" s="60"/>
      <c r="M23" s="61"/>
      <c r="R23" s="9"/>
    </row>
    <row r="24" spans="2:18" ht="12" customHeight="1" x14ac:dyDescent="0.2">
      <c r="B24" s="66" t="s">
        <v>49</v>
      </c>
      <c r="D24" s="58" t="s">
        <v>48</v>
      </c>
      <c r="E24" s="58" t="str">
        <f t="shared" si="0"/>
        <v>111IPWYU</v>
      </c>
      <c r="F24" s="58" t="s">
        <v>136</v>
      </c>
      <c r="G24" s="48">
        <f>SUMIF('14.3.2-14.3.3'!$H$12:$H$138,'14.3.1'!E24,'14.3.2-14.3.3'!$K$12:$K$138)</f>
        <v>0</v>
      </c>
      <c r="H24" s="85" t="s">
        <v>38</v>
      </c>
      <c r="I24" s="53">
        <v>0</v>
      </c>
      <c r="J24" s="51">
        <f t="shared" si="1"/>
        <v>0</v>
      </c>
      <c r="K24" s="58"/>
      <c r="M24" s="61"/>
      <c r="R24" s="9"/>
    </row>
    <row r="25" spans="2:18" ht="12" customHeight="1" x14ac:dyDescent="0.2">
      <c r="B25" s="66" t="s">
        <v>50</v>
      </c>
      <c r="D25" s="58" t="s">
        <v>51</v>
      </c>
      <c r="E25" s="58" t="str">
        <f t="shared" si="0"/>
        <v>111HPSG-P</v>
      </c>
      <c r="F25" s="58" t="s">
        <v>136</v>
      </c>
      <c r="G25" s="48">
        <f>SUMIF('14.3.2-14.3.3'!$H$12:$H$138,'14.3.1'!E25,'14.3.2-14.3.3'!$K$12:$K$138)</f>
        <v>-312375.51968424674</v>
      </c>
      <c r="H25" s="82" t="s">
        <v>18</v>
      </c>
      <c r="I25" s="53">
        <v>7.9787774498314715E-2</v>
      </c>
      <c r="J25" s="51">
        <f t="shared" si="1"/>
        <v>-24923.747523360547</v>
      </c>
      <c r="K25" s="58"/>
      <c r="M25" s="61"/>
      <c r="R25" s="9"/>
    </row>
    <row r="26" spans="2:18" ht="12" customHeight="1" x14ac:dyDescent="0.2">
      <c r="B26" s="66" t="s">
        <v>50</v>
      </c>
      <c r="D26" s="58" t="s">
        <v>51</v>
      </c>
      <c r="E26" s="58" t="str">
        <f t="shared" si="0"/>
        <v>111HPSG-U</v>
      </c>
      <c r="F26" s="58" t="s">
        <v>136</v>
      </c>
      <c r="G26" s="48">
        <f>SUMIF('14.3.2-14.3.3'!$H$12:$H$138,'14.3.1'!E26,'14.3.2-14.3.3'!$K$12:$K$138)</f>
        <v>0</v>
      </c>
      <c r="H26" s="82" t="s">
        <v>19</v>
      </c>
      <c r="I26" s="53">
        <v>7.9787774498314715E-2</v>
      </c>
      <c r="J26" s="51">
        <f t="shared" si="1"/>
        <v>0</v>
      </c>
      <c r="K26" s="58"/>
      <c r="M26" s="61"/>
      <c r="R26" s="9"/>
    </row>
    <row r="27" spans="2:18" ht="12" customHeight="1" x14ac:dyDescent="0.2">
      <c r="B27" s="66" t="s">
        <v>52</v>
      </c>
      <c r="D27" s="58" t="s">
        <v>53</v>
      </c>
      <c r="E27" s="58" t="str">
        <f t="shared" si="0"/>
        <v>111OPCAGE</v>
      </c>
      <c r="F27" s="58" t="s">
        <v>136</v>
      </c>
      <c r="G27" s="48">
        <f>SUMIF('14.3.2-14.3.3'!$H$12:$H$138,'14.3.1'!E27,'14.3.2-14.3.3'!$K$12:$K$138)</f>
        <v>0</v>
      </c>
      <c r="H27" s="82" t="s">
        <v>12</v>
      </c>
      <c r="I27" s="53">
        <v>0</v>
      </c>
      <c r="J27" s="51">
        <f t="shared" si="1"/>
        <v>0</v>
      </c>
      <c r="M27" s="61"/>
      <c r="R27" s="9"/>
    </row>
    <row r="28" spans="2:18" ht="12" customHeight="1" x14ac:dyDescent="0.2">
      <c r="B28" s="66" t="s">
        <v>54</v>
      </c>
      <c r="D28" s="58" t="s">
        <v>55</v>
      </c>
      <c r="E28" s="58" t="str">
        <f t="shared" si="0"/>
        <v>111GPCA</v>
      </c>
      <c r="F28" s="58" t="s">
        <v>136</v>
      </c>
      <c r="G28" s="48">
        <f>SUMIF('14.3.2-14.3.3'!$H$12:$H$138,'14.3.1'!E28,'14.3.2-14.3.3'!$K$12:$K$138)</f>
        <v>0</v>
      </c>
      <c r="H28" s="82" t="s">
        <v>27</v>
      </c>
      <c r="I28" s="53">
        <v>0</v>
      </c>
      <c r="J28" s="51">
        <f t="shared" si="1"/>
        <v>0</v>
      </c>
      <c r="M28" s="61"/>
      <c r="N28" s="66"/>
      <c r="R28" s="9"/>
    </row>
    <row r="29" spans="2:18" ht="12" customHeight="1" x14ac:dyDescent="0.2">
      <c r="B29" s="66" t="s">
        <v>54</v>
      </c>
      <c r="D29" s="58" t="s">
        <v>55</v>
      </c>
      <c r="E29" s="58" t="str">
        <f t="shared" si="0"/>
        <v>111GPCN</v>
      </c>
      <c r="F29" s="58" t="s">
        <v>136</v>
      </c>
      <c r="G29" s="48">
        <f>SUMIF('14.3.2-14.3.3'!$H$12:$H$138,'14.3.1'!E29,'14.3.2-14.3.3'!$K$12:$K$138)</f>
        <v>0</v>
      </c>
      <c r="H29" s="82" t="s">
        <v>40</v>
      </c>
      <c r="I29" s="53">
        <v>6.742981175467383E-2</v>
      </c>
      <c r="J29" s="51">
        <f t="shared" si="1"/>
        <v>0</v>
      </c>
      <c r="M29" s="61"/>
      <c r="N29" s="66"/>
      <c r="R29" s="9"/>
    </row>
    <row r="30" spans="2:18" ht="12" customHeight="1" x14ac:dyDescent="0.2">
      <c r="B30" s="66" t="s">
        <v>54</v>
      </c>
      <c r="D30" s="58" t="s">
        <v>55</v>
      </c>
      <c r="E30" s="58" t="str">
        <f t="shared" si="0"/>
        <v>111GPSG</v>
      </c>
      <c r="F30" s="58" t="s">
        <v>136</v>
      </c>
      <c r="G30" s="48">
        <f>SUMIF('14.3.2-14.3.3'!$H$12:$H$138,'14.3.1'!E30,'14.3.2-14.3.3'!$K$12:$K$138)</f>
        <v>0</v>
      </c>
      <c r="H30" s="82" t="s">
        <v>14</v>
      </c>
      <c r="I30" s="53">
        <v>7.9787774498314715E-2</v>
      </c>
      <c r="J30" s="51">
        <f t="shared" si="1"/>
        <v>0</v>
      </c>
      <c r="K30" s="58"/>
      <c r="M30" s="61"/>
      <c r="N30" s="66"/>
      <c r="R30" s="9"/>
    </row>
    <row r="31" spans="2:18" ht="12" customHeight="1" x14ac:dyDescent="0.2">
      <c r="B31" s="66" t="s">
        <v>54</v>
      </c>
      <c r="D31" s="58" t="s">
        <v>55</v>
      </c>
      <c r="E31" s="58" t="str">
        <f t="shared" si="0"/>
        <v>111GPOR</v>
      </c>
      <c r="F31" s="58" t="s">
        <v>136</v>
      </c>
      <c r="G31" s="48">
        <f>SUMIF('14.3.2-14.3.3'!$H$12:$H$138,'14.3.1'!E31,'14.3.2-14.3.3'!$K$12:$K$138)</f>
        <v>-143641.12000000477</v>
      </c>
      <c r="H31" s="82" t="s">
        <v>29</v>
      </c>
      <c r="I31" s="53">
        <v>0</v>
      </c>
      <c r="J31" s="51">
        <f t="shared" si="1"/>
        <v>0</v>
      </c>
      <c r="K31" s="58"/>
      <c r="M31" s="61"/>
      <c r="N31" s="66"/>
      <c r="R31" s="9"/>
    </row>
    <row r="32" spans="2:18" ht="12" customHeight="1" x14ac:dyDescent="0.2">
      <c r="B32" s="66" t="s">
        <v>54</v>
      </c>
      <c r="D32" s="58" t="s">
        <v>55</v>
      </c>
      <c r="E32" s="58" t="str">
        <f t="shared" si="0"/>
        <v>111GPSO</v>
      </c>
      <c r="F32" s="58" t="s">
        <v>136</v>
      </c>
      <c r="G32" s="48">
        <f>SUMIF('14.3.2-14.3.3'!$H$12:$H$138,'14.3.1'!E32,'14.3.2-14.3.3'!$K$12:$K$138)</f>
        <v>-108292.03000000119</v>
      </c>
      <c r="H32" s="82" t="s">
        <v>39</v>
      </c>
      <c r="I32" s="53">
        <v>7.0845810240555085E-2</v>
      </c>
      <c r="J32" s="51">
        <f t="shared" si="1"/>
        <v>-7672.036607944583</v>
      </c>
      <c r="K32" s="58"/>
      <c r="M32" s="61"/>
      <c r="N32" s="66"/>
      <c r="R32" s="9"/>
    </row>
    <row r="33" spans="2:18" ht="12" customHeight="1" x14ac:dyDescent="0.2">
      <c r="B33" s="66" t="s">
        <v>54</v>
      </c>
      <c r="D33" s="58" t="s">
        <v>55</v>
      </c>
      <c r="E33" s="58" t="str">
        <f t="shared" si="0"/>
        <v>111GPID</v>
      </c>
      <c r="F33" s="58" t="s">
        <v>136</v>
      </c>
      <c r="G33" s="48">
        <f>SUMIF('14.3.2-14.3.3'!$H$12:$H$138,'14.3.1'!E33,'14.3.2-14.3.3'!$K$12:$K$138)</f>
        <v>0</v>
      </c>
      <c r="H33" s="82" t="s">
        <v>28</v>
      </c>
      <c r="I33" s="53">
        <v>0</v>
      </c>
      <c r="J33" s="51">
        <f t="shared" si="1"/>
        <v>0</v>
      </c>
      <c r="K33" s="58"/>
      <c r="M33" s="61"/>
      <c r="N33" s="66"/>
      <c r="R33" s="9"/>
    </row>
    <row r="34" spans="2:18" ht="12" customHeight="1" x14ac:dyDescent="0.2">
      <c r="B34" s="66" t="s">
        <v>54</v>
      </c>
      <c r="D34" s="58" t="s">
        <v>55</v>
      </c>
      <c r="E34" s="58" t="str">
        <f t="shared" si="0"/>
        <v>111GPUT</v>
      </c>
      <c r="F34" s="58" t="s">
        <v>136</v>
      </c>
      <c r="G34" s="48">
        <f>SUMIF('14.3.2-14.3.3'!$H$12:$H$138,'14.3.1'!E34,'14.3.2-14.3.3'!$K$12:$K$138)</f>
        <v>0</v>
      </c>
      <c r="H34" s="82" t="s">
        <v>30</v>
      </c>
      <c r="I34" s="53">
        <v>0</v>
      </c>
      <c r="J34" s="51">
        <f t="shared" si="1"/>
        <v>0</v>
      </c>
      <c r="K34" s="58"/>
      <c r="M34" s="61"/>
      <c r="R34" s="9"/>
    </row>
    <row r="35" spans="2:18" ht="12" customHeight="1" x14ac:dyDescent="0.2">
      <c r="B35" s="66" t="s">
        <v>54</v>
      </c>
      <c r="D35" s="58" t="s">
        <v>55</v>
      </c>
      <c r="E35" s="58" t="str">
        <f t="shared" si="0"/>
        <v>111GPWA</v>
      </c>
      <c r="F35" s="58" t="s">
        <v>136</v>
      </c>
      <c r="G35" s="48">
        <f>SUMIF('14.3.2-14.3.3'!$H$12:$H$138,'14.3.1'!E35,'14.3.2-14.3.3'!$K$12:$K$138)</f>
        <v>-96239.509999997914</v>
      </c>
      <c r="H35" s="82" t="s">
        <v>31</v>
      </c>
      <c r="I35" s="53">
        <v>1</v>
      </c>
      <c r="J35" s="51">
        <f t="shared" si="1"/>
        <v>-96239.509999997914</v>
      </c>
      <c r="K35" s="58"/>
      <c r="M35" s="61"/>
      <c r="R35" s="9"/>
    </row>
    <row r="36" spans="2:18" ht="12" customHeight="1" x14ac:dyDescent="0.2">
      <c r="B36" s="66" t="s">
        <v>54</v>
      </c>
      <c r="D36" s="58" t="s">
        <v>55</v>
      </c>
      <c r="E36" s="58" t="str">
        <f t="shared" si="0"/>
        <v>111GPWYP</v>
      </c>
      <c r="F36" s="58" t="s">
        <v>136</v>
      </c>
      <c r="G36" s="48">
        <f>SUMIF('14.3.2-14.3.3'!$H$12:$H$138,'14.3.1'!E36,'14.3.2-14.3.3'!$K$12:$K$138)</f>
        <v>-77099.471448149532</v>
      </c>
      <c r="H36" s="82" t="s">
        <v>32</v>
      </c>
      <c r="I36" s="53">
        <v>0</v>
      </c>
      <c r="J36" s="51">
        <f t="shared" si="1"/>
        <v>0</v>
      </c>
      <c r="K36" s="58"/>
      <c r="M36" s="61"/>
      <c r="R36" s="9"/>
    </row>
    <row r="37" spans="2:18" ht="12" customHeight="1" x14ac:dyDescent="0.2">
      <c r="B37" s="66" t="s">
        <v>54</v>
      </c>
      <c r="D37" s="58" t="s">
        <v>55</v>
      </c>
      <c r="E37" s="58" t="str">
        <f t="shared" si="0"/>
        <v>111GPWYU</v>
      </c>
      <c r="F37" s="58" t="s">
        <v>136</v>
      </c>
      <c r="G37" s="48">
        <f>SUMIF('14.3.2-14.3.3'!$H$12:$H$138,'14.3.1'!E37,'14.3.2-14.3.3'!$K$12:$K$138)</f>
        <v>0</v>
      </c>
      <c r="H37" s="82" t="s">
        <v>38</v>
      </c>
      <c r="I37" s="53">
        <v>0</v>
      </c>
      <c r="J37" s="51">
        <f t="shared" si="1"/>
        <v>0</v>
      </c>
      <c r="K37" s="58"/>
      <c r="M37" s="61"/>
      <c r="R37" s="9"/>
    </row>
    <row r="38" spans="2:18" ht="12" customHeight="1" x14ac:dyDescent="0.2">
      <c r="B38" s="66"/>
      <c r="D38" s="58"/>
      <c r="F38" s="80"/>
      <c r="G38" s="49">
        <f>SUM(G9:G37)</f>
        <v>-63973141.882346287</v>
      </c>
      <c r="H38" s="58"/>
      <c r="J38" s="49">
        <f>SUM(J9:J37)</f>
        <v>-4541116.6972164949</v>
      </c>
      <c r="K38" s="58" t="s">
        <v>56</v>
      </c>
      <c r="M38" s="61"/>
      <c r="R38" s="9"/>
    </row>
    <row r="39" spans="2:18" ht="12" customHeight="1" x14ac:dyDescent="0.2">
      <c r="B39" s="66"/>
      <c r="D39" s="58"/>
      <c r="F39" s="80"/>
      <c r="G39" s="48"/>
      <c r="H39" s="58"/>
      <c r="M39" s="61"/>
      <c r="R39" s="9"/>
    </row>
    <row r="40" spans="2:18" ht="12" customHeight="1" x14ac:dyDescent="0.2">
      <c r="B40" s="66"/>
      <c r="D40" s="58"/>
      <c r="F40" s="80"/>
      <c r="G40" s="87"/>
      <c r="H40" s="58"/>
      <c r="M40" s="61"/>
      <c r="R40" s="9"/>
    </row>
    <row r="41" spans="2:18" ht="12" customHeight="1" x14ac:dyDescent="0.2">
      <c r="B41" s="66"/>
      <c r="D41" s="58"/>
      <c r="F41" s="80" t="s">
        <v>57</v>
      </c>
      <c r="G41" s="49">
        <f>'14.3'!G50+'14.3.1'!G38</f>
        <v>-847508345.56566584</v>
      </c>
      <c r="H41" s="58"/>
      <c r="J41" s="49">
        <f>'14.3'!J50+'14.3.1'!J38</f>
        <v>-47426374.488113694</v>
      </c>
      <c r="R41" s="9"/>
    </row>
    <row r="42" spans="2:18" ht="12" customHeight="1" x14ac:dyDescent="0.2">
      <c r="B42" s="66"/>
      <c r="D42" s="58"/>
      <c r="E42" s="80"/>
      <c r="F42" s="58"/>
      <c r="G42" s="48"/>
      <c r="H42" s="58"/>
      <c r="I42" s="50"/>
      <c r="J42" s="51"/>
      <c r="K42" s="58"/>
      <c r="R42" s="9"/>
    </row>
    <row r="43" spans="2:18" ht="12" customHeight="1" x14ac:dyDescent="0.2">
      <c r="B43" s="66"/>
      <c r="D43" s="58"/>
      <c r="E43" s="80"/>
      <c r="F43" s="58"/>
      <c r="G43" s="48"/>
      <c r="H43" s="58"/>
      <c r="I43" s="50"/>
      <c r="J43" s="51"/>
      <c r="K43" s="58"/>
      <c r="R43" s="9"/>
    </row>
    <row r="44" spans="2:18" ht="12" customHeight="1" x14ac:dyDescent="0.2">
      <c r="B44" s="66"/>
      <c r="D44" s="58"/>
      <c r="E44" s="58"/>
      <c r="F44" s="58"/>
      <c r="G44" s="48"/>
      <c r="H44" s="58"/>
      <c r="I44" s="50"/>
      <c r="J44" s="52"/>
      <c r="K44" s="58"/>
      <c r="R44" s="9"/>
    </row>
    <row r="45" spans="2:18" ht="12" customHeight="1" x14ac:dyDescent="0.2">
      <c r="D45" s="58"/>
      <c r="E45" s="58"/>
      <c r="F45" s="58"/>
      <c r="G45" s="51"/>
      <c r="H45" s="58"/>
      <c r="I45" s="53"/>
      <c r="J45" s="51"/>
      <c r="K45" s="58"/>
      <c r="R45" s="9"/>
    </row>
    <row r="46" spans="2:18" ht="12" customHeight="1" x14ac:dyDescent="0.2">
      <c r="D46" s="58"/>
      <c r="E46" s="58"/>
      <c r="F46" s="58"/>
      <c r="G46" s="51"/>
      <c r="H46" s="58"/>
      <c r="I46" s="53"/>
      <c r="J46" s="51"/>
      <c r="K46" s="58"/>
      <c r="R46" s="9"/>
    </row>
    <row r="47" spans="2:18" ht="12" customHeight="1" x14ac:dyDescent="0.2">
      <c r="B47" s="57"/>
      <c r="D47" s="58"/>
      <c r="E47" s="58"/>
      <c r="F47" s="58"/>
      <c r="G47" s="51"/>
      <c r="H47" s="58"/>
      <c r="I47" s="53"/>
      <c r="J47" s="51"/>
      <c r="K47" s="58"/>
      <c r="R47" s="9"/>
    </row>
    <row r="48" spans="2:18" ht="12" customHeight="1" x14ac:dyDescent="0.2">
      <c r="B48" s="57"/>
      <c r="D48" s="58"/>
      <c r="E48" s="58"/>
      <c r="F48" s="58"/>
      <c r="G48" s="58"/>
      <c r="H48" s="58"/>
      <c r="I48" s="53"/>
      <c r="J48" s="51"/>
      <c r="K48" s="58"/>
      <c r="R48" s="9"/>
    </row>
    <row r="49" spans="1:18" ht="12" customHeight="1" x14ac:dyDescent="0.2">
      <c r="B49" s="67"/>
      <c r="D49" s="58"/>
      <c r="E49" s="58"/>
      <c r="F49" s="58"/>
      <c r="G49" s="58"/>
      <c r="H49" s="58"/>
      <c r="I49" s="58"/>
      <c r="J49" s="58"/>
      <c r="K49" s="58"/>
      <c r="R49" s="9"/>
    </row>
    <row r="50" spans="1:18" ht="12" customHeight="1" x14ac:dyDescent="0.2">
      <c r="I50" s="58"/>
      <c r="J50" s="58"/>
      <c r="K50" s="58"/>
      <c r="R50" s="9"/>
    </row>
    <row r="51" spans="1:18" ht="12" customHeight="1" x14ac:dyDescent="0.2">
      <c r="B51" s="67"/>
      <c r="D51" s="58"/>
      <c r="E51" s="58"/>
      <c r="F51" s="58"/>
      <c r="G51" s="58"/>
      <c r="H51" s="58"/>
      <c r="I51" s="58"/>
      <c r="J51" s="58"/>
      <c r="K51" s="58"/>
      <c r="R51" s="9"/>
    </row>
    <row r="52" spans="1:18" ht="12" customHeight="1" x14ac:dyDescent="0.2">
      <c r="B52" s="67"/>
      <c r="D52" s="58"/>
      <c r="E52" s="58"/>
      <c r="F52" s="58"/>
      <c r="G52" s="88"/>
      <c r="H52" s="58"/>
      <c r="I52" s="58"/>
      <c r="J52" s="58"/>
      <c r="K52" s="58"/>
      <c r="R52" s="9"/>
    </row>
    <row r="53" spans="1:18" ht="12" customHeight="1" thickBot="1" x14ac:dyDescent="0.25">
      <c r="B53" s="57" t="s">
        <v>47</v>
      </c>
      <c r="D53" s="58"/>
      <c r="E53" s="58"/>
      <c r="F53" s="58"/>
      <c r="G53" s="58"/>
      <c r="H53" s="58"/>
      <c r="I53" s="58"/>
      <c r="J53" s="58"/>
      <c r="K53" s="58"/>
      <c r="R53" s="9"/>
    </row>
    <row r="54" spans="1:18" ht="12" customHeight="1" x14ac:dyDescent="0.2">
      <c r="A54" s="68"/>
      <c r="B54" s="69"/>
      <c r="C54" s="70"/>
      <c r="D54" s="71"/>
      <c r="E54" s="71"/>
      <c r="F54" s="71"/>
      <c r="G54" s="71"/>
      <c r="H54" s="71"/>
      <c r="I54" s="71"/>
      <c r="J54" s="71"/>
      <c r="K54" s="73"/>
      <c r="R54" s="9"/>
    </row>
    <row r="55" spans="1:18" ht="12" customHeight="1" x14ac:dyDescent="0.2">
      <c r="A55" s="74"/>
      <c r="D55" s="58"/>
      <c r="E55" s="58"/>
      <c r="F55" s="58"/>
      <c r="G55" s="58"/>
      <c r="H55" s="58"/>
      <c r="I55" s="58"/>
      <c r="J55" s="58"/>
      <c r="K55" s="75"/>
      <c r="R55" s="9"/>
    </row>
    <row r="56" spans="1:18" ht="12" customHeight="1" x14ac:dyDescent="0.2">
      <c r="A56" s="74"/>
      <c r="D56" s="58"/>
      <c r="E56" s="58"/>
      <c r="F56" s="58"/>
      <c r="G56" s="58"/>
      <c r="H56" s="58"/>
      <c r="I56" s="58"/>
      <c r="J56" s="58"/>
      <c r="K56" s="75"/>
      <c r="R56" s="9"/>
    </row>
    <row r="57" spans="1:18" ht="12" customHeight="1" x14ac:dyDescent="0.2">
      <c r="A57" s="74"/>
      <c r="D57" s="58"/>
      <c r="E57" s="58"/>
      <c r="F57" s="58"/>
      <c r="G57" s="58"/>
      <c r="H57" s="58"/>
      <c r="I57" s="58"/>
      <c r="J57" s="58"/>
      <c r="K57" s="75"/>
      <c r="R57" s="9"/>
    </row>
    <row r="58" spans="1:18" ht="12" customHeight="1" x14ac:dyDescent="0.2">
      <c r="A58" s="74"/>
      <c r="D58" s="58"/>
      <c r="E58" s="58"/>
      <c r="F58" s="58"/>
      <c r="G58" s="58"/>
      <c r="H58" s="58"/>
      <c r="I58" s="58"/>
      <c r="J58" s="58"/>
      <c r="K58" s="75"/>
      <c r="R58" s="9"/>
    </row>
    <row r="59" spans="1:18" ht="12" customHeight="1" thickBot="1" x14ac:dyDescent="0.25">
      <c r="A59" s="74"/>
      <c r="B59" s="77"/>
      <c r="C59" s="77"/>
      <c r="D59" s="78"/>
      <c r="E59" s="78"/>
      <c r="F59" s="78"/>
      <c r="G59" s="78"/>
      <c r="H59" s="78"/>
      <c r="I59" s="58"/>
      <c r="J59" s="58"/>
      <c r="K59" s="75"/>
      <c r="R59" s="9"/>
    </row>
    <row r="60" spans="1:18" ht="12" customHeight="1" x14ac:dyDescent="0.2">
      <c r="A60" s="74"/>
      <c r="D60" s="58"/>
      <c r="E60" s="58"/>
      <c r="F60" s="58"/>
      <c r="G60" s="58"/>
      <c r="H60" s="58"/>
      <c r="I60" s="58"/>
      <c r="J60" s="58"/>
      <c r="K60" s="75"/>
      <c r="R60" s="9"/>
    </row>
    <row r="61" spans="1:18" ht="12" customHeight="1" x14ac:dyDescent="0.2">
      <c r="A61" s="74"/>
      <c r="D61" s="58"/>
      <c r="E61" s="58"/>
      <c r="F61" s="58"/>
      <c r="G61" s="58"/>
      <c r="H61" s="58"/>
      <c r="I61" s="58"/>
      <c r="J61" s="58"/>
      <c r="K61" s="75"/>
      <c r="R61" s="9"/>
    </row>
    <row r="62" spans="1:18" ht="12" customHeight="1" thickBot="1" x14ac:dyDescent="0.25">
      <c r="A62" s="76"/>
      <c r="B62" s="77"/>
      <c r="C62" s="77"/>
      <c r="D62" s="77"/>
      <c r="E62" s="77"/>
      <c r="F62" s="77"/>
      <c r="G62" s="77"/>
      <c r="H62" s="77"/>
      <c r="I62" s="78"/>
      <c r="J62" s="78"/>
      <c r="K62" s="79"/>
      <c r="R62" s="9"/>
    </row>
    <row r="63" spans="1:18" ht="12" customHeight="1" x14ac:dyDescent="0.2">
      <c r="I63" s="58"/>
      <c r="J63" s="58"/>
      <c r="K63" s="58"/>
      <c r="R63" s="9"/>
    </row>
    <row r="64" spans="1:18" ht="12" customHeight="1" x14ac:dyDescent="0.2">
      <c r="D64" s="59"/>
      <c r="E64" s="59"/>
      <c r="H64" s="59"/>
      <c r="I64" s="58"/>
      <c r="J64" s="58"/>
      <c r="K64" s="58"/>
      <c r="R64" s="9"/>
    </row>
    <row r="65" spans="4:18" ht="12" customHeight="1" x14ac:dyDescent="0.2">
      <c r="D65" s="80"/>
      <c r="E65" s="80"/>
      <c r="R65" s="9"/>
    </row>
    <row r="66" spans="4:18" x14ac:dyDescent="0.2">
      <c r="D66" s="80"/>
      <c r="E66" s="80"/>
      <c r="R66" s="9"/>
    </row>
    <row r="67" spans="4:18" x14ac:dyDescent="0.2">
      <c r="D67" s="80"/>
      <c r="E67" s="80"/>
      <c r="R67" s="9"/>
    </row>
    <row r="68" spans="4:18" x14ac:dyDescent="0.2">
      <c r="D68" s="80"/>
      <c r="E68" s="80"/>
      <c r="R68" s="9"/>
    </row>
    <row r="69" spans="4:18" x14ac:dyDescent="0.2">
      <c r="D69" s="80"/>
      <c r="E69" s="80"/>
      <c r="R69" s="9"/>
    </row>
    <row r="70" spans="4:18" x14ac:dyDescent="0.2">
      <c r="D70" s="80"/>
      <c r="E70" s="80"/>
      <c r="R70" s="9"/>
    </row>
    <row r="71" spans="4:18" x14ac:dyDescent="0.2">
      <c r="D71" s="80"/>
      <c r="E71" s="80"/>
      <c r="R71" s="9"/>
    </row>
    <row r="72" spans="4:18" x14ac:dyDescent="0.2">
      <c r="D72" s="80"/>
      <c r="E72" s="80"/>
      <c r="R72" s="9"/>
    </row>
    <row r="73" spans="4:18" x14ac:dyDescent="0.2">
      <c r="D73" s="80"/>
      <c r="E73" s="80"/>
      <c r="R73" s="9"/>
    </row>
    <row r="74" spans="4:18" x14ac:dyDescent="0.2">
      <c r="D74" s="80"/>
      <c r="E74" s="80"/>
      <c r="R74" s="11"/>
    </row>
    <row r="75" spans="4:18" x14ac:dyDescent="0.2">
      <c r="D75" s="80"/>
      <c r="E75" s="80"/>
      <c r="R75" s="89"/>
    </row>
    <row r="76" spans="4:18" x14ac:dyDescent="0.2">
      <c r="D76" s="80"/>
      <c r="E76" s="80"/>
      <c r="Q76" s="61"/>
    </row>
    <row r="77" spans="4:18" x14ac:dyDescent="0.2">
      <c r="D77" s="80"/>
      <c r="E77" s="80"/>
      <c r="Q77" s="61"/>
    </row>
    <row r="78" spans="4:18" x14ac:dyDescent="0.2">
      <c r="D78" s="80"/>
      <c r="E78" s="80"/>
      <c r="Q78" s="61"/>
    </row>
    <row r="79" spans="4:18" x14ac:dyDescent="0.2">
      <c r="D79" s="80"/>
      <c r="E79" s="80"/>
      <c r="Q79" s="61"/>
    </row>
    <row r="80" spans="4:18" x14ac:dyDescent="0.2">
      <c r="D80" s="80"/>
      <c r="E80" s="80"/>
      <c r="Q80" s="61"/>
    </row>
    <row r="81" spans="4:17" x14ac:dyDescent="0.2">
      <c r="D81" s="80"/>
      <c r="E81" s="80"/>
      <c r="Q81" s="61"/>
    </row>
    <row r="82" spans="4:17" x14ac:dyDescent="0.2">
      <c r="D82" s="80"/>
      <c r="E82" s="80"/>
      <c r="Q82" s="61"/>
    </row>
    <row r="83" spans="4:17" x14ac:dyDescent="0.2">
      <c r="D83" s="80"/>
      <c r="E83" s="80"/>
      <c r="Q83" s="61"/>
    </row>
    <row r="84" spans="4:17" x14ac:dyDescent="0.2">
      <c r="D84" s="80"/>
      <c r="E84" s="80"/>
      <c r="Q84" s="61"/>
    </row>
    <row r="85" spans="4:17" x14ac:dyDescent="0.2">
      <c r="D85" s="80"/>
      <c r="E85" s="80"/>
      <c r="Q85" s="61"/>
    </row>
    <row r="86" spans="4:17" x14ac:dyDescent="0.2">
      <c r="D86" s="80"/>
      <c r="E86" s="80"/>
      <c r="Q86" s="61"/>
    </row>
    <row r="87" spans="4:17" x14ac:dyDescent="0.2">
      <c r="D87" s="80"/>
      <c r="E87" s="80"/>
      <c r="Q87" s="61"/>
    </row>
    <row r="88" spans="4:17" x14ac:dyDescent="0.2">
      <c r="D88" s="80"/>
      <c r="E88" s="80"/>
      <c r="Q88" s="61"/>
    </row>
    <row r="89" spans="4:17" x14ac:dyDescent="0.2">
      <c r="D89" s="80"/>
      <c r="E89" s="80"/>
      <c r="Q89" s="61"/>
    </row>
    <row r="90" spans="4:17" x14ac:dyDescent="0.2">
      <c r="D90" s="80"/>
      <c r="E90" s="80"/>
      <c r="Q90" s="61"/>
    </row>
    <row r="91" spans="4:17" x14ac:dyDescent="0.2">
      <c r="D91" s="80"/>
      <c r="E91" s="80"/>
      <c r="Q91" s="61"/>
    </row>
    <row r="92" spans="4:17" x14ac:dyDescent="0.2">
      <c r="D92" s="80"/>
      <c r="E92" s="80"/>
      <c r="Q92" s="61"/>
    </row>
    <row r="93" spans="4:17" x14ac:dyDescent="0.2">
      <c r="D93" s="80"/>
      <c r="E93" s="80"/>
      <c r="Q93" s="61"/>
    </row>
    <row r="94" spans="4:17" x14ac:dyDescent="0.2">
      <c r="D94" s="80"/>
      <c r="E94" s="80"/>
      <c r="Q94" s="61"/>
    </row>
    <row r="95" spans="4:17" x14ac:dyDescent="0.2">
      <c r="D95" s="80"/>
      <c r="E95" s="80"/>
      <c r="Q95" s="61"/>
    </row>
    <row r="96" spans="4:17" x14ac:dyDescent="0.2">
      <c r="D96" s="80"/>
      <c r="E96" s="80"/>
      <c r="Q96" s="61"/>
    </row>
    <row r="97" spans="4:17" x14ac:dyDescent="0.2">
      <c r="D97" s="80"/>
      <c r="E97" s="80"/>
      <c r="Q97" s="61"/>
    </row>
    <row r="98" spans="4:17" x14ac:dyDescent="0.2">
      <c r="D98" s="80"/>
      <c r="E98" s="80"/>
      <c r="Q98" s="61"/>
    </row>
    <row r="99" spans="4:17" x14ac:dyDescent="0.2">
      <c r="D99" s="80"/>
      <c r="E99" s="80"/>
      <c r="Q99" s="61"/>
    </row>
    <row r="100" spans="4:17" x14ac:dyDescent="0.2">
      <c r="D100" s="80"/>
      <c r="E100" s="80"/>
      <c r="Q100" s="61"/>
    </row>
    <row r="101" spans="4:17" x14ac:dyDescent="0.2">
      <c r="D101" s="80"/>
      <c r="E101" s="80"/>
      <c r="Q101" s="61"/>
    </row>
    <row r="102" spans="4:17" x14ac:dyDescent="0.2">
      <c r="D102" s="80"/>
      <c r="E102" s="80"/>
      <c r="Q102" s="61"/>
    </row>
    <row r="103" spans="4:17" x14ac:dyDescent="0.2">
      <c r="D103" s="80"/>
      <c r="E103" s="80"/>
      <c r="Q103" s="61"/>
    </row>
    <row r="104" spans="4:17" x14ac:dyDescent="0.2">
      <c r="D104" s="80"/>
      <c r="E104" s="80"/>
      <c r="Q104" s="61"/>
    </row>
    <row r="105" spans="4:17" x14ac:dyDescent="0.2">
      <c r="D105" s="80"/>
      <c r="E105" s="80"/>
      <c r="Q105" s="61"/>
    </row>
    <row r="106" spans="4:17" x14ac:dyDescent="0.2">
      <c r="D106" s="80"/>
      <c r="E106" s="80"/>
      <c r="Q106" s="61"/>
    </row>
    <row r="107" spans="4:17" x14ac:dyDescent="0.2">
      <c r="D107" s="80"/>
      <c r="E107" s="80"/>
      <c r="Q107" s="61"/>
    </row>
    <row r="108" spans="4:17" x14ac:dyDescent="0.2">
      <c r="D108" s="80"/>
      <c r="E108" s="80"/>
      <c r="Q108" s="61"/>
    </row>
    <row r="109" spans="4:17" x14ac:dyDescent="0.2">
      <c r="D109" s="80"/>
      <c r="E109" s="80"/>
      <c r="Q109" s="61"/>
    </row>
    <row r="110" spans="4:17" x14ac:dyDescent="0.2">
      <c r="D110" s="80"/>
      <c r="E110" s="80"/>
      <c r="Q110" s="61"/>
    </row>
    <row r="111" spans="4:17" x14ac:dyDescent="0.2">
      <c r="D111" s="80"/>
      <c r="E111" s="80"/>
      <c r="Q111" s="61"/>
    </row>
    <row r="112" spans="4:17" x14ac:dyDescent="0.2">
      <c r="D112" s="80"/>
      <c r="E112" s="80"/>
      <c r="Q112" s="61"/>
    </row>
    <row r="113" spans="4:17" x14ac:dyDescent="0.2">
      <c r="D113" s="80"/>
      <c r="E113" s="80"/>
      <c r="Q113" s="61"/>
    </row>
    <row r="114" spans="4:17" x14ac:dyDescent="0.2">
      <c r="D114" s="80"/>
      <c r="E114" s="80"/>
      <c r="Q114" s="61"/>
    </row>
    <row r="115" spans="4:17" x14ac:dyDescent="0.2">
      <c r="D115" s="80"/>
      <c r="E115" s="80"/>
      <c r="Q115" s="61"/>
    </row>
    <row r="116" spans="4:17" x14ac:dyDescent="0.2">
      <c r="D116" s="80"/>
      <c r="E116" s="80"/>
      <c r="Q116" s="61"/>
    </row>
    <row r="117" spans="4:17" x14ac:dyDescent="0.2">
      <c r="D117" s="80"/>
      <c r="E117" s="80"/>
      <c r="Q117" s="61"/>
    </row>
    <row r="118" spans="4:17" x14ac:dyDescent="0.2">
      <c r="D118" s="80"/>
      <c r="E118" s="80"/>
      <c r="Q118" s="61"/>
    </row>
    <row r="119" spans="4:17" x14ac:dyDescent="0.2">
      <c r="D119" s="80"/>
      <c r="E119" s="80"/>
      <c r="Q119" s="61"/>
    </row>
    <row r="120" spans="4:17" x14ac:dyDescent="0.2">
      <c r="D120" s="80"/>
      <c r="E120" s="80"/>
      <c r="Q120" s="61"/>
    </row>
    <row r="121" spans="4:17" x14ac:dyDescent="0.2">
      <c r="D121" s="80"/>
      <c r="E121" s="80"/>
      <c r="Q121" s="61"/>
    </row>
    <row r="122" spans="4:17" x14ac:dyDescent="0.2">
      <c r="D122" s="80"/>
      <c r="E122" s="80"/>
      <c r="Q122" s="61"/>
    </row>
    <row r="123" spans="4:17" x14ac:dyDescent="0.2">
      <c r="D123" s="80"/>
      <c r="E123" s="80"/>
      <c r="Q123" s="61"/>
    </row>
    <row r="124" spans="4:17" x14ac:dyDescent="0.2">
      <c r="D124" s="80"/>
      <c r="E124" s="80"/>
      <c r="Q124" s="61"/>
    </row>
    <row r="125" spans="4:17" x14ac:dyDescent="0.2">
      <c r="D125" s="80"/>
      <c r="E125" s="80"/>
      <c r="Q125" s="61"/>
    </row>
    <row r="126" spans="4:17" x14ac:dyDescent="0.2">
      <c r="D126" s="80"/>
      <c r="E126" s="80"/>
      <c r="Q126" s="61"/>
    </row>
    <row r="127" spans="4:17" x14ac:dyDescent="0.2">
      <c r="D127" s="80"/>
      <c r="E127" s="80"/>
      <c r="Q127" s="61"/>
    </row>
    <row r="128" spans="4:17" x14ac:dyDescent="0.2">
      <c r="D128" s="80"/>
      <c r="E128" s="80"/>
      <c r="Q128" s="61"/>
    </row>
    <row r="129" spans="4:17" x14ac:dyDescent="0.2">
      <c r="D129" s="80"/>
      <c r="E129" s="80"/>
      <c r="Q129" s="61"/>
    </row>
    <row r="130" spans="4:17" x14ac:dyDescent="0.2">
      <c r="D130" s="80"/>
      <c r="E130" s="80"/>
      <c r="Q130" s="61"/>
    </row>
    <row r="131" spans="4:17" x14ac:dyDescent="0.2">
      <c r="D131" s="80"/>
      <c r="E131" s="80"/>
      <c r="Q131" s="61"/>
    </row>
    <row r="132" spans="4:17" x14ac:dyDescent="0.2">
      <c r="D132" s="80"/>
      <c r="E132" s="80"/>
      <c r="Q132" s="61"/>
    </row>
    <row r="133" spans="4:17" x14ac:dyDescent="0.2">
      <c r="D133" s="80"/>
      <c r="E133" s="80"/>
      <c r="Q133" s="61"/>
    </row>
    <row r="134" spans="4:17" x14ac:dyDescent="0.2">
      <c r="D134" s="80"/>
      <c r="E134" s="80"/>
      <c r="Q134" s="61"/>
    </row>
    <row r="135" spans="4:17" x14ac:dyDescent="0.2">
      <c r="D135" s="80"/>
      <c r="E135" s="80"/>
      <c r="Q135" s="61"/>
    </row>
    <row r="136" spans="4:17" x14ac:dyDescent="0.2">
      <c r="D136" s="80"/>
      <c r="E136" s="80"/>
      <c r="Q136" s="61"/>
    </row>
    <row r="137" spans="4:17" x14ac:dyDescent="0.2">
      <c r="D137" s="80"/>
      <c r="E137" s="80"/>
      <c r="Q137" s="61"/>
    </row>
    <row r="138" spans="4:17" x14ac:dyDescent="0.2">
      <c r="D138" s="80"/>
      <c r="E138" s="80"/>
      <c r="Q138" s="61"/>
    </row>
    <row r="139" spans="4:17" x14ac:dyDescent="0.2">
      <c r="D139" s="80"/>
      <c r="E139" s="80"/>
      <c r="Q139" s="61"/>
    </row>
    <row r="140" spans="4:17" x14ac:dyDescent="0.2">
      <c r="D140" s="80"/>
      <c r="E140" s="80"/>
      <c r="Q140" s="61"/>
    </row>
    <row r="141" spans="4:17" x14ac:dyDescent="0.2">
      <c r="D141" s="80"/>
      <c r="E141" s="80"/>
      <c r="Q141" s="61"/>
    </row>
    <row r="142" spans="4:17" x14ac:dyDescent="0.2">
      <c r="D142" s="80"/>
      <c r="E142" s="80"/>
      <c r="Q142" s="61"/>
    </row>
    <row r="143" spans="4:17" x14ac:dyDescent="0.2">
      <c r="D143" s="80"/>
      <c r="E143" s="80"/>
      <c r="Q143" s="61"/>
    </row>
    <row r="144" spans="4:17" x14ac:dyDescent="0.2">
      <c r="D144" s="80"/>
      <c r="E144" s="80"/>
      <c r="Q144" s="61"/>
    </row>
    <row r="145" spans="4:17" x14ac:dyDescent="0.2">
      <c r="D145" s="80"/>
      <c r="E145" s="80"/>
      <c r="Q145" s="61"/>
    </row>
    <row r="146" spans="4:17" x14ac:dyDescent="0.2">
      <c r="D146" s="80"/>
      <c r="E146" s="80"/>
      <c r="Q146" s="61"/>
    </row>
    <row r="147" spans="4:17" x14ac:dyDescent="0.2">
      <c r="D147" s="80"/>
      <c r="E147" s="80"/>
      <c r="Q147" s="61"/>
    </row>
    <row r="148" spans="4:17" x14ac:dyDescent="0.2">
      <c r="D148" s="80"/>
      <c r="E148" s="80"/>
      <c r="Q148" s="61"/>
    </row>
    <row r="149" spans="4:17" x14ac:dyDescent="0.2">
      <c r="D149" s="80"/>
      <c r="E149" s="80"/>
      <c r="Q149" s="61"/>
    </row>
    <row r="150" spans="4:17" x14ac:dyDescent="0.2">
      <c r="D150" s="80"/>
      <c r="E150" s="80"/>
      <c r="Q150" s="61"/>
    </row>
    <row r="151" spans="4:17" x14ac:dyDescent="0.2">
      <c r="D151" s="80"/>
      <c r="E151" s="80"/>
      <c r="Q151" s="61"/>
    </row>
    <row r="152" spans="4:17" x14ac:dyDescent="0.2">
      <c r="D152" s="80"/>
      <c r="E152" s="80"/>
      <c r="Q152" s="61"/>
    </row>
    <row r="153" spans="4:17" x14ac:dyDescent="0.2">
      <c r="D153" s="80"/>
      <c r="E153" s="80"/>
      <c r="Q153" s="61"/>
    </row>
    <row r="154" spans="4:17" x14ac:dyDescent="0.2">
      <c r="D154" s="80"/>
      <c r="E154" s="80"/>
      <c r="Q154" s="61"/>
    </row>
    <row r="155" spans="4:17" x14ac:dyDescent="0.2">
      <c r="D155" s="80"/>
      <c r="E155" s="80"/>
      <c r="Q155" s="61"/>
    </row>
    <row r="156" spans="4:17" x14ac:dyDescent="0.2">
      <c r="D156" s="80"/>
      <c r="E156" s="80"/>
      <c r="Q156" s="61"/>
    </row>
    <row r="157" spans="4:17" x14ac:dyDescent="0.2">
      <c r="D157" s="80"/>
      <c r="E157" s="80"/>
      <c r="Q157" s="61"/>
    </row>
    <row r="158" spans="4:17" x14ac:dyDescent="0.2">
      <c r="D158" s="80"/>
      <c r="E158" s="80"/>
      <c r="Q158" s="61"/>
    </row>
    <row r="159" spans="4:17" x14ac:dyDescent="0.2">
      <c r="D159" s="80"/>
      <c r="E159" s="80"/>
      <c r="Q159" s="61"/>
    </row>
    <row r="160" spans="4:17" x14ac:dyDescent="0.2">
      <c r="D160" s="80"/>
      <c r="E160" s="80"/>
      <c r="Q160" s="61"/>
    </row>
    <row r="161" spans="4:17" x14ac:dyDescent="0.2">
      <c r="D161" s="80"/>
      <c r="E161" s="80"/>
      <c r="Q161" s="61"/>
    </row>
    <row r="162" spans="4:17" x14ac:dyDescent="0.2">
      <c r="D162" s="80"/>
      <c r="E162" s="80"/>
      <c r="Q162" s="61"/>
    </row>
    <row r="163" spans="4:17" x14ac:dyDescent="0.2">
      <c r="D163" s="80"/>
      <c r="E163" s="80"/>
      <c r="Q163" s="61"/>
    </row>
    <row r="164" spans="4:17" x14ac:dyDescent="0.2">
      <c r="D164" s="80"/>
      <c r="E164" s="80"/>
      <c r="Q164" s="61"/>
    </row>
    <row r="165" spans="4:17" x14ac:dyDescent="0.2">
      <c r="D165" s="80"/>
      <c r="E165" s="80"/>
      <c r="Q165" s="61"/>
    </row>
    <row r="166" spans="4:17" x14ac:dyDescent="0.2">
      <c r="D166" s="80"/>
      <c r="E166" s="80"/>
      <c r="Q166" s="61"/>
    </row>
    <row r="167" spans="4:17" x14ac:dyDescent="0.2">
      <c r="D167" s="80"/>
      <c r="E167" s="80"/>
      <c r="Q167" s="61"/>
    </row>
    <row r="168" spans="4:17" x14ac:dyDescent="0.2">
      <c r="D168" s="80"/>
      <c r="E168" s="80"/>
      <c r="Q168" s="61"/>
    </row>
    <row r="169" spans="4:17" x14ac:dyDescent="0.2">
      <c r="D169" s="80"/>
      <c r="E169" s="80"/>
      <c r="Q169" s="61"/>
    </row>
    <row r="170" spans="4:17" x14ac:dyDescent="0.2">
      <c r="D170" s="80"/>
      <c r="E170" s="80"/>
      <c r="Q170" s="61"/>
    </row>
    <row r="171" spans="4:17" x14ac:dyDescent="0.2">
      <c r="D171" s="80"/>
      <c r="E171" s="80"/>
      <c r="Q171" s="61"/>
    </row>
    <row r="172" spans="4:17" x14ac:dyDescent="0.2">
      <c r="D172" s="80"/>
      <c r="E172" s="80"/>
      <c r="Q172" s="61"/>
    </row>
    <row r="173" spans="4:17" x14ac:dyDescent="0.2">
      <c r="D173" s="80"/>
      <c r="E173" s="80"/>
      <c r="Q173" s="61"/>
    </row>
    <row r="174" spans="4:17" x14ac:dyDescent="0.2">
      <c r="D174" s="80"/>
      <c r="E174" s="80"/>
      <c r="Q174" s="61"/>
    </row>
    <row r="175" spans="4:17" x14ac:dyDescent="0.2">
      <c r="D175" s="80"/>
      <c r="E175" s="80"/>
      <c r="Q175" s="61"/>
    </row>
    <row r="176" spans="4:17" x14ac:dyDescent="0.2">
      <c r="D176" s="80"/>
      <c r="E176" s="80"/>
      <c r="Q176" s="61"/>
    </row>
    <row r="177" spans="4:17" x14ac:dyDescent="0.2">
      <c r="D177" s="80"/>
      <c r="E177" s="80"/>
      <c r="Q177" s="61"/>
    </row>
    <row r="178" spans="4:17" x14ac:dyDescent="0.2">
      <c r="D178" s="80"/>
      <c r="E178" s="80"/>
      <c r="Q178" s="61"/>
    </row>
    <row r="179" spans="4:17" x14ac:dyDescent="0.2">
      <c r="D179" s="80"/>
      <c r="E179" s="80"/>
      <c r="Q179" s="61"/>
    </row>
    <row r="180" spans="4:17" x14ac:dyDescent="0.2">
      <c r="D180" s="80"/>
      <c r="E180" s="80"/>
      <c r="Q180" s="61"/>
    </row>
    <row r="181" spans="4:17" x14ac:dyDescent="0.2">
      <c r="D181" s="80"/>
      <c r="E181" s="80"/>
      <c r="Q181" s="61"/>
    </row>
    <row r="182" spans="4:17" x14ac:dyDescent="0.2">
      <c r="D182" s="80"/>
      <c r="E182" s="80"/>
      <c r="Q182" s="61"/>
    </row>
    <row r="183" spans="4:17" x14ac:dyDescent="0.2">
      <c r="D183" s="80"/>
      <c r="E183" s="80"/>
      <c r="Q183" s="61"/>
    </row>
    <row r="184" spans="4:17" x14ac:dyDescent="0.2">
      <c r="D184" s="80"/>
      <c r="E184" s="80"/>
      <c r="Q184" s="61"/>
    </row>
    <row r="185" spans="4:17" x14ac:dyDescent="0.2">
      <c r="D185" s="80"/>
      <c r="E185" s="80"/>
      <c r="Q185" s="61"/>
    </row>
    <row r="186" spans="4:17" x14ac:dyDescent="0.2">
      <c r="D186" s="80"/>
      <c r="E186" s="80"/>
      <c r="Q186" s="61"/>
    </row>
    <row r="187" spans="4:17" x14ac:dyDescent="0.2">
      <c r="D187" s="80"/>
      <c r="E187" s="80"/>
      <c r="Q187" s="61"/>
    </row>
    <row r="188" spans="4:17" x14ac:dyDescent="0.2">
      <c r="D188" s="80"/>
      <c r="E188" s="80"/>
      <c r="Q188" s="61"/>
    </row>
    <row r="189" spans="4:17" x14ac:dyDescent="0.2">
      <c r="D189" s="80"/>
      <c r="E189" s="80"/>
      <c r="Q189" s="61"/>
    </row>
    <row r="190" spans="4:17" x14ac:dyDescent="0.2">
      <c r="D190" s="80"/>
      <c r="E190" s="80"/>
      <c r="Q190" s="61"/>
    </row>
    <row r="191" spans="4:17" x14ac:dyDescent="0.2">
      <c r="D191" s="80"/>
      <c r="E191" s="80"/>
      <c r="Q191" s="61"/>
    </row>
    <row r="192" spans="4:17" x14ac:dyDescent="0.2">
      <c r="D192" s="80"/>
      <c r="E192" s="80"/>
      <c r="Q192" s="61"/>
    </row>
    <row r="193" spans="4:17" x14ac:dyDescent="0.2">
      <c r="D193" s="80"/>
      <c r="E193" s="80"/>
      <c r="Q193" s="61"/>
    </row>
    <row r="194" spans="4:17" x14ac:dyDescent="0.2">
      <c r="D194" s="80"/>
      <c r="E194" s="80"/>
      <c r="Q194" s="61"/>
    </row>
    <row r="195" spans="4:17" x14ac:dyDescent="0.2">
      <c r="D195" s="80"/>
      <c r="E195" s="80"/>
      <c r="Q195" s="61"/>
    </row>
    <row r="196" spans="4:17" x14ac:dyDescent="0.2">
      <c r="D196" s="80"/>
      <c r="E196" s="80"/>
      <c r="Q196" s="61"/>
    </row>
    <row r="197" spans="4:17" x14ac:dyDescent="0.2">
      <c r="D197" s="80"/>
      <c r="E197" s="80"/>
      <c r="Q197" s="61"/>
    </row>
    <row r="198" spans="4:17" x14ac:dyDescent="0.2">
      <c r="D198" s="80"/>
      <c r="E198" s="80"/>
      <c r="Q198" s="61"/>
    </row>
    <row r="199" spans="4:17" x14ac:dyDescent="0.2">
      <c r="D199" s="80"/>
      <c r="E199" s="80"/>
      <c r="Q199" s="61"/>
    </row>
    <row r="200" spans="4:17" x14ac:dyDescent="0.2">
      <c r="D200" s="80"/>
      <c r="E200" s="80"/>
      <c r="Q200" s="61"/>
    </row>
    <row r="201" spans="4:17" x14ac:dyDescent="0.2">
      <c r="D201" s="80"/>
      <c r="E201" s="80"/>
      <c r="Q201" s="61"/>
    </row>
    <row r="202" spans="4:17" x14ac:dyDescent="0.2">
      <c r="D202" s="80"/>
      <c r="E202" s="80"/>
      <c r="Q202" s="61"/>
    </row>
    <row r="203" spans="4:17" x14ac:dyDescent="0.2">
      <c r="D203" s="80"/>
      <c r="E203" s="80"/>
      <c r="Q203" s="61"/>
    </row>
    <row r="204" spans="4:17" x14ac:dyDescent="0.2">
      <c r="D204" s="80"/>
      <c r="E204" s="80"/>
      <c r="Q204" s="61"/>
    </row>
    <row r="205" spans="4:17" x14ac:dyDescent="0.2">
      <c r="D205" s="80"/>
      <c r="E205" s="80"/>
      <c r="Q205" s="61"/>
    </row>
    <row r="206" spans="4:17" x14ac:dyDescent="0.2">
      <c r="D206" s="80"/>
      <c r="E206" s="80"/>
      <c r="Q206" s="61"/>
    </row>
    <row r="207" spans="4:17" x14ac:dyDescent="0.2">
      <c r="D207" s="80"/>
      <c r="E207" s="80"/>
      <c r="Q207" s="61"/>
    </row>
    <row r="208" spans="4:17" x14ac:dyDescent="0.2">
      <c r="D208" s="80"/>
      <c r="E208" s="80"/>
      <c r="Q208" s="61"/>
    </row>
    <row r="209" spans="4:17" x14ac:dyDescent="0.2">
      <c r="D209" s="80"/>
      <c r="E209" s="80"/>
      <c r="Q209" s="61"/>
    </row>
    <row r="210" spans="4:17" x14ac:dyDescent="0.2">
      <c r="D210" s="80"/>
      <c r="E210" s="80"/>
      <c r="Q210" s="61"/>
    </row>
    <row r="211" spans="4:17" x14ac:dyDescent="0.2">
      <c r="D211" s="80"/>
      <c r="E211" s="80"/>
      <c r="Q211" s="61"/>
    </row>
    <row r="212" spans="4:17" x14ac:dyDescent="0.2">
      <c r="D212" s="80"/>
      <c r="E212" s="80"/>
      <c r="Q212" s="61"/>
    </row>
    <row r="213" spans="4:17" x14ac:dyDescent="0.2">
      <c r="D213" s="80"/>
      <c r="E213" s="80"/>
      <c r="Q213" s="61"/>
    </row>
    <row r="214" spans="4:17" x14ac:dyDescent="0.2">
      <c r="D214" s="80"/>
      <c r="E214" s="80"/>
      <c r="Q214" s="61"/>
    </row>
    <row r="215" spans="4:17" x14ac:dyDescent="0.2">
      <c r="D215" s="80"/>
      <c r="E215" s="80"/>
      <c r="Q215" s="61"/>
    </row>
    <row r="216" spans="4:17" x14ac:dyDescent="0.2">
      <c r="D216" s="80"/>
      <c r="E216" s="80"/>
      <c r="Q216" s="61"/>
    </row>
    <row r="217" spans="4:17" x14ac:dyDescent="0.2">
      <c r="D217" s="80"/>
      <c r="E217" s="80"/>
      <c r="Q217" s="61"/>
    </row>
    <row r="218" spans="4:17" x14ac:dyDescent="0.2">
      <c r="D218" s="80"/>
      <c r="E218" s="80"/>
      <c r="Q218" s="61"/>
    </row>
    <row r="219" spans="4:17" x14ac:dyDescent="0.2">
      <c r="D219" s="80"/>
      <c r="E219" s="80"/>
      <c r="Q219" s="61"/>
    </row>
    <row r="220" spans="4:17" x14ac:dyDescent="0.2">
      <c r="D220" s="80"/>
      <c r="E220" s="80"/>
      <c r="Q220" s="61"/>
    </row>
    <row r="221" spans="4:17" x14ac:dyDescent="0.2">
      <c r="D221" s="80"/>
      <c r="E221" s="80"/>
      <c r="Q221" s="61"/>
    </row>
    <row r="222" spans="4:17" x14ac:dyDescent="0.2">
      <c r="D222" s="80"/>
      <c r="E222" s="80"/>
      <c r="Q222" s="61"/>
    </row>
    <row r="223" spans="4:17" x14ac:dyDescent="0.2">
      <c r="D223" s="80"/>
      <c r="E223" s="80"/>
      <c r="Q223" s="61"/>
    </row>
    <row r="224" spans="4:17" x14ac:dyDescent="0.2">
      <c r="D224" s="80"/>
      <c r="E224" s="80"/>
      <c r="Q224" s="61"/>
    </row>
    <row r="225" spans="4:17" x14ac:dyDescent="0.2">
      <c r="D225" s="80"/>
      <c r="E225" s="80"/>
      <c r="Q225" s="61"/>
    </row>
    <row r="226" spans="4:17" x14ac:dyDescent="0.2">
      <c r="D226" s="80"/>
      <c r="E226" s="80"/>
      <c r="Q226" s="61"/>
    </row>
    <row r="227" spans="4:17" x14ac:dyDescent="0.2">
      <c r="D227" s="80"/>
      <c r="E227" s="80"/>
      <c r="Q227" s="61"/>
    </row>
    <row r="228" spans="4:17" x14ac:dyDescent="0.2">
      <c r="D228" s="80"/>
      <c r="E228" s="80"/>
      <c r="Q228" s="61"/>
    </row>
    <row r="229" spans="4:17" x14ac:dyDescent="0.2">
      <c r="D229" s="80"/>
      <c r="E229" s="80"/>
      <c r="Q229" s="61"/>
    </row>
    <row r="230" spans="4:17" x14ac:dyDescent="0.2">
      <c r="D230" s="80"/>
      <c r="E230" s="80"/>
      <c r="Q230" s="61"/>
    </row>
    <row r="231" spans="4:17" x14ac:dyDescent="0.2">
      <c r="D231" s="80"/>
      <c r="E231" s="80"/>
      <c r="Q231" s="61"/>
    </row>
    <row r="232" spans="4:17" x14ac:dyDescent="0.2">
      <c r="D232" s="80"/>
      <c r="E232" s="80"/>
      <c r="Q232" s="61"/>
    </row>
    <row r="233" spans="4:17" x14ac:dyDescent="0.2">
      <c r="D233" s="80"/>
      <c r="E233" s="80"/>
      <c r="Q233" s="61"/>
    </row>
    <row r="234" spans="4:17" x14ac:dyDescent="0.2">
      <c r="D234" s="80"/>
      <c r="E234" s="80"/>
      <c r="Q234" s="61"/>
    </row>
    <row r="235" spans="4:17" x14ac:dyDescent="0.2">
      <c r="D235" s="80"/>
      <c r="E235" s="80"/>
      <c r="Q235" s="61"/>
    </row>
    <row r="236" spans="4:17" x14ac:dyDescent="0.2">
      <c r="D236" s="80"/>
      <c r="E236" s="80"/>
      <c r="Q236" s="61"/>
    </row>
    <row r="237" spans="4:17" x14ac:dyDescent="0.2">
      <c r="D237" s="80"/>
      <c r="E237" s="80"/>
      <c r="Q237" s="61"/>
    </row>
    <row r="238" spans="4:17" x14ac:dyDescent="0.2">
      <c r="D238" s="80"/>
      <c r="E238" s="80"/>
      <c r="Q238" s="61"/>
    </row>
    <row r="239" spans="4:17" x14ac:dyDescent="0.2">
      <c r="D239" s="80"/>
      <c r="E239" s="80"/>
      <c r="Q239" s="61"/>
    </row>
    <row r="240" spans="4:17" x14ac:dyDescent="0.2">
      <c r="D240" s="80"/>
      <c r="E240" s="80"/>
      <c r="Q240" s="61"/>
    </row>
    <row r="241" spans="4:17" x14ac:dyDescent="0.2">
      <c r="D241" s="80"/>
      <c r="E241" s="80"/>
      <c r="Q241" s="61"/>
    </row>
    <row r="242" spans="4:17" x14ac:dyDescent="0.2">
      <c r="D242" s="80"/>
      <c r="E242" s="80"/>
      <c r="Q242" s="61"/>
    </row>
    <row r="243" spans="4:17" x14ac:dyDescent="0.2">
      <c r="D243" s="80"/>
      <c r="E243" s="80"/>
      <c r="Q243" s="61"/>
    </row>
    <row r="244" spans="4:17" x14ac:dyDescent="0.2">
      <c r="D244" s="80"/>
      <c r="E244" s="80"/>
      <c r="Q244" s="61"/>
    </row>
    <row r="245" spans="4:17" x14ac:dyDescent="0.2">
      <c r="D245" s="80"/>
      <c r="E245" s="80"/>
      <c r="Q245" s="61"/>
    </row>
    <row r="246" spans="4:17" x14ac:dyDescent="0.2">
      <c r="D246" s="80"/>
      <c r="E246" s="80"/>
      <c r="Q246" s="61"/>
    </row>
    <row r="247" spans="4:17" x14ac:dyDescent="0.2">
      <c r="D247" s="80"/>
      <c r="E247" s="80"/>
      <c r="Q247" s="61"/>
    </row>
    <row r="248" spans="4:17" x14ac:dyDescent="0.2">
      <c r="D248" s="80"/>
      <c r="E248" s="80"/>
      <c r="Q248" s="61"/>
    </row>
    <row r="249" spans="4:17" x14ac:dyDescent="0.2">
      <c r="D249" s="80"/>
      <c r="E249" s="80"/>
      <c r="Q249" s="61"/>
    </row>
    <row r="250" spans="4:17" x14ac:dyDescent="0.2">
      <c r="D250" s="80"/>
      <c r="E250" s="80"/>
      <c r="Q250" s="61"/>
    </row>
    <row r="251" spans="4:17" x14ac:dyDescent="0.2">
      <c r="D251" s="80"/>
      <c r="E251" s="80"/>
      <c r="Q251" s="61"/>
    </row>
    <row r="252" spans="4:17" x14ac:dyDescent="0.2">
      <c r="D252" s="80"/>
      <c r="E252" s="80"/>
      <c r="Q252" s="61"/>
    </row>
    <row r="253" spans="4:17" x14ac:dyDescent="0.2">
      <c r="D253" s="80"/>
      <c r="E253" s="80"/>
      <c r="Q253" s="61"/>
    </row>
    <row r="254" spans="4:17" x14ac:dyDescent="0.2">
      <c r="D254" s="80"/>
      <c r="E254" s="80"/>
      <c r="Q254" s="61"/>
    </row>
    <row r="255" spans="4:17" x14ac:dyDescent="0.2">
      <c r="D255" s="80"/>
      <c r="E255" s="80"/>
      <c r="Q255" s="61"/>
    </row>
    <row r="256" spans="4:17" x14ac:dyDescent="0.2">
      <c r="D256" s="80"/>
      <c r="E256" s="80"/>
      <c r="Q256" s="61"/>
    </row>
    <row r="257" spans="4:17" x14ac:dyDescent="0.2">
      <c r="D257" s="80"/>
      <c r="E257" s="80"/>
      <c r="Q257" s="61"/>
    </row>
    <row r="258" spans="4:17" x14ac:dyDescent="0.2">
      <c r="D258" s="80"/>
      <c r="E258" s="80"/>
      <c r="Q258" s="61"/>
    </row>
    <row r="259" spans="4:17" x14ac:dyDescent="0.2">
      <c r="D259" s="80"/>
      <c r="E259" s="80"/>
      <c r="Q259" s="61"/>
    </row>
    <row r="260" spans="4:17" x14ac:dyDescent="0.2">
      <c r="D260" s="80"/>
      <c r="E260" s="80"/>
      <c r="Q260" s="61"/>
    </row>
    <row r="261" spans="4:17" x14ac:dyDescent="0.2">
      <c r="D261" s="80"/>
      <c r="E261" s="80"/>
      <c r="Q261" s="61"/>
    </row>
    <row r="262" spans="4:17" x14ac:dyDescent="0.2">
      <c r="D262" s="80"/>
      <c r="E262" s="80"/>
      <c r="Q262" s="61"/>
    </row>
    <row r="263" spans="4:17" x14ac:dyDescent="0.2">
      <c r="D263" s="80"/>
      <c r="E263" s="80"/>
      <c r="Q263" s="61"/>
    </row>
    <row r="264" spans="4:17" x14ac:dyDescent="0.2">
      <c r="D264" s="80"/>
      <c r="E264" s="80"/>
      <c r="Q264" s="61"/>
    </row>
    <row r="265" spans="4:17" x14ac:dyDescent="0.2">
      <c r="D265" s="80"/>
      <c r="E265" s="80"/>
      <c r="Q265" s="61"/>
    </row>
    <row r="266" spans="4:17" x14ac:dyDescent="0.2">
      <c r="D266" s="80"/>
      <c r="E266" s="80"/>
      <c r="Q266" s="61"/>
    </row>
    <row r="267" spans="4:17" x14ac:dyDescent="0.2">
      <c r="D267" s="80"/>
      <c r="E267" s="80"/>
      <c r="Q267" s="61"/>
    </row>
    <row r="268" spans="4:17" x14ac:dyDescent="0.2">
      <c r="D268" s="80"/>
      <c r="E268" s="80"/>
      <c r="Q268" s="61"/>
    </row>
    <row r="269" spans="4:17" x14ac:dyDescent="0.2">
      <c r="D269" s="80"/>
      <c r="E269" s="80"/>
      <c r="Q269" s="61"/>
    </row>
    <row r="270" spans="4:17" x14ac:dyDescent="0.2">
      <c r="D270" s="80"/>
      <c r="E270" s="80"/>
      <c r="Q270" s="61"/>
    </row>
    <row r="271" spans="4:17" x14ac:dyDescent="0.2">
      <c r="D271" s="80"/>
      <c r="E271" s="80"/>
      <c r="Q271" s="61"/>
    </row>
    <row r="272" spans="4:17" x14ac:dyDescent="0.2">
      <c r="D272" s="80"/>
      <c r="E272" s="80"/>
      <c r="Q272" s="61"/>
    </row>
    <row r="273" spans="4:17" x14ac:dyDescent="0.2">
      <c r="D273" s="80"/>
      <c r="E273" s="80"/>
      <c r="Q273" s="61"/>
    </row>
    <row r="274" spans="4:17" x14ac:dyDescent="0.2">
      <c r="D274" s="80"/>
      <c r="E274" s="80"/>
      <c r="Q274" s="61"/>
    </row>
    <row r="275" spans="4:17" x14ac:dyDescent="0.2">
      <c r="D275" s="80"/>
      <c r="E275" s="80"/>
      <c r="Q275" s="61"/>
    </row>
    <row r="276" spans="4:17" x14ac:dyDescent="0.2">
      <c r="D276" s="80"/>
      <c r="E276" s="80"/>
      <c r="Q276" s="61"/>
    </row>
    <row r="277" spans="4:17" x14ac:dyDescent="0.2">
      <c r="D277" s="80"/>
      <c r="E277" s="80"/>
      <c r="Q277" s="61"/>
    </row>
    <row r="278" spans="4:17" x14ac:dyDescent="0.2">
      <c r="D278" s="80"/>
      <c r="E278" s="80"/>
      <c r="Q278" s="61"/>
    </row>
    <row r="279" spans="4:17" x14ac:dyDescent="0.2">
      <c r="D279" s="80"/>
      <c r="E279" s="80"/>
      <c r="Q279" s="61"/>
    </row>
    <row r="280" spans="4:17" x14ac:dyDescent="0.2">
      <c r="D280" s="80"/>
      <c r="E280" s="80"/>
      <c r="Q280" s="61"/>
    </row>
    <row r="281" spans="4:17" x14ac:dyDescent="0.2">
      <c r="D281" s="80"/>
      <c r="E281" s="80"/>
      <c r="Q281" s="61"/>
    </row>
    <row r="282" spans="4:17" x14ac:dyDescent="0.2">
      <c r="D282" s="80"/>
      <c r="E282" s="80"/>
      <c r="Q282" s="61"/>
    </row>
    <row r="283" spans="4:17" x14ac:dyDescent="0.2">
      <c r="D283" s="80"/>
      <c r="E283" s="80"/>
      <c r="Q283" s="61"/>
    </row>
    <row r="284" spans="4:17" x14ac:dyDescent="0.2">
      <c r="D284" s="80"/>
      <c r="E284" s="80"/>
      <c r="Q284" s="61"/>
    </row>
    <row r="285" spans="4:17" x14ac:dyDescent="0.2">
      <c r="D285" s="80"/>
      <c r="E285" s="80"/>
      <c r="Q285" s="61"/>
    </row>
    <row r="286" spans="4:17" x14ac:dyDescent="0.2">
      <c r="D286" s="80"/>
      <c r="E286" s="80"/>
      <c r="Q286" s="61"/>
    </row>
    <row r="287" spans="4:17" x14ac:dyDescent="0.2">
      <c r="D287" s="80"/>
      <c r="E287" s="80"/>
      <c r="Q287" s="61"/>
    </row>
    <row r="288" spans="4:17" x14ac:dyDescent="0.2">
      <c r="D288" s="80"/>
      <c r="E288" s="80"/>
      <c r="Q288" s="61"/>
    </row>
    <row r="289" spans="4:17" x14ac:dyDescent="0.2">
      <c r="D289" s="80"/>
      <c r="E289" s="80"/>
      <c r="Q289" s="61"/>
    </row>
    <row r="290" spans="4:17" x14ac:dyDescent="0.2">
      <c r="D290" s="80"/>
      <c r="E290" s="80"/>
      <c r="Q290" s="61"/>
    </row>
    <row r="291" spans="4:17" x14ac:dyDescent="0.2">
      <c r="D291" s="80"/>
      <c r="E291" s="80"/>
      <c r="Q291" s="61"/>
    </row>
    <row r="292" spans="4:17" x14ac:dyDescent="0.2">
      <c r="D292" s="80"/>
      <c r="E292" s="80"/>
      <c r="Q292" s="61"/>
    </row>
    <row r="293" spans="4:17" x14ac:dyDescent="0.2">
      <c r="D293" s="80"/>
      <c r="E293" s="80"/>
      <c r="Q293" s="61"/>
    </row>
    <row r="294" spans="4:17" x14ac:dyDescent="0.2">
      <c r="D294" s="80"/>
      <c r="E294" s="80"/>
      <c r="Q294" s="61"/>
    </row>
    <row r="295" spans="4:17" x14ac:dyDescent="0.2">
      <c r="D295" s="80"/>
      <c r="E295" s="80"/>
      <c r="Q295" s="61"/>
    </row>
    <row r="296" spans="4:17" x14ac:dyDescent="0.2">
      <c r="D296" s="80"/>
      <c r="E296" s="80"/>
      <c r="Q296" s="61"/>
    </row>
    <row r="297" spans="4:17" x14ac:dyDescent="0.2">
      <c r="D297" s="80"/>
      <c r="E297" s="80"/>
      <c r="Q297" s="61"/>
    </row>
    <row r="298" spans="4:17" x14ac:dyDescent="0.2">
      <c r="D298" s="80"/>
      <c r="E298" s="80"/>
      <c r="Q298" s="61"/>
    </row>
    <row r="299" spans="4:17" x14ac:dyDescent="0.2">
      <c r="D299" s="80"/>
      <c r="E299" s="80"/>
      <c r="Q299" s="61"/>
    </row>
    <row r="300" spans="4:17" x14ac:dyDescent="0.2">
      <c r="D300" s="80"/>
      <c r="E300" s="80"/>
      <c r="Q300" s="61"/>
    </row>
    <row r="301" spans="4:17" x14ac:dyDescent="0.2">
      <c r="D301" s="80"/>
      <c r="E301" s="80"/>
      <c r="Q301" s="61"/>
    </row>
    <row r="302" spans="4:17" x14ac:dyDescent="0.2">
      <c r="D302" s="80"/>
      <c r="E302" s="80"/>
      <c r="Q302" s="61"/>
    </row>
    <row r="303" spans="4:17" x14ac:dyDescent="0.2">
      <c r="D303" s="80"/>
      <c r="E303" s="80"/>
      <c r="Q303" s="61"/>
    </row>
    <row r="304" spans="4:17" x14ac:dyDescent="0.2">
      <c r="D304" s="80"/>
      <c r="E304" s="80"/>
      <c r="Q304" s="61"/>
    </row>
    <row r="305" spans="4:17" x14ac:dyDescent="0.2">
      <c r="D305" s="80"/>
      <c r="E305" s="80"/>
      <c r="Q305" s="61"/>
    </row>
    <row r="306" spans="4:17" x14ac:dyDescent="0.2">
      <c r="D306" s="80"/>
      <c r="E306" s="80"/>
      <c r="Q306" s="61"/>
    </row>
    <row r="307" spans="4:17" x14ac:dyDescent="0.2">
      <c r="D307" s="80"/>
      <c r="E307" s="80"/>
      <c r="Q307" s="61"/>
    </row>
    <row r="308" spans="4:17" x14ac:dyDescent="0.2">
      <c r="D308" s="80"/>
      <c r="E308" s="80"/>
      <c r="Q308" s="61"/>
    </row>
    <row r="309" spans="4:17" x14ac:dyDescent="0.2">
      <c r="D309" s="80"/>
      <c r="E309" s="80"/>
      <c r="Q309" s="61"/>
    </row>
    <row r="310" spans="4:17" x14ac:dyDescent="0.2">
      <c r="D310" s="80"/>
      <c r="E310" s="80"/>
      <c r="Q310" s="61"/>
    </row>
    <row r="311" spans="4:17" x14ac:dyDescent="0.2">
      <c r="D311" s="80"/>
      <c r="E311" s="80"/>
      <c r="Q311" s="61"/>
    </row>
    <row r="312" spans="4:17" x14ac:dyDescent="0.2">
      <c r="D312" s="80"/>
      <c r="E312" s="80"/>
      <c r="Q312" s="61"/>
    </row>
    <row r="313" spans="4:17" x14ac:dyDescent="0.2">
      <c r="D313" s="80"/>
      <c r="E313" s="80"/>
      <c r="Q313" s="61"/>
    </row>
    <row r="314" spans="4:17" x14ac:dyDescent="0.2">
      <c r="D314" s="80"/>
      <c r="E314" s="80"/>
      <c r="Q314" s="61"/>
    </row>
    <row r="315" spans="4:17" x14ac:dyDescent="0.2">
      <c r="D315" s="80"/>
      <c r="E315" s="80"/>
      <c r="Q315" s="61"/>
    </row>
    <row r="316" spans="4:17" x14ac:dyDescent="0.2">
      <c r="D316" s="80"/>
      <c r="E316" s="80"/>
      <c r="Q316" s="61"/>
    </row>
    <row r="317" spans="4:17" x14ac:dyDescent="0.2">
      <c r="D317" s="80"/>
      <c r="E317" s="80"/>
      <c r="Q317" s="61"/>
    </row>
    <row r="318" spans="4:17" x14ac:dyDescent="0.2">
      <c r="D318" s="80"/>
      <c r="E318" s="80"/>
      <c r="Q318" s="61"/>
    </row>
    <row r="319" spans="4:17" x14ac:dyDescent="0.2">
      <c r="D319" s="80"/>
      <c r="E319" s="80"/>
      <c r="Q319" s="61"/>
    </row>
    <row r="320" spans="4:17" x14ac:dyDescent="0.2">
      <c r="D320" s="80"/>
      <c r="E320" s="80"/>
      <c r="Q320" s="61"/>
    </row>
    <row r="321" spans="4:17" x14ac:dyDescent="0.2">
      <c r="D321" s="80"/>
      <c r="E321" s="80"/>
      <c r="Q321" s="61"/>
    </row>
    <row r="322" spans="4:17" x14ac:dyDescent="0.2">
      <c r="D322" s="80"/>
      <c r="E322" s="80"/>
      <c r="Q322" s="61"/>
    </row>
    <row r="323" spans="4:17" x14ac:dyDescent="0.2">
      <c r="D323" s="80"/>
      <c r="E323" s="80"/>
      <c r="Q323" s="61"/>
    </row>
    <row r="324" spans="4:17" x14ac:dyDescent="0.2">
      <c r="D324" s="80"/>
      <c r="E324" s="80"/>
      <c r="Q324" s="61"/>
    </row>
    <row r="325" spans="4:17" x14ac:dyDescent="0.2">
      <c r="D325" s="80"/>
      <c r="E325" s="80"/>
      <c r="Q325" s="61"/>
    </row>
    <row r="326" spans="4:17" x14ac:dyDescent="0.2">
      <c r="D326" s="80"/>
      <c r="E326" s="80"/>
      <c r="Q326" s="61"/>
    </row>
    <row r="327" spans="4:17" x14ac:dyDescent="0.2">
      <c r="D327" s="80"/>
      <c r="E327" s="80"/>
      <c r="Q327" s="61"/>
    </row>
    <row r="328" spans="4:17" x14ac:dyDescent="0.2">
      <c r="D328" s="80"/>
      <c r="E328" s="80"/>
      <c r="Q328" s="61"/>
    </row>
    <row r="329" spans="4:17" x14ac:dyDescent="0.2">
      <c r="D329" s="80"/>
      <c r="E329" s="80"/>
      <c r="Q329" s="61"/>
    </row>
    <row r="330" spans="4:17" x14ac:dyDescent="0.2">
      <c r="D330" s="80"/>
      <c r="E330" s="80"/>
      <c r="Q330" s="61"/>
    </row>
    <row r="331" spans="4:17" x14ac:dyDescent="0.2">
      <c r="D331" s="80"/>
      <c r="E331" s="80"/>
      <c r="Q331" s="61"/>
    </row>
    <row r="332" spans="4:17" x14ac:dyDescent="0.2">
      <c r="D332" s="80"/>
      <c r="E332" s="80"/>
      <c r="Q332" s="61"/>
    </row>
    <row r="333" spans="4:17" x14ac:dyDescent="0.2">
      <c r="D333" s="80"/>
      <c r="E333" s="80"/>
      <c r="Q333" s="61"/>
    </row>
    <row r="334" spans="4:17" x14ac:dyDescent="0.2">
      <c r="D334" s="80"/>
      <c r="E334" s="80"/>
      <c r="Q334" s="61"/>
    </row>
    <row r="335" spans="4:17" x14ac:dyDescent="0.2">
      <c r="D335" s="80"/>
      <c r="E335" s="80"/>
      <c r="Q335" s="61"/>
    </row>
    <row r="336" spans="4:17" x14ac:dyDescent="0.2">
      <c r="D336" s="80"/>
      <c r="E336" s="80"/>
      <c r="Q336" s="61"/>
    </row>
    <row r="337" spans="4:17" x14ac:dyDescent="0.2">
      <c r="D337" s="80"/>
      <c r="E337" s="80"/>
      <c r="Q337" s="61"/>
    </row>
    <row r="338" spans="4:17" x14ac:dyDescent="0.2">
      <c r="D338" s="80"/>
      <c r="E338" s="80"/>
      <c r="Q338" s="61"/>
    </row>
    <row r="339" spans="4:17" x14ac:dyDescent="0.2">
      <c r="D339" s="80"/>
      <c r="E339" s="80"/>
      <c r="Q339" s="61"/>
    </row>
    <row r="340" spans="4:17" x14ac:dyDescent="0.2">
      <c r="D340" s="80"/>
      <c r="E340" s="80"/>
      <c r="Q340" s="61"/>
    </row>
    <row r="341" spans="4:17" x14ac:dyDescent="0.2">
      <c r="D341" s="80"/>
      <c r="E341" s="80"/>
      <c r="Q341" s="61"/>
    </row>
    <row r="342" spans="4:17" x14ac:dyDescent="0.2">
      <c r="D342" s="80"/>
      <c r="E342" s="80"/>
      <c r="Q342" s="61"/>
    </row>
    <row r="343" spans="4:17" x14ac:dyDescent="0.2">
      <c r="D343" s="80"/>
      <c r="E343" s="80"/>
      <c r="Q343" s="61"/>
    </row>
    <row r="344" spans="4:17" x14ac:dyDescent="0.2">
      <c r="D344" s="80"/>
      <c r="E344" s="80"/>
      <c r="Q344" s="61"/>
    </row>
    <row r="345" spans="4:17" x14ac:dyDescent="0.2">
      <c r="D345" s="80"/>
      <c r="E345" s="80"/>
      <c r="Q345" s="61"/>
    </row>
    <row r="346" spans="4:17" x14ac:dyDescent="0.2">
      <c r="D346" s="80"/>
      <c r="E346" s="80"/>
      <c r="Q346" s="61"/>
    </row>
    <row r="347" spans="4:17" x14ac:dyDescent="0.2">
      <c r="D347" s="80"/>
      <c r="E347" s="80"/>
      <c r="Q347" s="61"/>
    </row>
    <row r="348" spans="4:17" x14ac:dyDescent="0.2">
      <c r="D348" s="80"/>
      <c r="E348" s="80"/>
      <c r="Q348" s="61"/>
    </row>
    <row r="349" spans="4:17" x14ac:dyDescent="0.2">
      <c r="D349" s="80"/>
      <c r="E349" s="80"/>
      <c r="Q349" s="61"/>
    </row>
    <row r="350" spans="4:17" x14ac:dyDescent="0.2">
      <c r="D350" s="80"/>
      <c r="E350" s="80"/>
      <c r="Q350" s="61"/>
    </row>
    <row r="351" spans="4:17" x14ac:dyDescent="0.2">
      <c r="D351" s="80"/>
      <c r="E351" s="80"/>
      <c r="Q351" s="61"/>
    </row>
    <row r="352" spans="4:17" x14ac:dyDescent="0.2">
      <c r="D352" s="80"/>
      <c r="E352" s="80"/>
      <c r="Q352" s="61"/>
    </row>
    <row r="353" spans="4:17" x14ac:dyDescent="0.2">
      <c r="D353" s="80"/>
      <c r="E353" s="80"/>
      <c r="Q353" s="61"/>
    </row>
    <row r="354" spans="4:17" x14ac:dyDescent="0.2">
      <c r="D354" s="80"/>
      <c r="E354" s="80"/>
      <c r="Q354" s="61"/>
    </row>
    <row r="355" spans="4:17" x14ac:dyDescent="0.2">
      <c r="D355" s="80"/>
      <c r="E355" s="80"/>
      <c r="Q355" s="61"/>
    </row>
    <row r="356" spans="4:17" x14ac:dyDescent="0.2">
      <c r="D356" s="80"/>
      <c r="E356" s="80"/>
      <c r="Q356" s="61"/>
    </row>
    <row r="357" spans="4:17" x14ac:dyDescent="0.2">
      <c r="D357" s="80"/>
      <c r="E357" s="80"/>
      <c r="Q357" s="61"/>
    </row>
    <row r="358" spans="4:17" x14ac:dyDescent="0.2">
      <c r="D358" s="80"/>
      <c r="E358" s="80"/>
      <c r="Q358" s="61"/>
    </row>
    <row r="359" spans="4:17" x14ac:dyDescent="0.2">
      <c r="D359" s="80"/>
      <c r="E359" s="80"/>
      <c r="Q359" s="61"/>
    </row>
    <row r="360" spans="4:17" x14ac:dyDescent="0.2">
      <c r="D360" s="80"/>
      <c r="E360" s="80"/>
      <c r="Q360" s="61"/>
    </row>
    <row r="361" spans="4:17" x14ac:dyDescent="0.2">
      <c r="D361" s="80"/>
      <c r="E361" s="80"/>
      <c r="Q361" s="61"/>
    </row>
    <row r="362" spans="4:17" x14ac:dyDescent="0.2">
      <c r="D362" s="80"/>
      <c r="E362" s="80"/>
      <c r="Q362" s="61"/>
    </row>
    <row r="363" spans="4:17" x14ac:dyDescent="0.2">
      <c r="D363" s="80"/>
      <c r="E363" s="80"/>
      <c r="Q363" s="61"/>
    </row>
    <row r="364" spans="4:17" x14ac:dyDescent="0.2">
      <c r="D364" s="80"/>
      <c r="E364" s="80"/>
      <c r="Q364" s="61"/>
    </row>
    <row r="365" spans="4:17" x14ac:dyDescent="0.2">
      <c r="D365" s="80"/>
      <c r="E365" s="80"/>
      <c r="Q365" s="61"/>
    </row>
    <row r="366" spans="4:17" x14ac:dyDescent="0.2">
      <c r="D366" s="80"/>
      <c r="E366" s="80"/>
      <c r="Q366" s="61"/>
    </row>
    <row r="367" spans="4:17" x14ac:dyDescent="0.2">
      <c r="D367" s="80"/>
      <c r="E367" s="80"/>
      <c r="Q367" s="61"/>
    </row>
    <row r="368" spans="4:17" x14ac:dyDescent="0.2">
      <c r="D368" s="80"/>
      <c r="E368" s="80"/>
      <c r="Q368" s="61"/>
    </row>
    <row r="369" spans="4:17" x14ac:dyDescent="0.2">
      <c r="D369" s="80"/>
      <c r="E369" s="80"/>
      <c r="Q369" s="61"/>
    </row>
    <row r="370" spans="4:17" x14ac:dyDescent="0.2">
      <c r="D370" s="80"/>
      <c r="E370" s="80"/>
      <c r="Q370" s="61"/>
    </row>
    <row r="371" spans="4:17" x14ac:dyDescent="0.2">
      <c r="D371" s="80"/>
      <c r="E371" s="80"/>
      <c r="Q371" s="61"/>
    </row>
    <row r="372" spans="4:17" x14ac:dyDescent="0.2">
      <c r="D372" s="80"/>
      <c r="E372" s="80"/>
      <c r="Q372" s="61"/>
    </row>
    <row r="373" spans="4:17" x14ac:dyDescent="0.2">
      <c r="D373" s="80"/>
      <c r="E373" s="80"/>
      <c r="Q373" s="61"/>
    </row>
    <row r="374" spans="4:17" x14ac:dyDescent="0.2">
      <c r="D374" s="80"/>
      <c r="E374" s="80"/>
      <c r="Q374" s="61"/>
    </row>
    <row r="375" spans="4:17" x14ac:dyDescent="0.2">
      <c r="D375" s="80"/>
      <c r="E375" s="80"/>
      <c r="Q375" s="61"/>
    </row>
    <row r="376" spans="4:17" x14ac:dyDescent="0.2">
      <c r="D376" s="80"/>
      <c r="E376" s="80"/>
      <c r="Q376" s="61"/>
    </row>
    <row r="377" spans="4:17" x14ac:dyDescent="0.2">
      <c r="D377" s="80"/>
      <c r="E377" s="80"/>
      <c r="Q377" s="61"/>
    </row>
    <row r="378" spans="4:17" x14ac:dyDescent="0.2">
      <c r="D378" s="80"/>
      <c r="E378" s="80"/>
      <c r="Q378" s="61"/>
    </row>
    <row r="379" spans="4:17" x14ac:dyDescent="0.2">
      <c r="D379" s="80"/>
      <c r="E379" s="80"/>
      <c r="Q379" s="61"/>
    </row>
    <row r="380" spans="4:17" x14ac:dyDescent="0.2">
      <c r="D380" s="80"/>
      <c r="E380" s="80"/>
      <c r="Q380" s="61"/>
    </row>
    <row r="381" spans="4:17" x14ac:dyDescent="0.2">
      <c r="D381" s="80"/>
      <c r="E381" s="80"/>
      <c r="Q381" s="61"/>
    </row>
    <row r="382" spans="4:17" x14ac:dyDescent="0.2">
      <c r="D382" s="80"/>
      <c r="E382" s="80"/>
      <c r="Q382" s="61"/>
    </row>
    <row r="383" spans="4:17" x14ac:dyDescent="0.2">
      <c r="D383" s="80"/>
      <c r="E383" s="80"/>
      <c r="Q383" s="61"/>
    </row>
    <row r="384" spans="4:17" x14ac:dyDescent="0.2">
      <c r="D384" s="80"/>
      <c r="E384" s="80"/>
      <c r="Q384" s="61"/>
    </row>
    <row r="385" spans="4:17" x14ac:dyDescent="0.2">
      <c r="D385" s="80"/>
      <c r="E385" s="80"/>
      <c r="Q385" s="61"/>
    </row>
    <row r="386" spans="4:17" x14ac:dyDescent="0.2">
      <c r="D386" s="80"/>
      <c r="E386" s="80"/>
      <c r="Q386" s="61"/>
    </row>
    <row r="387" spans="4:17" x14ac:dyDescent="0.2">
      <c r="D387" s="80"/>
      <c r="E387" s="80"/>
      <c r="Q387" s="61"/>
    </row>
    <row r="388" spans="4:17" x14ac:dyDescent="0.2">
      <c r="D388" s="80"/>
      <c r="E388" s="80"/>
      <c r="Q388" s="61"/>
    </row>
    <row r="389" spans="4:17" x14ac:dyDescent="0.2">
      <c r="D389" s="80"/>
      <c r="E389" s="80"/>
      <c r="Q389" s="61"/>
    </row>
    <row r="390" spans="4:17" x14ac:dyDescent="0.2">
      <c r="D390" s="80"/>
      <c r="E390" s="80"/>
      <c r="Q390" s="61"/>
    </row>
    <row r="391" spans="4:17" x14ac:dyDescent="0.2">
      <c r="D391" s="80"/>
      <c r="E391" s="80"/>
      <c r="Q391" s="61"/>
    </row>
    <row r="392" spans="4:17" x14ac:dyDescent="0.2">
      <c r="D392" s="80"/>
      <c r="E392" s="80"/>
      <c r="Q392" s="61"/>
    </row>
    <row r="393" spans="4:17" x14ac:dyDescent="0.2">
      <c r="D393" s="80"/>
      <c r="E393" s="80"/>
      <c r="Q393" s="61"/>
    </row>
    <row r="394" spans="4:17" x14ac:dyDescent="0.2">
      <c r="D394" s="80"/>
      <c r="E394" s="80"/>
      <c r="Q394" s="61"/>
    </row>
    <row r="395" spans="4:17" x14ac:dyDescent="0.2">
      <c r="D395" s="80"/>
      <c r="E395" s="80"/>
      <c r="Q395" s="61"/>
    </row>
    <row r="396" spans="4:17" x14ac:dyDescent="0.2">
      <c r="D396" s="80"/>
      <c r="E396" s="80"/>
      <c r="Q396" s="61"/>
    </row>
    <row r="397" spans="4:17" x14ac:dyDescent="0.2">
      <c r="D397" s="80"/>
      <c r="E397" s="80"/>
      <c r="Q397" s="61"/>
    </row>
    <row r="398" spans="4:17" x14ac:dyDescent="0.2">
      <c r="D398" s="80"/>
      <c r="E398" s="80"/>
      <c r="Q398" s="61"/>
    </row>
    <row r="399" spans="4:17" x14ac:dyDescent="0.2">
      <c r="D399" s="80"/>
      <c r="E399" s="80"/>
      <c r="Q399" s="61"/>
    </row>
    <row r="400" spans="4:17" x14ac:dyDescent="0.2">
      <c r="Q400" s="61"/>
    </row>
    <row r="401" spans="17:17" x14ac:dyDescent="0.2">
      <c r="Q401" s="61"/>
    </row>
    <row r="402" spans="17:17" x14ac:dyDescent="0.2">
      <c r="Q402" s="61"/>
    </row>
    <row r="403" spans="17:17" x14ac:dyDescent="0.2">
      <c r="Q403" s="61"/>
    </row>
    <row r="404" spans="17:17" x14ac:dyDescent="0.2">
      <c r="Q404" s="61"/>
    </row>
    <row r="405" spans="17:17" x14ac:dyDescent="0.2">
      <c r="Q405" s="61"/>
    </row>
    <row r="406" spans="17:17" x14ac:dyDescent="0.2">
      <c r="Q406" s="61"/>
    </row>
    <row r="407" spans="17:17" x14ac:dyDescent="0.2">
      <c r="Q407" s="61"/>
    </row>
    <row r="408" spans="17:17" x14ac:dyDescent="0.2">
      <c r="Q408" s="61"/>
    </row>
    <row r="409" spans="17:17" x14ac:dyDescent="0.2">
      <c r="Q409" s="61"/>
    </row>
  </sheetData>
  <conditionalFormatting sqref="B8:B17 B20:B44">
    <cfRule type="cellIs" dxfId="2" priority="3" stopIfTrue="1" operator="equal">
      <formula>"Adjustment to Income/Expense/Rate Base:"</formula>
    </cfRule>
  </conditionalFormatting>
  <conditionalFormatting sqref="K1">
    <cfRule type="cellIs" dxfId="1" priority="2" stopIfTrue="1" operator="equal">
      <formula>"x.x"</formula>
    </cfRule>
  </conditionalFormatting>
  <conditionalFormatting sqref="B18:B19">
    <cfRule type="cellIs" dxfId="0" priority="1" stopIfTrue="1" operator="equal">
      <formula>"Adjustment to Income/Expense/Rate Base:"</formula>
    </cfRule>
  </conditionalFormatting>
  <dataValidations count="3">
    <dataValidation type="list" errorStyle="warning" allowBlank="1" showInputMessage="1" showErrorMessage="1" errorTitle="Factor" error="This factor is not included in the drop-down list. Is this the factor you want to use?" sqref="H44:H47 JD47:JD48 SZ47:SZ48 ACV47:ACV48 AMR47:AMR48 AWN47:AWN48 BGJ47:BGJ48 BQF47:BQF48 CAB47:CAB48 CJX47:CJX48 CTT47:CTT48 DDP47:DDP48 DNL47:DNL48 DXH47:DXH48 EHD47:EHD48 EQZ47:EQZ48 FAV47:FAV48 FKR47:FKR48 FUN47:FUN48 GEJ47:GEJ48 GOF47:GOF48 GYB47:GYB48 HHX47:HHX48 HRT47:HRT48 IBP47:IBP48 ILL47:ILL48 IVH47:IVH48 JFD47:JFD48 JOZ47:JOZ48 JYV47:JYV48 KIR47:KIR48 KSN47:KSN48 LCJ47:LCJ48 LMF47:LMF48 LWB47:LWB48 MFX47:MFX48 MPT47:MPT48 MZP47:MZP48 NJL47:NJL48 NTH47:NTH48 ODD47:ODD48 OMZ47:OMZ48 OWV47:OWV48 PGR47:PGR48 PQN47:PQN48 QAJ47:QAJ48 QKF47:QKF48 QUB47:QUB48 RDX47:RDX48 RNT47:RNT48 RXP47:RXP48 SHL47:SHL48 SRH47:SRH48 TBD47:TBD48 TKZ47:TKZ48 TUV47:TUV48 UER47:UER48 UON47:UON48 UYJ47:UYJ48 VIF47:VIF48 VSB47:VSB48 WBX47:WBX48 WLT47:WLT48 WVP47:WVP48 H65578:H65581 JD65581:JD65584 SZ65581:SZ65584 ACV65581:ACV65584 AMR65581:AMR65584 AWN65581:AWN65584 BGJ65581:BGJ65584 BQF65581:BQF65584 CAB65581:CAB65584 CJX65581:CJX65584 CTT65581:CTT65584 DDP65581:DDP65584 DNL65581:DNL65584 DXH65581:DXH65584 EHD65581:EHD65584 EQZ65581:EQZ65584 FAV65581:FAV65584 FKR65581:FKR65584 FUN65581:FUN65584 GEJ65581:GEJ65584 GOF65581:GOF65584 GYB65581:GYB65584 HHX65581:HHX65584 HRT65581:HRT65584 IBP65581:IBP65584 ILL65581:ILL65584 IVH65581:IVH65584 JFD65581:JFD65584 JOZ65581:JOZ65584 JYV65581:JYV65584 KIR65581:KIR65584 KSN65581:KSN65584 LCJ65581:LCJ65584 LMF65581:LMF65584 LWB65581:LWB65584 MFX65581:MFX65584 MPT65581:MPT65584 MZP65581:MZP65584 NJL65581:NJL65584 NTH65581:NTH65584 ODD65581:ODD65584 OMZ65581:OMZ65584 OWV65581:OWV65584 PGR65581:PGR65584 PQN65581:PQN65584 QAJ65581:QAJ65584 QKF65581:QKF65584 QUB65581:QUB65584 RDX65581:RDX65584 RNT65581:RNT65584 RXP65581:RXP65584 SHL65581:SHL65584 SRH65581:SRH65584 TBD65581:TBD65584 TKZ65581:TKZ65584 TUV65581:TUV65584 UER65581:UER65584 UON65581:UON65584 UYJ65581:UYJ65584 VIF65581:VIF65584 VSB65581:VSB65584 WBX65581:WBX65584 WLT65581:WLT65584 WVP65581:WVP65584 H131114:H131117 JD131117:JD131120 SZ131117:SZ131120 ACV131117:ACV131120 AMR131117:AMR131120 AWN131117:AWN131120 BGJ131117:BGJ131120 BQF131117:BQF131120 CAB131117:CAB131120 CJX131117:CJX131120 CTT131117:CTT131120 DDP131117:DDP131120 DNL131117:DNL131120 DXH131117:DXH131120 EHD131117:EHD131120 EQZ131117:EQZ131120 FAV131117:FAV131120 FKR131117:FKR131120 FUN131117:FUN131120 GEJ131117:GEJ131120 GOF131117:GOF131120 GYB131117:GYB131120 HHX131117:HHX131120 HRT131117:HRT131120 IBP131117:IBP131120 ILL131117:ILL131120 IVH131117:IVH131120 JFD131117:JFD131120 JOZ131117:JOZ131120 JYV131117:JYV131120 KIR131117:KIR131120 KSN131117:KSN131120 LCJ131117:LCJ131120 LMF131117:LMF131120 LWB131117:LWB131120 MFX131117:MFX131120 MPT131117:MPT131120 MZP131117:MZP131120 NJL131117:NJL131120 NTH131117:NTH131120 ODD131117:ODD131120 OMZ131117:OMZ131120 OWV131117:OWV131120 PGR131117:PGR131120 PQN131117:PQN131120 QAJ131117:QAJ131120 QKF131117:QKF131120 QUB131117:QUB131120 RDX131117:RDX131120 RNT131117:RNT131120 RXP131117:RXP131120 SHL131117:SHL131120 SRH131117:SRH131120 TBD131117:TBD131120 TKZ131117:TKZ131120 TUV131117:TUV131120 UER131117:UER131120 UON131117:UON131120 UYJ131117:UYJ131120 VIF131117:VIF131120 VSB131117:VSB131120 WBX131117:WBX131120 WLT131117:WLT131120 WVP131117:WVP131120 H196650:H196653 JD196653:JD196656 SZ196653:SZ196656 ACV196653:ACV196656 AMR196653:AMR196656 AWN196653:AWN196656 BGJ196653:BGJ196656 BQF196653:BQF196656 CAB196653:CAB196656 CJX196653:CJX196656 CTT196653:CTT196656 DDP196653:DDP196656 DNL196653:DNL196656 DXH196653:DXH196656 EHD196653:EHD196656 EQZ196653:EQZ196656 FAV196653:FAV196656 FKR196653:FKR196656 FUN196653:FUN196656 GEJ196653:GEJ196656 GOF196653:GOF196656 GYB196653:GYB196656 HHX196653:HHX196656 HRT196653:HRT196656 IBP196653:IBP196656 ILL196653:ILL196656 IVH196653:IVH196656 JFD196653:JFD196656 JOZ196653:JOZ196656 JYV196653:JYV196656 KIR196653:KIR196656 KSN196653:KSN196656 LCJ196653:LCJ196656 LMF196653:LMF196656 LWB196653:LWB196656 MFX196653:MFX196656 MPT196653:MPT196656 MZP196653:MZP196656 NJL196653:NJL196656 NTH196653:NTH196656 ODD196653:ODD196656 OMZ196653:OMZ196656 OWV196653:OWV196656 PGR196653:PGR196656 PQN196653:PQN196656 QAJ196653:QAJ196656 QKF196653:QKF196656 QUB196653:QUB196656 RDX196653:RDX196656 RNT196653:RNT196656 RXP196653:RXP196656 SHL196653:SHL196656 SRH196653:SRH196656 TBD196653:TBD196656 TKZ196653:TKZ196656 TUV196653:TUV196656 UER196653:UER196656 UON196653:UON196656 UYJ196653:UYJ196656 VIF196653:VIF196656 VSB196653:VSB196656 WBX196653:WBX196656 WLT196653:WLT196656 WVP196653:WVP196656 H262186:H262189 JD262189:JD262192 SZ262189:SZ262192 ACV262189:ACV262192 AMR262189:AMR262192 AWN262189:AWN262192 BGJ262189:BGJ262192 BQF262189:BQF262192 CAB262189:CAB262192 CJX262189:CJX262192 CTT262189:CTT262192 DDP262189:DDP262192 DNL262189:DNL262192 DXH262189:DXH262192 EHD262189:EHD262192 EQZ262189:EQZ262192 FAV262189:FAV262192 FKR262189:FKR262192 FUN262189:FUN262192 GEJ262189:GEJ262192 GOF262189:GOF262192 GYB262189:GYB262192 HHX262189:HHX262192 HRT262189:HRT262192 IBP262189:IBP262192 ILL262189:ILL262192 IVH262189:IVH262192 JFD262189:JFD262192 JOZ262189:JOZ262192 JYV262189:JYV262192 KIR262189:KIR262192 KSN262189:KSN262192 LCJ262189:LCJ262192 LMF262189:LMF262192 LWB262189:LWB262192 MFX262189:MFX262192 MPT262189:MPT262192 MZP262189:MZP262192 NJL262189:NJL262192 NTH262189:NTH262192 ODD262189:ODD262192 OMZ262189:OMZ262192 OWV262189:OWV262192 PGR262189:PGR262192 PQN262189:PQN262192 QAJ262189:QAJ262192 QKF262189:QKF262192 QUB262189:QUB262192 RDX262189:RDX262192 RNT262189:RNT262192 RXP262189:RXP262192 SHL262189:SHL262192 SRH262189:SRH262192 TBD262189:TBD262192 TKZ262189:TKZ262192 TUV262189:TUV262192 UER262189:UER262192 UON262189:UON262192 UYJ262189:UYJ262192 VIF262189:VIF262192 VSB262189:VSB262192 WBX262189:WBX262192 WLT262189:WLT262192 WVP262189:WVP262192 H327722:H327725 JD327725:JD327728 SZ327725:SZ327728 ACV327725:ACV327728 AMR327725:AMR327728 AWN327725:AWN327728 BGJ327725:BGJ327728 BQF327725:BQF327728 CAB327725:CAB327728 CJX327725:CJX327728 CTT327725:CTT327728 DDP327725:DDP327728 DNL327725:DNL327728 DXH327725:DXH327728 EHD327725:EHD327728 EQZ327725:EQZ327728 FAV327725:FAV327728 FKR327725:FKR327728 FUN327725:FUN327728 GEJ327725:GEJ327728 GOF327725:GOF327728 GYB327725:GYB327728 HHX327725:HHX327728 HRT327725:HRT327728 IBP327725:IBP327728 ILL327725:ILL327728 IVH327725:IVH327728 JFD327725:JFD327728 JOZ327725:JOZ327728 JYV327725:JYV327728 KIR327725:KIR327728 KSN327725:KSN327728 LCJ327725:LCJ327728 LMF327725:LMF327728 LWB327725:LWB327728 MFX327725:MFX327728 MPT327725:MPT327728 MZP327725:MZP327728 NJL327725:NJL327728 NTH327725:NTH327728 ODD327725:ODD327728 OMZ327725:OMZ327728 OWV327725:OWV327728 PGR327725:PGR327728 PQN327725:PQN327728 QAJ327725:QAJ327728 QKF327725:QKF327728 QUB327725:QUB327728 RDX327725:RDX327728 RNT327725:RNT327728 RXP327725:RXP327728 SHL327725:SHL327728 SRH327725:SRH327728 TBD327725:TBD327728 TKZ327725:TKZ327728 TUV327725:TUV327728 UER327725:UER327728 UON327725:UON327728 UYJ327725:UYJ327728 VIF327725:VIF327728 VSB327725:VSB327728 WBX327725:WBX327728 WLT327725:WLT327728 WVP327725:WVP327728 H393258:H393261 JD393261:JD393264 SZ393261:SZ393264 ACV393261:ACV393264 AMR393261:AMR393264 AWN393261:AWN393264 BGJ393261:BGJ393264 BQF393261:BQF393264 CAB393261:CAB393264 CJX393261:CJX393264 CTT393261:CTT393264 DDP393261:DDP393264 DNL393261:DNL393264 DXH393261:DXH393264 EHD393261:EHD393264 EQZ393261:EQZ393264 FAV393261:FAV393264 FKR393261:FKR393264 FUN393261:FUN393264 GEJ393261:GEJ393264 GOF393261:GOF393264 GYB393261:GYB393264 HHX393261:HHX393264 HRT393261:HRT393264 IBP393261:IBP393264 ILL393261:ILL393264 IVH393261:IVH393264 JFD393261:JFD393264 JOZ393261:JOZ393264 JYV393261:JYV393264 KIR393261:KIR393264 KSN393261:KSN393264 LCJ393261:LCJ393264 LMF393261:LMF393264 LWB393261:LWB393264 MFX393261:MFX393264 MPT393261:MPT393264 MZP393261:MZP393264 NJL393261:NJL393264 NTH393261:NTH393264 ODD393261:ODD393264 OMZ393261:OMZ393264 OWV393261:OWV393264 PGR393261:PGR393264 PQN393261:PQN393264 QAJ393261:QAJ393264 QKF393261:QKF393264 QUB393261:QUB393264 RDX393261:RDX393264 RNT393261:RNT393264 RXP393261:RXP393264 SHL393261:SHL393264 SRH393261:SRH393264 TBD393261:TBD393264 TKZ393261:TKZ393264 TUV393261:TUV393264 UER393261:UER393264 UON393261:UON393264 UYJ393261:UYJ393264 VIF393261:VIF393264 VSB393261:VSB393264 WBX393261:WBX393264 WLT393261:WLT393264 WVP393261:WVP393264 H458794:H458797 JD458797:JD458800 SZ458797:SZ458800 ACV458797:ACV458800 AMR458797:AMR458800 AWN458797:AWN458800 BGJ458797:BGJ458800 BQF458797:BQF458800 CAB458797:CAB458800 CJX458797:CJX458800 CTT458797:CTT458800 DDP458797:DDP458800 DNL458797:DNL458800 DXH458797:DXH458800 EHD458797:EHD458800 EQZ458797:EQZ458800 FAV458797:FAV458800 FKR458797:FKR458800 FUN458797:FUN458800 GEJ458797:GEJ458800 GOF458797:GOF458800 GYB458797:GYB458800 HHX458797:HHX458800 HRT458797:HRT458800 IBP458797:IBP458800 ILL458797:ILL458800 IVH458797:IVH458800 JFD458797:JFD458800 JOZ458797:JOZ458800 JYV458797:JYV458800 KIR458797:KIR458800 KSN458797:KSN458800 LCJ458797:LCJ458800 LMF458797:LMF458800 LWB458797:LWB458800 MFX458797:MFX458800 MPT458797:MPT458800 MZP458797:MZP458800 NJL458797:NJL458800 NTH458797:NTH458800 ODD458797:ODD458800 OMZ458797:OMZ458800 OWV458797:OWV458800 PGR458797:PGR458800 PQN458797:PQN458800 QAJ458797:QAJ458800 QKF458797:QKF458800 QUB458797:QUB458800 RDX458797:RDX458800 RNT458797:RNT458800 RXP458797:RXP458800 SHL458797:SHL458800 SRH458797:SRH458800 TBD458797:TBD458800 TKZ458797:TKZ458800 TUV458797:TUV458800 UER458797:UER458800 UON458797:UON458800 UYJ458797:UYJ458800 VIF458797:VIF458800 VSB458797:VSB458800 WBX458797:WBX458800 WLT458797:WLT458800 WVP458797:WVP458800 H524330:H524333 JD524333:JD524336 SZ524333:SZ524336 ACV524333:ACV524336 AMR524333:AMR524336 AWN524333:AWN524336 BGJ524333:BGJ524336 BQF524333:BQF524336 CAB524333:CAB524336 CJX524333:CJX524336 CTT524333:CTT524336 DDP524333:DDP524336 DNL524333:DNL524336 DXH524333:DXH524336 EHD524333:EHD524336 EQZ524333:EQZ524336 FAV524333:FAV524336 FKR524333:FKR524336 FUN524333:FUN524336 GEJ524333:GEJ524336 GOF524333:GOF524336 GYB524333:GYB524336 HHX524333:HHX524336 HRT524333:HRT524336 IBP524333:IBP524336 ILL524333:ILL524336 IVH524333:IVH524336 JFD524333:JFD524336 JOZ524333:JOZ524336 JYV524333:JYV524336 KIR524333:KIR524336 KSN524333:KSN524336 LCJ524333:LCJ524336 LMF524333:LMF524336 LWB524333:LWB524336 MFX524333:MFX524336 MPT524333:MPT524336 MZP524333:MZP524336 NJL524333:NJL524336 NTH524333:NTH524336 ODD524333:ODD524336 OMZ524333:OMZ524336 OWV524333:OWV524336 PGR524333:PGR524336 PQN524333:PQN524336 QAJ524333:QAJ524336 QKF524333:QKF524336 QUB524333:QUB524336 RDX524333:RDX524336 RNT524333:RNT524336 RXP524333:RXP524336 SHL524333:SHL524336 SRH524333:SRH524336 TBD524333:TBD524336 TKZ524333:TKZ524336 TUV524333:TUV524336 UER524333:UER524336 UON524333:UON524336 UYJ524333:UYJ524336 VIF524333:VIF524336 VSB524333:VSB524336 WBX524333:WBX524336 WLT524333:WLT524336 WVP524333:WVP524336 H589866:H589869 JD589869:JD589872 SZ589869:SZ589872 ACV589869:ACV589872 AMR589869:AMR589872 AWN589869:AWN589872 BGJ589869:BGJ589872 BQF589869:BQF589872 CAB589869:CAB589872 CJX589869:CJX589872 CTT589869:CTT589872 DDP589869:DDP589872 DNL589869:DNL589872 DXH589869:DXH589872 EHD589869:EHD589872 EQZ589869:EQZ589872 FAV589869:FAV589872 FKR589869:FKR589872 FUN589869:FUN589872 GEJ589869:GEJ589872 GOF589869:GOF589872 GYB589869:GYB589872 HHX589869:HHX589872 HRT589869:HRT589872 IBP589869:IBP589872 ILL589869:ILL589872 IVH589869:IVH589872 JFD589869:JFD589872 JOZ589869:JOZ589872 JYV589869:JYV589872 KIR589869:KIR589872 KSN589869:KSN589872 LCJ589869:LCJ589872 LMF589869:LMF589872 LWB589869:LWB589872 MFX589869:MFX589872 MPT589869:MPT589872 MZP589869:MZP589872 NJL589869:NJL589872 NTH589869:NTH589872 ODD589869:ODD589872 OMZ589869:OMZ589872 OWV589869:OWV589872 PGR589869:PGR589872 PQN589869:PQN589872 QAJ589869:QAJ589872 QKF589869:QKF589872 QUB589869:QUB589872 RDX589869:RDX589872 RNT589869:RNT589872 RXP589869:RXP589872 SHL589869:SHL589872 SRH589869:SRH589872 TBD589869:TBD589872 TKZ589869:TKZ589872 TUV589869:TUV589872 UER589869:UER589872 UON589869:UON589872 UYJ589869:UYJ589872 VIF589869:VIF589872 VSB589869:VSB589872 WBX589869:WBX589872 WLT589869:WLT589872 WVP589869:WVP589872 H655402:H655405 JD655405:JD655408 SZ655405:SZ655408 ACV655405:ACV655408 AMR655405:AMR655408 AWN655405:AWN655408 BGJ655405:BGJ655408 BQF655405:BQF655408 CAB655405:CAB655408 CJX655405:CJX655408 CTT655405:CTT655408 DDP655405:DDP655408 DNL655405:DNL655408 DXH655405:DXH655408 EHD655405:EHD655408 EQZ655405:EQZ655408 FAV655405:FAV655408 FKR655405:FKR655408 FUN655405:FUN655408 GEJ655405:GEJ655408 GOF655405:GOF655408 GYB655405:GYB655408 HHX655405:HHX655408 HRT655405:HRT655408 IBP655405:IBP655408 ILL655405:ILL655408 IVH655405:IVH655408 JFD655405:JFD655408 JOZ655405:JOZ655408 JYV655405:JYV655408 KIR655405:KIR655408 KSN655405:KSN655408 LCJ655405:LCJ655408 LMF655405:LMF655408 LWB655405:LWB655408 MFX655405:MFX655408 MPT655405:MPT655408 MZP655405:MZP655408 NJL655405:NJL655408 NTH655405:NTH655408 ODD655405:ODD655408 OMZ655405:OMZ655408 OWV655405:OWV655408 PGR655405:PGR655408 PQN655405:PQN655408 QAJ655405:QAJ655408 QKF655405:QKF655408 QUB655405:QUB655408 RDX655405:RDX655408 RNT655405:RNT655408 RXP655405:RXP655408 SHL655405:SHL655408 SRH655405:SRH655408 TBD655405:TBD655408 TKZ655405:TKZ655408 TUV655405:TUV655408 UER655405:UER655408 UON655405:UON655408 UYJ655405:UYJ655408 VIF655405:VIF655408 VSB655405:VSB655408 WBX655405:WBX655408 WLT655405:WLT655408 WVP655405:WVP655408 H720938:H720941 JD720941:JD720944 SZ720941:SZ720944 ACV720941:ACV720944 AMR720941:AMR720944 AWN720941:AWN720944 BGJ720941:BGJ720944 BQF720941:BQF720944 CAB720941:CAB720944 CJX720941:CJX720944 CTT720941:CTT720944 DDP720941:DDP720944 DNL720941:DNL720944 DXH720941:DXH720944 EHD720941:EHD720944 EQZ720941:EQZ720944 FAV720941:FAV720944 FKR720941:FKR720944 FUN720941:FUN720944 GEJ720941:GEJ720944 GOF720941:GOF720944 GYB720941:GYB720944 HHX720941:HHX720944 HRT720941:HRT720944 IBP720941:IBP720944 ILL720941:ILL720944 IVH720941:IVH720944 JFD720941:JFD720944 JOZ720941:JOZ720944 JYV720941:JYV720944 KIR720941:KIR720944 KSN720941:KSN720944 LCJ720941:LCJ720944 LMF720941:LMF720944 LWB720941:LWB720944 MFX720941:MFX720944 MPT720941:MPT720944 MZP720941:MZP720944 NJL720941:NJL720944 NTH720941:NTH720944 ODD720941:ODD720944 OMZ720941:OMZ720944 OWV720941:OWV720944 PGR720941:PGR720944 PQN720941:PQN720944 QAJ720941:QAJ720944 QKF720941:QKF720944 QUB720941:QUB720944 RDX720941:RDX720944 RNT720941:RNT720944 RXP720941:RXP720944 SHL720941:SHL720944 SRH720941:SRH720944 TBD720941:TBD720944 TKZ720941:TKZ720944 TUV720941:TUV720944 UER720941:UER720944 UON720941:UON720944 UYJ720941:UYJ720944 VIF720941:VIF720944 VSB720941:VSB720944 WBX720941:WBX720944 WLT720941:WLT720944 WVP720941:WVP720944 H786474:H786477 JD786477:JD786480 SZ786477:SZ786480 ACV786477:ACV786480 AMR786477:AMR786480 AWN786477:AWN786480 BGJ786477:BGJ786480 BQF786477:BQF786480 CAB786477:CAB786480 CJX786477:CJX786480 CTT786477:CTT786480 DDP786477:DDP786480 DNL786477:DNL786480 DXH786477:DXH786480 EHD786477:EHD786480 EQZ786477:EQZ786480 FAV786477:FAV786480 FKR786477:FKR786480 FUN786477:FUN786480 GEJ786477:GEJ786480 GOF786477:GOF786480 GYB786477:GYB786480 HHX786477:HHX786480 HRT786477:HRT786480 IBP786477:IBP786480 ILL786477:ILL786480 IVH786477:IVH786480 JFD786477:JFD786480 JOZ786477:JOZ786480 JYV786477:JYV786480 KIR786477:KIR786480 KSN786477:KSN786480 LCJ786477:LCJ786480 LMF786477:LMF786480 LWB786477:LWB786480 MFX786477:MFX786480 MPT786477:MPT786480 MZP786477:MZP786480 NJL786477:NJL786480 NTH786477:NTH786480 ODD786477:ODD786480 OMZ786477:OMZ786480 OWV786477:OWV786480 PGR786477:PGR786480 PQN786477:PQN786480 QAJ786477:QAJ786480 QKF786477:QKF786480 QUB786477:QUB786480 RDX786477:RDX786480 RNT786477:RNT786480 RXP786477:RXP786480 SHL786477:SHL786480 SRH786477:SRH786480 TBD786477:TBD786480 TKZ786477:TKZ786480 TUV786477:TUV786480 UER786477:UER786480 UON786477:UON786480 UYJ786477:UYJ786480 VIF786477:VIF786480 VSB786477:VSB786480 WBX786477:WBX786480 WLT786477:WLT786480 WVP786477:WVP786480 H852010:H852013 JD852013:JD852016 SZ852013:SZ852016 ACV852013:ACV852016 AMR852013:AMR852016 AWN852013:AWN852016 BGJ852013:BGJ852016 BQF852013:BQF852016 CAB852013:CAB852016 CJX852013:CJX852016 CTT852013:CTT852016 DDP852013:DDP852016 DNL852013:DNL852016 DXH852013:DXH852016 EHD852013:EHD852016 EQZ852013:EQZ852016 FAV852013:FAV852016 FKR852013:FKR852016 FUN852013:FUN852016 GEJ852013:GEJ852016 GOF852013:GOF852016 GYB852013:GYB852016 HHX852013:HHX852016 HRT852013:HRT852016 IBP852013:IBP852016 ILL852013:ILL852016 IVH852013:IVH852016 JFD852013:JFD852016 JOZ852013:JOZ852016 JYV852013:JYV852016 KIR852013:KIR852016 KSN852013:KSN852016 LCJ852013:LCJ852016 LMF852013:LMF852016 LWB852013:LWB852016 MFX852013:MFX852016 MPT852013:MPT852016 MZP852013:MZP852016 NJL852013:NJL852016 NTH852013:NTH852016 ODD852013:ODD852016 OMZ852013:OMZ852016 OWV852013:OWV852016 PGR852013:PGR852016 PQN852013:PQN852016 QAJ852013:QAJ852016 QKF852013:QKF852016 QUB852013:QUB852016 RDX852013:RDX852016 RNT852013:RNT852016 RXP852013:RXP852016 SHL852013:SHL852016 SRH852013:SRH852016 TBD852013:TBD852016 TKZ852013:TKZ852016 TUV852013:TUV852016 UER852013:UER852016 UON852013:UON852016 UYJ852013:UYJ852016 VIF852013:VIF852016 VSB852013:VSB852016 WBX852013:WBX852016 WLT852013:WLT852016 WVP852013:WVP852016 H917546:H917549 JD917549:JD917552 SZ917549:SZ917552 ACV917549:ACV917552 AMR917549:AMR917552 AWN917549:AWN917552 BGJ917549:BGJ917552 BQF917549:BQF917552 CAB917549:CAB917552 CJX917549:CJX917552 CTT917549:CTT917552 DDP917549:DDP917552 DNL917549:DNL917552 DXH917549:DXH917552 EHD917549:EHD917552 EQZ917549:EQZ917552 FAV917549:FAV917552 FKR917549:FKR917552 FUN917549:FUN917552 GEJ917549:GEJ917552 GOF917549:GOF917552 GYB917549:GYB917552 HHX917549:HHX917552 HRT917549:HRT917552 IBP917549:IBP917552 ILL917549:ILL917552 IVH917549:IVH917552 JFD917549:JFD917552 JOZ917549:JOZ917552 JYV917549:JYV917552 KIR917549:KIR917552 KSN917549:KSN917552 LCJ917549:LCJ917552 LMF917549:LMF917552 LWB917549:LWB917552 MFX917549:MFX917552 MPT917549:MPT917552 MZP917549:MZP917552 NJL917549:NJL917552 NTH917549:NTH917552 ODD917549:ODD917552 OMZ917549:OMZ917552 OWV917549:OWV917552 PGR917549:PGR917552 PQN917549:PQN917552 QAJ917549:QAJ917552 QKF917549:QKF917552 QUB917549:QUB917552 RDX917549:RDX917552 RNT917549:RNT917552 RXP917549:RXP917552 SHL917549:SHL917552 SRH917549:SRH917552 TBD917549:TBD917552 TKZ917549:TKZ917552 TUV917549:TUV917552 UER917549:UER917552 UON917549:UON917552 UYJ917549:UYJ917552 VIF917549:VIF917552 VSB917549:VSB917552 WBX917549:WBX917552 WLT917549:WLT917552 WVP917549:WVP917552 H983082:H983085 JD983085:JD983088 SZ983085:SZ983088 ACV983085:ACV983088 AMR983085:AMR983088 AWN983085:AWN983088 BGJ983085:BGJ983088 BQF983085:BQF983088 CAB983085:CAB983088 CJX983085:CJX983088 CTT983085:CTT983088 DDP983085:DDP983088 DNL983085:DNL983088 DXH983085:DXH983088 EHD983085:EHD983088 EQZ983085:EQZ983088 FAV983085:FAV983088 FKR983085:FKR983088 FUN983085:FUN983088 GEJ983085:GEJ983088 GOF983085:GOF983088 GYB983085:GYB983088 HHX983085:HHX983088 HRT983085:HRT983088 IBP983085:IBP983088 ILL983085:ILL983088 IVH983085:IVH983088 JFD983085:JFD983088 JOZ983085:JOZ983088 JYV983085:JYV983088 KIR983085:KIR983088 KSN983085:KSN983088 LCJ983085:LCJ983088 LMF983085:LMF983088 LWB983085:LWB983088 MFX983085:MFX983088 MPT983085:MPT983088 MZP983085:MZP983088 NJL983085:NJL983088 NTH983085:NTH983088 ODD983085:ODD983088 OMZ983085:OMZ983088 OWV983085:OWV983088 PGR983085:PGR983088 PQN983085:PQN983088 QAJ983085:QAJ983088 QKF983085:QKF983088 QUB983085:QUB983088 RDX983085:RDX983088 RNT983085:RNT983088 RXP983085:RXP983088 SHL983085:SHL983088 SRH983085:SRH983088 TBD983085:TBD983088 TKZ983085:TKZ983088 TUV983085:TUV983088 UER983085:UER983088 UON983085:UON983088 UYJ983085:UYJ983088 VIF983085:VIF983088 VSB983085:VSB983088 WBX983085:WBX983088 WLT983085:WLT983088 WVP983085:WVP983088" xr:uid="{1DBC3514-A81A-43FC-9B8F-20A51B91D7E0}">
      <formula1>$H$65:$H$156</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F45:F47 JB48 SX48 ACT48 AMP48 AWL48 BGH48 BQD48 BZZ48 CJV48 CTR48 DDN48 DNJ48 DXF48 EHB48 EQX48 FAT48 FKP48 FUL48 GEH48 GOD48 GXZ48 HHV48 HRR48 IBN48 ILJ48 IVF48 JFB48 JOX48 JYT48 KIP48 KSL48 LCH48 LMD48 LVZ48 MFV48 MPR48 MZN48 NJJ48 NTF48 ODB48 OMX48 OWT48 PGP48 PQL48 QAH48 QKD48 QTZ48 RDV48 RNR48 RXN48 SHJ48 SRF48 TBB48 TKX48 TUT48 UEP48 UOL48 UYH48 VID48 VRZ48 WBV48 WLR48 WVN48 F65579:F65581 JB65582:JB65584 SX65582:SX65584 ACT65582:ACT65584 AMP65582:AMP65584 AWL65582:AWL65584 BGH65582:BGH65584 BQD65582:BQD65584 BZZ65582:BZZ65584 CJV65582:CJV65584 CTR65582:CTR65584 DDN65582:DDN65584 DNJ65582:DNJ65584 DXF65582:DXF65584 EHB65582:EHB65584 EQX65582:EQX65584 FAT65582:FAT65584 FKP65582:FKP65584 FUL65582:FUL65584 GEH65582:GEH65584 GOD65582:GOD65584 GXZ65582:GXZ65584 HHV65582:HHV65584 HRR65582:HRR65584 IBN65582:IBN65584 ILJ65582:ILJ65584 IVF65582:IVF65584 JFB65582:JFB65584 JOX65582:JOX65584 JYT65582:JYT65584 KIP65582:KIP65584 KSL65582:KSL65584 LCH65582:LCH65584 LMD65582:LMD65584 LVZ65582:LVZ65584 MFV65582:MFV65584 MPR65582:MPR65584 MZN65582:MZN65584 NJJ65582:NJJ65584 NTF65582:NTF65584 ODB65582:ODB65584 OMX65582:OMX65584 OWT65582:OWT65584 PGP65582:PGP65584 PQL65582:PQL65584 QAH65582:QAH65584 QKD65582:QKD65584 QTZ65582:QTZ65584 RDV65582:RDV65584 RNR65582:RNR65584 RXN65582:RXN65584 SHJ65582:SHJ65584 SRF65582:SRF65584 TBB65582:TBB65584 TKX65582:TKX65584 TUT65582:TUT65584 UEP65582:UEP65584 UOL65582:UOL65584 UYH65582:UYH65584 VID65582:VID65584 VRZ65582:VRZ65584 WBV65582:WBV65584 WLR65582:WLR65584 WVN65582:WVN65584 F131115:F131117 JB131118:JB131120 SX131118:SX131120 ACT131118:ACT131120 AMP131118:AMP131120 AWL131118:AWL131120 BGH131118:BGH131120 BQD131118:BQD131120 BZZ131118:BZZ131120 CJV131118:CJV131120 CTR131118:CTR131120 DDN131118:DDN131120 DNJ131118:DNJ131120 DXF131118:DXF131120 EHB131118:EHB131120 EQX131118:EQX131120 FAT131118:FAT131120 FKP131118:FKP131120 FUL131118:FUL131120 GEH131118:GEH131120 GOD131118:GOD131120 GXZ131118:GXZ131120 HHV131118:HHV131120 HRR131118:HRR131120 IBN131118:IBN131120 ILJ131118:ILJ131120 IVF131118:IVF131120 JFB131118:JFB131120 JOX131118:JOX131120 JYT131118:JYT131120 KIP131118:KIP131120 KSL131118:KSL131120 LCH131118:LCH131120 LMD131118:LMD131120 LVZ131118:LVZ131120 MFV131118:MFV131120 MPR131118:MPR131120 MZN131118:MZN131120 NJJ131118:NJJ131120 NTF131118:NTF131120 ODB131118:ODB131120 OMX131118:OMX131120 OWT131118:OWT131120 PGP131118:PGP131120 PQL131118:PQL131120 QAH131118:QAH131120 QKD131118:QKD131120 QTZ131118:QTZ131120 RDV131118:RDV131120 RNR131118:RNR131120 RXN131118:RXN131120 SHJ131118:SHJ131120 SRF131118:SRF131120 TBB131118:TBB131120 TKX131118:TKX131120 TUT131118:TUT131120 UEP131118:UEP131120 UOL131118:UOL131120 UYH131118:UYH131120 VID131118:VID131120 VRZ131118:VRZ131120 WBV131118:WBV131120 WLR131118:WLR131120 WVN131118:WVN131120 F196651:F196653 JB196654:JB196656 SX196654:SX196656 ACT196654:ACT196656 AMP196654:AMP196656 AWL196654:AWL196656 BGH196654:BGH196656 BQD196654:BQD196656 BZZ196654:BZZ196656 CJV196654:CJV196656 CTR196654:CTR196656 DDN196654:DDN196656 DNJ196654:DNJ196656 DXF196654:DXF196656 EHB196654:EHB196656 EQX196654:EQX196656 FAT196654:FAT196656 FKP196654:FKP196656 FUL196654:FUL196656 GEH196654:GEH196656 GOD196654:GOD196656 GXZ196654:GXZ196656 HHV196654:HHV196656 HRR196654:HRR196656 IBN196654:IBN196656 ILJ196654:ILJ196656 IVF196654:IVF196656 JFB196654:JFB196656 JOX196654:JOX196656 JYT196654:JYT196656 KIP196654:KIP196656 KSL196654:KSL196656 LCH196654:LCH196656 LMD196654:LMD196656 LVZ196654:LVZ196656 MFV196654:MFV196656 MPR196654:MPR196656 MZN196654:MZN196656 NJJ196654:NJJ196656 NTF196654:NTF196656 ODB196654:ODB196656 OMX196654:OMX196656 OWT196654:OWT196656 PGP196654:PGP196656 PQL196654:PQL196656 QAH196654:QAH196656 QKD196654:QKD196656 QTZ196654:QTZ196656 RDV196654:RDV196656 RNR196654:RNR196656 RXN196654:RXN196656 SHJ196654:SHJ196656 SRF196654:SRF196656 TBB196654:TBB196656 TKX196654:TKX196656 TUT196654:TUT196656 UEP196654:UEP196656 UOL196654:UOL196656 UYH196654:UYH196656 VID196654:VID196656 VRZ196654:VRZ196656 WBV196654:WBV196656 WLR196654:WLR196656 WVN196654:WVN196656 F262187:F262189 JB262190:JB262192 SX262190:SX262192 ACT262190:ACT262192 AMP262190:AMP262192 AWL262190:AWL262192 BGH262190:BGH262192 BQD262190:BQD262192 BZZ262190:BZZ262192 CJV262190:CJV262192 CTR262190:CTR262192 DDN262190:DDN262192 DNJ262190:DNJ262192 DXF262190:DXF262192 EHB262190:EHB262192 EQX262190:EQX262192 FAT262190:FAT262192 FKP262190:FKP262192 FUL262190:FUL262192 GEH262190:GEH262192 GOD262190:GOD262192 GXZ262190:GXZ262192 HHV262190:HHV262192 HRR262190:HRR262192 IBN262190:IBN262192 ILJ262190:ILJ262192 IVF262190:IVF262192 JFB262190:JFB262192 JOX262190:JOX262192 JYT262190:JYT262192 KIP262190:KIP262192 KSL262190:KSL262192 LCH262190:LCH262192 LMD262190:LMD262192 LVZ262190:LVZ262192 MFV262190:MFV262192 MPR262190:MPR262192 MZN262190:MZN262192 NJJ262190:NJJ262192 NTF262190:NTF262192 ODB262190:ODB262192 OMX262190:OMX262192 OWT262190:OWT262192 PGP262190:PGP262192 PQL262190:PQL262192 QAH262190:QAH262192 QKD262190:QKD262192 QTZ262190:QTZ262192 RDV262190:RDV262192 RNR262190:RNR262192 RXN262190:RXN262192 SHJ262190:SHJ262192 SRF262190:SRF262192 TBB262190:TBB262192 TKX262190:TKX262192 TUT262190:TUT262192 UEP262190:UEP262192 UOL262190:UOL262192 UYH262190:UYH262192 VID262190:VID262192 VRZ262190:VRZ262192 WBV262190:WBV262192 WLR262190:WLR262192 WVN262190:WVN262192 F327723:F327725 JB327726:JB327728 SX327726:SX327728 ACT327726:ACT327728 AMP327726:AMP327728 AWL327726:AWL327728 BGH327726:BGH327728 BQD327726:BQD327728 BZZ327726:BZZ327728 CJV327726:CJV327728 CTR327726:CTR327728 DDN327726:DDN327728 DNJ327726:DNJ327728 DXF327726:DXF327728 EHB327726:EHB327728 EQX327726:EQX327728 FAT327726:FAT327728 FKP327726:FKP327728 FUL327726:FUL327728 GEH327726:GEH327728 GOD327726:GOD327728 GXZ327726:GXZ327728 HHV327726:HHV327728 HRR327726:HRR327728 IBN327726:IBN327728 ILJ327726:ILJ327728 IVF327726:IVF327728 JFB327726:JFB327728 JOX327726:JOX327728 JYT327726:JYT327728 KIP327726:KIP327728 KSL327726:KSL327728 LCH327726:LCH327728 LMD327726:LMD327728 LVZ327726:LVZ327728 MFV327726:MFV327728 MPR327726:MPR327728 MZN327726:MZN327728 NJJ327726:NJJ327728 NTF327726:NTF327728 ODB327726:ODB327728 OMX327726:OMX327728 OWT327726:OWT327728 PGP327726:PGP327728 PQL327726:PQL327728 QAH327726:QAH327728 QKD327726:QKD327728 QTZ327726:QTZ327728 RDV327726:RDV327728 RNR327726:RNR327728 RXN327726:RXN327728 SHJ327726:SHJ327728 SRF327726:SRF327728 TBB327726:TBB327728 TKX327726:TKX327728 TUT327726:TUT327728 UEP327726:UEP327728 UOL327726:UOL327728 UYH327726:UYH327728 VID327726:VID327728 VRZ327726:VRZ327728 WBV327726:WBV327728 WLR327726:WLR327728 WVN327726:WVN327728 F393259:F393261 JB393262:JB393264 SX393262:SX393264 ACT393262:ACT393264 AMP393262:AMP393264 AWL393262:AWL393264 BGH393262:BGH393264 BQD393262:BQD393264 BZZ393262:BZZ393264 CJV393262:CJV393264 CTR393262:CTR393264 DDN393262:DDN393264 DNJ393262:DNJ393264 DXF393262:DXF393264 EHB393262:EHB393264 EQX393262:EQX393264 FAT393262:FAT393264 FKP393262:FKP393264 FUL393262:FUL393264 GEH393262:GEH393264 GOD393262:GOD393264 GXZ393262:GXZ393264 HHV393262:HHV393264 HRR393262:HRR393264 IBN393262:IBN393264 ILJ393262:ILJ393264 IVF393262:IVF393264 JFB393262:JFB393264 JOX393262:JOX393264 JYT393262:JYT393264 KIP393262:KIP393264 KSL393262:KSL393264 LCH393262:LCH393264 LMD393262:LMD393264 LVZ393262:LVZ393264 MFV393262:MFV393264 MPR393262:MPR393264 MZN393262:MZN393264 NJJ393262:NJJ393264 NTF393262:NTF393264 ODB393262:ODB393264 OMX393262:OMX393264 OWT393262:OWT393264 PGP393262:PGP393264 PQL393262:PQL393264 QAH393262:QAH393264 QKD393262:QKD393264 QTZ393262:QTZ393264 RDV393262:RDV393264 RNR393262:RNR393264 RXN393262:RXN393264 SHJ393262:SHJ393264 SRF393262:SRF393264 TBB393262:TBB393264 TKX393262:TKX393264 TUT393262:TUT393264 UEP393262:UEP393264 UOL393262:UOL393264 UYH393262:UYH393264 VID393262:VID393264 VRZ393262:VRZ393264 WBV393262:WBV393264 WLR393262:WLR393264 WVN393262:WVN393264 F458795:F458797 JB458798:JB458800 SX458798:SX458800 ACT458798:ACT458800 AMP458798:AMP458800 AWL458798:AWL458800 BGH458798:BGH458800 BQD458798:BQD458800 BZZ458798:BZZ458800 CJV458798:CJV458800 CTR458798:CTR458800 DDN458798:DDN458800 DNJ458798:DNJ458800 DXF458798:DXF458800 EHB458798:EHB458800 EQX458798:EQX458800 FAT458798:FAT458800 FKP458798:FKP458800 FUL458798:FUL458800 GEH458798:GEH458800 GOD458798:GOD458800 GXZ458798:GXZ458800 HHV458798:HHV458800 HRR458798:HRR458800 IBN458798:IBN458800 ILJ458798:ILJ458800 IVF458798:IVF458800 JFB458798:JFB458800 JOX458798:JOX458800 JYT458798:JYT458800 KIP458798:KIP458800 KSL458798:KSL458800 LCH458798:LCH458800 LMD458798:LMD458800 LVZ458798:LVZ458800 MFV458798:MFV458800 MPR458798:MPR458800 MZN458798:MZN458800 NJJ458798:NJJ458800 NTF458798:NTF458800 ODB458798:ODB458800 OMX458798:OMX458800 OWT458798:OWT458800 PGP458798:PGP458800 PQL458798:PQL458800 QAH458798:QAH458800 QKD458798:QKD458800 QTZ458798:QTZ458800 RDV458798:RDV458800 RNR458798:RNR458800 RXN458798:RXN458800 SHJ458798:SHJ458800 SRF458798:SRF458800 TBB458798:TBB458800 TKX458798:TKX458800 TUT458798:TUT458800 UEP458798:UEP458800 UOL458798:UOL458800 UYH458798:UYH458800 VID458798:VID458800 VRZ458798:VRZ458800 WBV458798:WBV458800 WLR458798:WLR458800 WVN458798:WVN458800 F524331:F524333 JB524334:JB524336 SX524334:SX524336 ACT524334:ACT524336 AMP524334:AMP524336 AWL524334:AWL524336 BGH524334:BGH524336 BQD524334:BQD524336 BZZ524334:BZZ524336 CJV524334:CJV524336 CTR524334:CTR524336 DDN524334:DDN524336 DNJ524334:DNJ524336 DXF524334:DXF524336 EHB524334:EHB524336 EQX524334:EQX524336 FAT524334:FAT524336 FKP524334:FKP524336 FUL524334:FUL524336 GEH524334:GEH524336 GOD524334:GOD524336 GXZ524334:GXZ524336 HHV524334:HHV524336 HRR524334:HRR524336 IBN524334:IBN524336 ILJ524334:ILJ524336 IVF524334:IVF524336 JFB524334:JFB524336 JOX524334:JOX524336 JYT524334:JYT524336 KIP524334:KIP524336 KSL524334:KSL524336 LCH524334:LCH524336 LMD524334:LMD524336 LVZ524334:LVZ524336 MFV524334:MFV524336 MPR524334:MPR524336 MZN524334:MZN524336 NJJ524334:NJJ524336 NTF524334:NTF524336 ODB524334:ODB524336 OMX524334:OMX524336 OWT524334:OWT524336 PGP524334:PGP524336 PQL524334:PQL524336 QAH524334:QAH524336 QKD524334:QKD524336 QTZ524334:QTZ524336 RDV524334:RDV524336 RNR524334:RNR524336 RXN524334:RXN524336 SHJ524334:SHJ524336 SRF524334:SRF524336 TBB524334:TBB524336 TKX524334:TKX524336 TUT524334:TUT524336 UEP524334:UEP524336 UOL524334:UOL524336 UYH524334:UYH524336 VID524334:VID524336 VRZ524334:VRZ524336 WBV524334:WBV524336 WLR524334:WLR524336 WVN524334:WVN524336 F589867:F589869 JB589870:JB589872 SX589870:SX589872 ACT589870:ACT589872 AMP589870:AMP589872 AWL589870:AWL589872 BGH589870:BGH589872 BQD589870:BQD589872 BZZ589870:BZZ589872 CJV589870:CJV589872 CTR589870:CTR589872 DDN589870:DDN589872 DNJ589870:DNJ589872 DXF589870:DXF589872 EHB589870:EHB589872 EQX589870:EQX589872 FAT589870:FAT589872 FKP589870:FKP589872 FUL589870:FUL589872 GEH589870:GEH589872 GOD589870:GOD589872 GXZ589870:GXZ589872 HHV589870:HHV589872 HRR589870:HRR589872 IBN589870:IBN589872 ILJ589870:ILJ589872 IVF589870:IVF589872 JFB589870:JFB589872 JOX589870:JOX589872 JYT589870:JYT589872 KIP589870:KIP589872 KSL589870:KSL589872 LCH589870:LCH589872 LMD589870:LMD589872 LVZ589870:LVZ589872 MFV589870:MFV589872 MPR589870:MPR589872 MZN589870:MZN589872 NJJ589870:NJJ589872 NTF589870:NTF589872 ODB589870:ODB589872 OMX589870:OMX589872 OWT589870:OWT589872 PGP589870:PGP589872 PQL589870:PQL589872 QAH589870:QAH589872 QKD589870:QKD589872 QTZ589870:QTZ589872 RDV589870:RDV589872 RNR589870:RNR589872 RXN589870:RXN589872 SHJ589870:SHJ589872 SRF589870:SRF589872 TBB589870:TBB589872 TKX589870:TKX589872 TUT589870:TUT589872 UEP589870:UEP589872 UOL589870:UOL589872 UYH589870:UYH589872 VID589870:VID589872 VRZ589870:VRZ589872 WBV589870:WBV589872 WLR589870:WLR589872 WVN589870:WVN589872 F655403:F655405 JB655406:JB655408 SX655406:SX655408 ACT655406:ACT655408 AMP655406:AMP655408 AWL655406:AWL655408 BGH655406:BGH655408 BQD655406:BQD655408 BZZ655406:BZZ655408 CJV655406:CJV655408 CTR655406:CTR655408 DDN655406:DDN655408 DNJ655406:DNJ655408 DXF655406:DXF655408 EHB655406:EHB655408 EQX655406:EQX655408 FAT655406:FAT655408 FKP655406:FKP655408 FUL655406:FUL655408 GEH655406:GEH655408 GOD655406:GOD655408 GXZ655406:GXZ655408 HHV655406:HHV655408 HRR655406:HRR655408 IBN655406:IBN655408 ILJ655406:ILJ655408 IVF655406:IVF655408 JFB655406:JFB655408 JOX655406:JOX655408 JYT655406:JYT655408 KIP655406:KIP655408 KSL655406:KSL655408 LCH655406:LCH655408 LMD655406:LMD655408 LVZ655406:LVZ655408 MFV655406:MFV655408 MPR655406:MPR655408 MZN655406:MZN655408 NJJ655406:NJJ655408 NTF655406:NTF655408 ODB655406:ODB655408 OMX655406:OMX655408 OWT655406:OWT655408 PGP655406:PGP655408 PQL655406:PQL655408 QAH655406:QAH655408 QKD655406:QKD655408 QTZ655406:QTZ655408 RDV655406:RDV655408 RNR655406:RNR655408 RXN655406:RXN655408 SHJ655406:SHJ655408 SRF655406:SRF655408 TBB655406:TBB655408 TKX655406:TKX655408 TUT655406:TUT655408 UEP655406:UEP655408 UOL655406:UOL655408 UYH655406:UYH655408 VID655406:VID655408 VRZ655406:VRZ655408 WBV655406:WBV655408 WLR655406:WLR655408 WVN655406:WVN655408 F720939:F720941 JB720942:JB720944 SX720942:SX720944 ACT720942:ACT720944 AMP720942:AMP720944 AWL720942:AWL720944 BGH720942:BGH720944 BQD720942:BQD720944 BZZ720942:BZZ720944 CJV720942:CJV720944 CTR720942:CTR720944 DDN720942:DDN720944 DNJ720942:DNJ720944 DXF720942:DXF720944 EHB720942:EHB720944 EQX720942:EQX720944 FAT720942:FAT720944 FKP720942:FKP720944 FUL720942:FUL720944 GEH720942:GEH720944 GOD720942:GOD720944 GXZ720942:GXZ720944 HHV720942:HHV720944 HRR720942:HRR720944 IBN720942:IBN720944 ILJ720942:ILJ720944 IVF720942:IVF720944 JFB720942:JFB720944 JOX720942:JOX720944 JYT720942:JYT720944 KIP720942:KIP720944 KSL720942:KSL720944 LCH720942:LCH720944 LMD720942:LMD720944 LVZ720942:LVZ720944 MFV720942:MFV720944 MPR720942:MPR720944 MZN720942:MZN720944 NJJ720942:NJJ720944 NTF720942:NTF720944 ODB720942:ODB720944 OMX720942:OMX720944 OWT720942:OWT720944 PGP720942:PGP720944 PQL720942:PQL720944 QAH720942:QAH720944 QKD720942:QKD720944 QTZ720942:QTZ720944 RDV720942:RDV720944 RNR720942:RNR720944 RXN720942:RXN720944 SHJ720942:SHJ720944 SRF720942:SRF720944 TBB720942:TBB720944 TKX720942:TKX720944 TUT720942:TUT720944 UEP720942:UEP720944 UOL720942:UOL720944 UYH720942:UYH720944 VID720942:VID720944 VRZ720942:VRZ720944 WBV720942:WBV720944 WLR720942:WLR720944 WVN720942:WVN720944 F786475:F786477 JB786478:JB786480 SX786478:SX786480 ACT786478:ACT786480 AMP786478:AMP786480 AWL786478:AWL786480 BGH786478:BGH786480 BQD786478:BQD786480 BZZ786478:BZZ786480 CJV786478:CJV786480 CTR786478:CTR786480 DDN786478:DDN786480 DNJ786478:DNJ786480 DXF786478:DXF786480 EHB786478:EHB786480 EQX786478:EQX786480 FAT786478:FAT786480 FKP786478:FKP786480 FUL786478:FUL786480 GEH786478:GEH786480 GOD786478:GOD786480 GXZ786478:GXZ786480 HHV786478:HHV786480 HRR786478:HRR786480 IBN786478:IBN786480 ILJ786478:ILJ786480 IVF786478:IVF786480 JFB786478:JFB786480 JOX786478:JOX786480 JYT786478:JYT786480 KIP786478:KIP786480 KSL786478:KSL786480 LCH786478:LCH786480 LMD786478:LMD786480 LVZ786478:LVZ786480 MFV786478:MFV786480 MPR786478:MPR786480 MZN786478:MZN786480 NJJ786478:NJJ786480 NTF786478:NTF786480 ODB786478:ODB786480 OMX786478:OMX786480 OWT786478:OWT786480 PGP786478:PGP786480 PQL786478:PQL786480 QAH786478:QAH786480 QKD786478:QKD786480 QTZ786478:QTZ786480 RDV786478:RDV786480 RNR786478:RNR786480 RXN786478:RXN786480 SHJ786478:SHJ786480 SRF786478:SRF786480 TBB786478:TBB786480 TKX786478:TKX786480 TUT786478:TUT786480 UEP786478:UEP786480 UOL786478:UOL786480 UYH786478:UYH786480 VID786478:VID786480 VRZ786478:VRZ786480 WBV786478:WBV786480 WLR786478:WLR786480 WVN786478:WVN786480 F852011:F852013 JB852014:JB852016 SX852014:SX852016 ACT852014:ACT852016 AMP852014:AMP852016 AWL852014:AWL852016 BGH852014:BGH852016 BQD852014:BQD852016 BZZ852014:BZZ852016 CJV852014:CJV852016 CTR852014:CTR852016 DDN852014:DDN852016 DNJ852014:DNJ852016 DXF852014:DXF852016 EHB852014:EHB852016 EQX852014:EQX852016 FAT852014:FAT852016 FKP852014:FKP852016 FUL852014:FUL852016 GEH852014:GEH852016 GOD852014:GOD852016 GXZ852014:GXZ852016 HHV852014:HHV852016 HRR852014:HRR852016 IBN852014:IBN852016 ILJ852014:ILJ852016 IVF852014:IVF852016 JFB852014:JFB852016 JOX852014:JOX852016 JYT852014:JYT852016 KIP852014:KIP852016 KSL852014:KSL852016 LCH852014:LCH852016 LMD852014:LMD852016 LVZ852014:LVZ852016 MFV852014:MFV852016 MPR852014:MPR852016 MZN852014:MZN852016 NJJ852014:NJJ852016 NTF852014:NTF852016 ODB852014:ODB852016 OMX852014:OMX852016 OWT852014:OWT852016 PGP852014:PGP852016 PQL852014:PQL852016 QAH852014:QAH852016 QKD852014:QKD852016 QTZ852014:QTZ852016 RDV852014:RDV852016 RNR852014:RNR852016 RXN852014:RXN852016 SHJ852014:SHJ852016 SRF852014:SRF852016 TBB852014:TBB852016 TKX852014:TKX852016 TUT852014:TUT852016 UEP852014:UEP852016 UOL852014:UOL852016 UYH852014:UYH852016 VID852014:VID852016 VRZ852014:VRZ852016 WBV852014:WBV852016 WLR852014:WLR852016 WVN852014:WVN852016 F917547:F917549 JB917550:JB917552 SX917550:SX917552 ACT917550:ACT917552 AMP917550:AMP917552 AWL917550:AWL917552 BGH917550:BGH917552 BQD917550:BQD917552 BZZ917550:BZZ917552 CJV917550:CJV917552 CTR917550:CTR917552 DDN917550:DDN917552 DNJ917550:DNJ917552 DXF917550:DXF917552 EHB917550:EHB917552 EQX917550:EQX917552 FAT917550:FAT917552 FKP917550:FKP917552 FUL917550:FUL917552 GEH917550:GEH917552 GOD917550:GOD917552 GXZ917550:GXZ917552 HHV917550:HHV917552 HRR917550:HRR917552 IBN917550:IBN917552 ILJ917550:ILJ917552 IVF917550:IVF917552 JFB917550:JFB917552 JOX917550:JOX917552 JYT917550:JYT917552 KIP917550:KIP917552 KSL917550:KSL917552 LCH917550:LCH917552 LMD917550:LMD917552 LVZ917550:LVZ917552 MFV917550:MFV917552 MPR917550:MPR917552 MZN917550:MZN917552 NJJ917550:NJJ917552 NTF917550:NTF917552 ODB917550:ODB917552 OMX917550:OMX917552 OWT917550:OWT917552 PGP917550:PGP917552 PQL917550:PQL917552 QAH917550:QAH917552 QKD917550:QKD917552 QTZ917550:QTZ917552 RDV917550:RDV917552 RNR917550:RNR917552 RXN917550:RXN917552 SHJ917550:SHJ917552 SRF917550:SRF917552 TBB917550:TBB917552 TKX917550:TKX917552 TUT917550:TUT917552 UEP917550:UEP917552 UOL917550:UOL917552 UYH917550:UYH917552 VID917550:VID917552 VRZ917550:VRZ917552 WBV917550:WBV917552 WLR917550:WLR917552 WVN917550:WVN917552 F983083:F983085 JB983086:JB983088 SX983086:SX983088 ACT983086:ACT983088 AMP983086:AMP983088 AWL983086:AWL983088 BGH983086:BGH983088 BQD983086:BQD983088 BZZ983086:BZZ983088 CJV983086:CJV983088 CTR983086:CTR983088 DDN983086:DDN983088 DNJ983086:DNJ983088 DXF983086:DXF983088 EHB983086:EHB983088 EQX983086:EQX983088 FAT983086:FAT983088 FKP983086:FKP983088 FUL983086:FUL983088 GEH983086:GEH983088 GOD983086:GOD983088 GXZ983086:GXZ983088 HHV983086:HHV983088 HRR983086:HRR983088 IBN983086:IBN983088 ILJ983086:ILJ983088 IVF983086:IVF983088 JFB983086:JFB983088 JOX983086:JOX983088 JYT983086:JYT983088 KIP983086:KIP983088 KSL983086:KSL983088 LCH983086:LCH983088 LMD983086:LMD983088 LVZ983086:LVZ983088 MFV983086:MFV983088 MPR983086:MPR983088 MZN983086:MZN983088 NJJ983086:NJJ983088 NTF983086:NTF983088 ODB983086:ODB983088 OMX983086:OMX983088 OWT983086:OWT983088 PGP983086:PGP983088 PQL983086:PQL983088 QAH983086:QAH983088 QKD983086:QKD983088 QTZ983086:QTZ983088 RDV983086:RDV983088 RNR983086:RNR983088 RXN983086:RXN983088 SHJ983086:SHJ983088 SRF983086:SRF983088 TBB983086:TBB983088 TKX983086:TKX983088 TUT983086:TUT983088 UEP983086:UEP983088 UOL983086:UOL983088 UYH983086:UYH983088 VID983086:VID983088 VRZ983086:VRZ983088 WBV983086:WBV983088 WLR983086:WLR983088 WVN983086:WVN983088" xr:uid="{9D8A0FCB-FAC3-4164-9572-38410B31122C}">
      <formula1>"1, 2, 3"</formula1>
    </dataValidation>
    <dataValidation type="list" errorStyle="warning" allowBlank="1" showInputMessage="1" showErrorMessage="1" errorTitle="FERC ACCOUNT" error="This FERC Account is not included in the drop-down list. Is this the account you want to use?" sqref="D44:E47 IZ47:JA48 SV47:SW48 ACR47:ACS48 AMN47:AMO48 AWJ47:AWK48 BGF47:BGG48 BQB47:BQC48 BZX47:BZY48 CJT47:CJU48 CTP47:CTQ48 DDL47:DDM48 DNH47:DNI48 DXD47:DXE48 EGZ47:EHA48 EQV47:EQW48 FAR47:FAS48 FKN47:FKO48 FUJ47:FUK48 GEF47:GEG48 GOB47:GOC48 GXX47:GXY48 HHT47:HHU48 HRP47:HRQ48 IBL47:IBM48 ILH47:ILI48 IVD47:IVE48 JEZ47:JFA48 JOV47:JOW48 JYR47:JYS48 KIN47:KIO48 KSJ47:KSK48 LCF47:LCG48 LMB47:LMC48 LVX47:LVY48 MFT47:MFU48 MPP47:MPQ48 MZL47:MZM48 NJH47:NJI48 NTD47:NTE48 OCZ47:ODA48 OMV47:OMW48 OWR47:OWS48 PGN47:PGO48 PQJ47:PQK48 QAF47:QAG48 QKB47:QKC48 QTX47:QTY48 RDT47:RDU48 RNP47:RNQ48 RXL47:RXM48 SHH47:SHI48 SRD47:SRE48 TAZ47:TBA48 TKV47:TKW48 TUR47:TUS48 UEN47:UEO48 UOJ47:UOK48 UYF47:UYG48 VIB47:VIC48 VRX47:VRY48 WBT47:WBU48 WLP47:WLQ48 WVL47:WVM48 D65578:E65581 IZ65581:JA65584 SV65581:SW65584 ACR65581:ACS65584 AMN65581:AMO65584 AWJ65581:AWK65584 BGF65581:BGG65584 BQB65581:BQC65584 BZX65581:BZY65584 CJT65581:CJU65584 CTP65581:CTQ65584 DDL65581:DDM65584 DNH65581:DNI65584 DXD65581:DXE65584 EGZ65581:EHA65584 EQV65581:EQW65584 FAR65581:FAS65584 FKN65581:FKO65584 FUJ65581:FUK65584 GEF65581:GEG65584 GOB65581:GOC65584 GXX65581:GXY65584 HHT65581:HHU65584 HRP65581:HRQ65584 IBL65581:IBM65584 ILH65581:ILI65584 IVD65581:IVE65584 JEZ65581:JFA65584 JOV65581:JOW65584 JYR65581:JYS65584 KIN65581:KIO65584 KSJ65581:KSK65584 LCF65581:LCG65584 LMB65581:LMC65584 LVX65581:LVY65584 MFT65581:MFU65584 MPP65581:MPQ65584 MZL65581:MZM65584 NJH65581:NJI65584 NTD65581:NTE65584 OCZ65581:ODA65584 OMV65581:OMW65584 OWR65581:OWS65584 PGN65581:PGO65584 PQJ65581:PQK65584 QAF65581:QAG65584 QKB65581:QKC65584 QTX65581:QTY65584 RDT65581:RDU65584 RNP65581:RNQ65584 RXL65581:RXM65584 SHH65581:SHI65584 SRD65581:SRE65584 TAZ65581:TBA65584 TKV65581:TKW65584 TUR65581:TUS65584 UEN65581:UEO65584 UOJ65581:UOK65584 UYF65581:UYG65584 VIB65581:VIC65584 VRX65581:VRY65584 WBT65581:WBU65584 WLP65581:WLQ65584 WVL65581:WVM65584 D131114:E131117 IZ131117:JA131120 SV131117:SW131120 ACR131117:ACS131120 AMN131117:AMO131120 AWJ131117:AWK131120 BGF131117:BGG131120 BQB131117:BQC131120 BZX131117:BZY131120 CJT131117:CJU131120 CTP131117:CTQ131120 DDL131117:DDM131120 DNH131117:DNI131120 DXD131117:DXE131120 EGZ131117:EHA131120 EQV131117:EQW131120 FAR131117:FAS131120 FKN131117:FKO131120 FUJ131117:FUK131120 GEF131117:GEG131120 GOB131117:GOC131120 GXX131117:GXY131120 HHT131117:HHU131120 HRP131117:HRQ131120 IBL131117:IBM131120 ILH131117:ILI131120 IVD131117:IVE131120 JEZ131117:JFA131120 JOV131117:JOW131120 JYR131117:JYS131120 KIN131117:KIO131120 KSJ131117:KSK131120 LCF131117:LCG131120 LMB131117:LMC131120 LVX131117:LVY131120 MFT131117:MFU131120 MPP131117:MPQ131120 MZL131117:MZM131120 NJH131117:NJI131120 NTD131117:NTE131120 OCZ131117:ODA131120 OMV131117:OMW131120 OWR131117:OWS131120 PGN131117:PGO131120 PQJ131117:PQK131120 QAF131117:QAG131120 QKB131117:QKC131120 QTX131117:QTY131120 RDT131117:RDU131120 RNP131117:RNQ131120 RXL131117:RXM131120 SHH131117:SHI131120 SRD131117:SRE131120 TAZ131117:TBA131120 TKV131117:TKW131120 TUR131117:TUS131120 UEN131117:UEO131120 UOJ131117:UOK131120 UYF131117:UYG131120 VIB131117:VIC131120 VRX131117:VRY131120 WBT131117:WBU131120 WLP131117:WLQ131120 WVL131117:WVM131120 D196650:E196653 IZ196653:JA196656 SV196653:SW196656 ACR196653:ACS196656 AMN196653:AMO196656 AWJ196653:AWK196656 BGF196653:BGG196656 BQB196653:BQC196656 BZX196653:BZY196656 CJT196653:CJU196656 CTP196653:CTQ196656 DDL196653:DDM196656 DNH196653:DNI196656 DXD196653:DXE196656 EGZ196653:EHA196656 EQV196653:EQW196656 FAR196653:FAS196656 FKN196653:FKO196656 FUJ196653:FUK196656 GEF196653:GEG196656 GOB196653:GOC196656 GXX196653:GXY196656 HHT196653:HHU196656 HRP196653:HRQ196656 IBL196653:IBM196656 ILH196653:ILI196656 IVD196653:IVE196656 JEZ196653:JFA196656 JOV196653:JOW196656 JYR196653:JYS196656 KIN196653:KIO196656 KSJ196653:KSK196656 LCF196653:LCG196656 LMB196653:LMC196656 LVX196653:LVY196656 MFT196653:MFU196656 MPP196653:MPQ196656 MZL196653:MZM196656 NJH196653:NJI196656 NTD196653:NTE196656 OCZ196653:ODA196656 OMV196653:OMW196656 OWR196653:OWS196656 PGN196653:PGO196656 PQJ196653:PQK196656 QAF196653:QAG196656 QKB196653:QKC196656 QTX196653:QTY196656 RDT196653:RDU196656 RNP196653:RNQ196656 RXL196653:RXM196656 SHH196653:SHI196656 SRD196653:SRE196656 TAZ196653:TBA196656 TKV196653:TKW196656 TUR196653:TUS196656 UEN196653:UEO196656 UOJ196653:UOK196656 UYF196653:UYG196656 VIB196653:VIC196656 VRX196653:VRY196656 WBT196653:WBU196656 WLP196653:WLQ196656 WVL196653:WVM196656 D262186:E262189 IZ262189:JA262192 SV262189:SW262192 ACR262189:ACS262192 AMN262189:AMO262192 AWJ262189:AWK262192 BGF262189:BGG262192 BQB262189:BQC262192 BZX262189:BZY262192 CJT262189:CJU262192 CTP262189:CTQ262192 DDL262189:DDM262192 DNH262189:DNI262192 DXD262189:DXE262192 EGZ262189:EHA262192 EQV262189:EQW262192 FAR262189:FAS262192 FKN262189:FKO262192 FUJ262189:FUK262192 GEF262189:GEG262192 GOB262189:GOC262192 GXX262189:GXY262192 HHT262189:HHU262192 HRP262189:HRQ262192 IBL262189:IBM262192 ILH262189:ILI262192 IVD262189:IVE262192 JEZ262189:JFA262192 JOV262189:JOW262192 JYR262189:JYS262192 KIN262189:KIO262192 KSJ262189:KSK262192 LCF262189:LCG262192 LMB262189:LMC262192 LVX262189:LVY262192 MFT262189:MFU262192 MPP262189:MPQ262192 MZL262189:MZM262192 NJH262189:NJI262192 NTD262189:NTE262192 OCZ262189:ODA262192 OMV262189:OMW262192 OWR262189:OWS262192 PGN262189:PGO262192 PQJ262189:PQK262192 QAF262189:QAG262192 QKB262189:QKC262192 QTX262189:QTY262192 RDT262189:RDU262192 RNP262189:RNQ262192 RXL262189:RXM262192 SHH262189:SHI262192 SRD262189:SRE262192 TAZ262189:TBA262192 TKV262189:TKW262192 TUR262189:TUS262192 UEN262189:UEO262192 UOJ262189:UOK262192 UYF262189:UYG262192 VIB262189:VIC262192 VRX262189:VRY262192 WBT262189:WBU262192 WLP262189:WLQ262192 WVL262189:WVM262192 D327722:E327725 IZ327725:JA327728 SV327725:SW327728 ACR327725:ACS327728 AMN327725:AMO327728 AWJ327725:AWK327728 BGF327725:BGG327728 BQB327725:BQC327728 BZX327725:BZY327728 CJT327725:CJU327728 CTP327725:CTQ327728 DDL327725:DDM327728 DNH327725:DNI327728 DXD327725:DXE327728 EGZ327725:EHA327728 EQV327725:EQW327728 FAR327725:FAS327728 FKN327725:FKO327728 FUJ327725:FUK327728 GEF327725:GEG327728 GOB327725:GOC327728 GXX327725:GXY327728 HHT327725:HHU327728 HRP327725:HRQ327728 IBL327725:IBM327728 ILH327725:ILI327728 IVD327725:IVE327728 JEZ327725:JFA327728 JOV327725:JOW327728 JYR327725:JYS327728 KIN327725:KIO327728 KSJ327725:KSK327728 LCF327725:LCG327728 LMB327725:LMC327728 LVX327725:LVY327728 MFT327725:MFU327728 MPP327725:MPQ327728 MZL327725:MZM327728 NJH327725:NJI327728 NTD327725:NTE327728 OCZ327725:ODA327728 OMV327725:OMW327728 OWR327725:OWS327728 PGN327725:PGO327728 PQJ327725:PQK327728 QAF327725:QAG327728 QKB327725:QKC327728 QTX327725:QTY327728 RDT327725:RDU327728 RNP327725:RNQ327728 RXL327725:RXM327728 SHH327725:SHI327728 SRD327725:SRE327728 TAZ327725:TBA327728 TKV327725:TKW327728 TUR327725:TUS327728 UEN327725:UEO327728 UOJ327725:UOK327728 UYF327725:UYG327728 VIB327725:VIC327728 VRX327725:VRY327728 WBT327725:WBU327728 WLP327725:WLQ327728 WVL327725:WVM327728 D393258:E393261 IZ393261:JA393264 SV393261:SW393264 ACR393261:ACS393264 AMN393261:AMO393264 AWJ393261:AWK393264 BGF393261:BGG393264 BQB393261:BQC393264 BZX393261:BZY393264 CJT393261:CJU393264 CTP393261:CTQ393264 DDL393261:DDM393264 DNH393261:DNI393264 DXD393261:DXE393264 EGZ393261:EHA393264 EQV393261:EQW393264 FAR393261:FAS393264 FKN393261:FKO393264 FUJ393261:FUK393264 GEF393261:GEG393264 GOB393261:GOC393264 GXX393261:GXY393264 HHT393261:HHU393264 HRP393261:HRQ393264 IBL393261:IBM393264 ILH393261:ILI393264 IVD393261:IVE393264 JEZ393261:JFA393264 JOV393261:JOW393264 JYR393261:JYS393264 KIN393261:KIO393264 KSJ393261:KSK393264 LCF393261:LCG393264 LMB393261:LMC393264 LVX393261:LVY393264 MFT393261:MFU393264 MPP393261:MPQ393264 MZL393261:MZM393264 NJH393261:NJI393264 NTD393261:NTE393264 OCZ393261:ODA393264 OMV393261:OMW393264 OWR393261:OWS393264 PGN393261:PGO393264 PQJ393261:PQK393264 QAF393261:QAG393264 QKB393261:QKC393264 QTX393261:QTY393264 RDT393261:RDU393264 RNP393261:RNQ393264 RXL393261:RXM393264 SHH393261:SHI393264 SRD393261:SRE393264 TAZ393261:TBA393264 TKV393261:TKW393264 TUR393261:TUS393264 UEN393261:UEO393264 UOJ393261:UOK393264 UYF393261:UYG393264 VIB393261:VIC393264 VRX393261:VRY393264 WBT393261:WBU393264 WLP393261:WLQ393264 WVL393261:WVM393264 D458794:E458797 IZ458797:JA458800 SV458797:SW458800 ACR458797:ACS458800 AMN458797:AMO458800 AWJ458797:AWK458800 BGF458797:BGG458800 BQB458797:BQC458800 BZX458797:BZY458800 CJT458797:CJU458800 CTP458797:CTQ458800 DDL458797:DDM458800 DNH458797:DNI458800 DXD458797:DXE458800 EGZ458797:EHA458800 EQV458797:EQW458800 FAR458797:FAS458800 FKN458797:FKO458800 FUJ458797:FUK458800 GEF458797:GEG458800 GOB458797:GOC458800 GXX458797:GXY458800 HHT458797:HHU458800 HRP458797:HRQ458800 IBL458797:IBM458800 ILH458797:ILI458800 IVD458797:IVE458800 JEZ458797:JFA458800 JOV458797:JOW458800 JYR458797:JYS458800 KIN458797:KIO458800 KSJ458797:KSK458800 LCF458797:LCG458800 LMB458797:LMC458800 LVX458797:LVY458800 MFT458797:MFU458800 MPP458797:MPQ458800 MZL458797:MZM458800 NJH458797:NJI458800 NTD458797:NTE458800 OCZ458797:ODA458800 OMV458797:OMW458800 OWR458797:OWS458800 PGN458797:PGO458800 PQJ458797:PQK458800 QAF458797:QAG458800 QKB458797:QKC458800 QTX458797:QTY458800 RDT458797:RDU458800 RNP458797:RNQ458800 RXL458797:RXM458800 SHH458797:SHI458800 SRD458797:SRE458800 TAZ458797:TBA458800 TKV458797:TKW458800 TUR458797:TUS458800 UEN458797:UEO458800 UOJ458797:UOK458800 UYF458797:UYG458800 VIB458797:VIC458800 VRX458797:VRY458800 WBT458797:WBU458800 WLP458797:WLQ458800 WVL458797:WVM458800 D524330:E524333 IZ524333:JA524336 SV524333:SW524336 ACR524333:ACS524336 AMN524333:AMO524336 AWJ524333:AWK524336 BGF524333:BGG524336 BQB524333:BQC524336 BZX524333:BZY524336 CJT524333:CJU524336 CTP524333:CTQ524336 DDL524333:DDM524336 DNH524333:DNI524336 DXD524333:DXE524336 EGZ524333:EHA524336 EQV524333:EQW524336 FAR524333:FAS524336 FKN524333:FKO524336 FUJ524333:FUK524336 GEF524333:GEG524336 GOB524333:GOC524336 GXX524333:GXY524336 HHT524333:HHU524336 HRP524333:HRQ524336 IBL524333:IBM524336 ILH524333:ILI524336 IVD524333:IVE524336 JEZ524333:JFA524336 JOV524333:JOW524336 JYR524333:JYS524336 KIN524333:KIO524336 KSJ524333:KSK524336 LCF524333:LCG524336 LMB524333:LMC524336 LVX524333:LVY524336 MFT524333:MFU524336 MPP524333:MPQ524336 MZL524333:MZM524336 NJH524333:NJI524336 NTD524333:NTE524336 OCZ524333:ODA524336 OMV524333:OMW524336 OWR524333:OWS524336 PGN524333:PGO524336 PQJ524333:PQK524336 QAF524333:QAG524336 QKB524333:QKC524336 QTX524333:QTY524336 RDT524333:RDU524336 RNP524333:RNQ524336 RXL524333:RXM524336 SHH524333:SHI524336 SRD524333:SRE524336 TAZ524333:TBA524336 TKV524333:TKW524336 TUR524333:TUS524336 UEN524333:UEO524336 UOJ524333:UOK524336 UYF524333:UYG524336 VIB524333:VIC524336 VRX524333:VRY524336 WBT524333:WBU524336 WLP524333:WLQ524336 WVL524333:WVM524336 D589866:E589869 IZ589869:JA589872 SV589869:SW589872 ACR589869:ACS589872 AMN589869:AMO589872 AWJ589869:AWK589872 BGF589869:BGG589872 BQB589869:BQC589872 BZX589869:BZY589872 CJT589869:CJU589872 CTP589869:CTQ589872 DDL589869:DDM589872 DNH589869:DNI589872 DXD589869:DXE589872 EGZ589869:EHA589872 EQV589869:EQW589872 FAR589869:FAS589872 FKN589869:FKO589872 FUJ589869:FUK589872 GEF589869:GEG589872 GOB589869:GOC589872 GXX589869:GXY589872 HHT589869:HHU589872 HRP589869:HRQ589872 IBL589869:IBM589872 ILH589869:ILI589872 IVD589869:IVE589872 JEZ589869:JFA589872 JOV589869:JOW589872 JYR589869:JYS589872 KIN589869:KIO589872 KSJ589869:KSK589872 LCF589869:LCG589872 LMB589869:LMC589872 LVX589869:LVY589872 MFT589869:MFU589872 MPP589869:MPQ589872 MZL589869:MZM589872 NJH589869:NJI589872 NTD589869:NTE589872 OCZ589869:ODA589872 OMV589869:OMW589872 OWR589869:OWS589872 PGN589869:PGO589872 PQJ589869:PQK589872 QAF589869:QAG589872 QKB589869:QKC589872 QTX589869:QTY589872 RDT589869:RDU589872 RNP589869:RNQ589872 RXL589869:RXM589872 SHH589869:SHI589872 SRD589869:SRE589872 TAZ589869:TBA589872 TKV589869:TKW589872 TUR589869:TUS589872 UEN589869:UEO589872 UOJ589869:UOK589872 UYF589869:UYG589872 VIB589869:VIC589872 VRX589869:VRY589872 WBT589869:WBU589872 WLP589869:WLQ589872 WVL589869:WVM589872 D655402:E655405 IZ655405:JA655408 SV655405:SW655408 ACR655405:ACS655408 AMN655405:AMO655408 AWJ655405:AWK655408 BGF655405:BGG655408 BQB655405:BQC655408 BZX655405:BZY655408 CJT655405:CJU655408 CTP655405:CTQ655408 DDL655405:DDM655408 DNH655405:DNI655408 DXD655405:DXE655408 EGZ655405:EHA655408 EQV655405:EQW655408 FAR655405:FAS655408 FKN655405:FKO655408 FUJ655405:FUK655408 GEF655405:GEG655408 GOB655405:GOC655408 GXX655405:GXY655408 HHT655405:HHU655408 HRP655405:HRQ655408 IBL655405:IBM655408 ILH655405:ILI655408 IVD655405:IVE655408 JEZ655405:JFA655408 JOV655405:JOW655408 JYR655405:JYS655408 KIN655405:KIO655408 KSJ655405:KSK655408 LCF655405:LCG655408 LMB655405:LMC655408 LVX655405:LVY655408 MFT655405:MFU655408 MPP655405:MPQ655408 MZL655405:MZM655408 NJH655405:NJI655408 NTD655405:NTE655408 OCZ655405:ODA655408 OMV655405:OMW655408 OWR655405:OWS655408 PGN655405:PGO655408 PQJ655405:PQK655408 QAF655405:QAG655408 QKB655405:QKC655408 QTX655405:QTY655408 RDT655405:RDU655408 RNP655405:RNQ655408 RXL655405:RXM655408 SHH655405:SHI655408 SRD655405:SRE655408 TAZ655405:TBA655408 TKV655405:TKW655408 TUR655405:TUS655408 UEN655405:UEO655408 UOJ655405:UOK655408 UYF655405:UYG655408 VIB655405:VIC655408 VRX655405:VRY655408 WBT655405:WBU655408 WLP655405:WLQ655408 WVL655405:WVM655408 D720938:E720941 IZ720941:JA720944 SV720941:SW720944 ACR720941:ACS720944 AMN720941:AMO720944 AWJ720941:AWK720944 BGF720941:BGG720944 BQB720941:BQC720944 BZX720941:BZY720944 CJT720941:CJU720944 CTP720941:CTQ720944 DDL720941:DDM720944 DNH720941:DNI720944 DXD720941:DXE720944 EGZ720941:EHA720944 EQV720941:EQW720944 FAR720941:FAS720944 FKN720941:FKO720944 FUJ720941:FUK720944 GEF720941:GEG720944 GOB720941:GOC720944 GXX720941:GXY720944 HHT720941:HHU720944 HRP720941:HRQ720944 IBL720941:IBM720944 ILH720941:ILI720944 IVD720941:IVE720944 JEZ720941:JFA720944 JOV720941:JOW720944 JYR720941:JYS720944 KIN720941:KIO720944 KSJ720941:KSK720944 LCF720941:LCG720944 LMB720941:LMC720944 LVX720941:LVY720944 MFT720941:MFU720944 MPP720941:MPQ720944 MZL720941:MZM720944 NJH720941:NJI720944 NTD720941:NTE720944 OCZ720941:ODA720944 OMV720941:OMW720944 OWR720941:OWS720944 PGN720941:PGO720944 PQJ720941:PQK720944 QAF720941:QAG720944 QKB720941:QKC720944 QTX720941:QTY720944 RDT720941:RDU720944 RNP720941:RNQ720944 RXL720941:RXM720944 SHH720941:SHI720944 SRD720941:SRE720944 TAZ720941:TBA720944 TKV720941:TKW720944 TUR720941:TUS720944 UEN720941:UEO720944 UOJ720941:UOK720944 UYF720941:UYG720944 VIB720941:VIC720944 VRX720941:VRY720944 WBT720941:WBU720944 WLP720941:WLQ720944 WVL720941:WVM720944 D786474:E786477 IZ786477:JA786480 SV786477:SW786480 ACR786477:ACS786480 AMN786477:AMO786480 AWJ786477:AWK786480 BGF786477:BGG786480 BQB786477:BQC786480 BZX786477:BZY786480 CJT786477:CJU786480 CTP786477:CTQ786480 DDL786477:DDM786480 DNH786477:DNI786480 DXD786477:DXE786480 EGZ786477:EHA786480 EQV786477:EQW786480 FAR786477:FAS786480 FKN786477:FKO786480 FUJ786477:FUK786480 GEF786477:GEG786480 GOB786477:GOC786480 GXX786477:GXY786480 HHT786477:HHU786480 HRP786477:HRQ786480 IBL786477:IBM786480 ILH786477:ILI786480 IVD786477:IVE786480 JEZ786477:JFA786480 JOV786477:JOW786480 JYR786477:JYS786480 KIN786477:KIO786480 KSJ786477:KSK786480 LCF786477:LCG786480 LMB786477:LMC786480 LVX786477:LVY786480 MFT786477:MFU786480 MPP786477:MPQ786480 MZL786477:MZM786480 NJH786477:NJI786480 NTD786477:NTE786480 OCZ786477:ODA786480 OMV786477:OMW786480 OWR786477:OWS786480 PGN786477:PGO786480 PQJ786477:PQK786480 QAF786477:QAG786480 QKB786477:QKC786480 QTX786477:QTY786480 RDT786477:RDU786480 RNP786477:RNQ786480 RXL786477:RXM786480 SHH786477:SHI786480 SRD786477:SRE786480 TAZ786477:TBA786480 TKV786477:TKW786480 TUR786477:TUS786480 UEN786477:UEO786480 UOJ786477:UOK786480 UYF786477:UYG786480 VIB786477:VIC786480 VRX786477:VRY786480 WBT786477:WBU786480 WLP786477:WLQ786480 WVL786477:WVM786480 D852010:E852013 IZ852013:JA852016 SV852013:SW852016 ACR852013:ACS852016 AMN852013:AMO852016 AWJ852013:AWK852016 BGF852013:BGG852016 BQB852013:BQC852016 BZX852013:BZY852016 CJT852013:CJU852016 CTP852013:CTQ852016 DDL852013:DDM852016 DNH852013:DNI852016 DXD852013:DXE852016 EGZ852013:EHA852016 EQV852013:EQW852016 FAR852013:FAS852016 FKN852013:FKO852016 FUJ852013:FUK852016 GEF852013:GEG852016 GOB852013:GOC852016 GXX852013:GXY852016 HHT852013:HHU852016 HRP852013:HRQ852016 IBL852013:IBM852016 ILH852013:ILI852016 IVD852013:IVE852016 JEZ852013:JFA852016 JOV852013:JOW852016 JYR852013:JYS852016 KIN852013:KIO852016 KSJ852013:KSK852016 LCF852013:LCG852016 LMB852013:LMC852016 LVX852013:LVY852016 MFT852013:MFU852016 MPP852013:MPQ852016 MZL852013:MZM852016 NJH852013:NJI852016 NTD852013:NTE852016 OCZ852013:ODA852016 OMV852013:OMW852016 OWR852013:OWS852016 PGN852013:PGO852016 PQJ852013:PQK852016 QAF852013:QAG852016 QKB852013:QKC852016 QTX852013:QTY852016 RDT852013:RDU852016 RNP852013:RNQ852016 RXL852013:RXM852016 SHH852013:SHI852016 SRD852013:SRE852016 TAZ852013:TBA852016 TKV852013:TKW852016 TUR852013:TUS852016 UEN852013:UEO852016 UOJ852013:UOK852016 UYF852013:UYG852016 VIB852013:VIC852016 VRX852013:VRY852016 WBT852013:WBU852016 WLP852013:WLQ852016 WVL852013:WVM852016 D917546:E917549 IZ917549:JA917552 SV917549:SW917552 ACR917549:ACS917552 AMN917549:AMO917552 AWJ917549:AWK917552 BGF917549:BGG917552 BQB917549:BQC917552 BZX917549:BZY917552 CJT917549:CJU917552 CTP917549:CTQ917552 DDL917549:DDM917552 DNH917549:DNI917552 DXD917549:DXE917552 EGZ917549:EHA917552 EQV917549:EQW917552 FAR917549:FAS917552 FKN917549:FKO917552 FUJ917549:FUK917552 GEF917549:GEG917552 GOB917549:GOC917552 GXX917549:GXY917552 HHT917549:HHU917552 HRP917549:HRQ917552 IBL917549:IBM917552 ILH917549:ILI917552 IVD917549:IVE917552 JEZ917549:JFA917552 JOV917549:JOW917552 JYR917549:JYS917552 KIN917549:KIO917552 KSJ917549:KSK917552 LCF917549:LCG917552 LMB917549:LMC917552 LVX917549:LVY917552 MFT917549:MFU917552 MPP917549:MPQ917552 MZL917549:MZM917552 NJH917549:NJI917552 NTD917549:NTE917552 OCZ917549:ODA917552 OMV917549:OMW917552 OWR917549:OWS917552 PGN917549:PGO917552 PQJ917549:PQK917552 QAF917549:QAG917552 QKB917549:QKC917552 QTX917549:QTY917552 RDT917549:RDU917552 RNP917549:RNQ917552 RXL917549:RXM917552 SHH917549:SHI917552 SRD917549:SRE917552 TAZ917549:TBA917552 TKV917549:TKW917552 TUR917549:TUS917552 UEN917549:UEO917552 UOJ917549:UOK917552 UYF917549:UYG917552 VIB917549:VIC917552 VRX917549:VRY917552 WBT917549:WBU917552 WLP917549:WLQ917552 WVL917549:WVM917552 D983082:E983085 IZ983085:JA983088 SV983085:SW983088 ACR983085:ACS983088 AMN983085:AMO983088 AWJ983085:AWK983088 BGF983085:BGG983088 BQB983085:BQC983088 BZX983085:BZY983088 CJT983085:CJU983088 CTP983085:CTQ983088 DDL983085:DDM983088 DNH983085:DNI983088 DXD983085:DXE983088 EGZ983085:EHA983088 EQV983085:EQW983088 FAR983085:FAS983088 FKN983085:FKO983088 FUJ983085:FUK983088 GEF983085:GEG983088 GOB983085:GOC983088 GXX983085:GXY983088 HHT983085:HHU983088 HRP983085:HRQ983088 IBL983085:IBM983088 ILH983085:ILI983088 IVD983085:IVE983088 JEZ983085:JFA983088 JOV983085:JOW983088 JYR983085:JYS983088 KIN983085:KIO983088 KSJ983085:KSK983088 LCF983085:LCG983088 LMB983085:LMC983088 LVX983085:LVY983088 MFT983085:MFU983088 MPP983085:MPQ983088 MZL983085:MZM983088 NJH983085:NJI983088 NTD983085:NTE983088 OCZ983085:ODA983088 OMV983085:OMW983088 OWR983085:OWS983088 PGN983085:PGO983088 PQJ983085:PQK983088 QAF983085:QAG983088 QKB983085:QKC983088 QTX983085:QTY983088 RDT983085:RDU983088 RNP983085:RNQ983088 RXL983085:RXM983088 SHH983085:SHI983088 SRD983085:SRE983088 TAZ983085:TBA983088 TKV983085:TKW983088 TUR983085:TUS983088 UEN983085:UEO983088 UOJ983085:UOK983088 UYF983085:UYG983088 VIB983085:VIC983088 VRX983085:VRY983088 WBT983085:WBU983088 WLP983085:WLQ983088 WVL983085:WVM983088" xr:uid="{99F0174D-93AF-451D-8DD0-B66FEF9BF3B3}">
      <formula1>$D$65:$D$399</formula1>
    </dataValidation>
  </dataValidations>
  <pageMargins left="0.7" right="0.7" top="0.75" bottom="0.75" header="0.3" footer="0.3"/>
  <pageSetup scale="84" orientation="portrait" r:id="rId1"/>
  <headerFooter alignWithMargins="0"/>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500EC-CD90-4961-A637-EB0BFBD9A0FA}">
  <dimension ref="A1:T171"/>
  <sheetViews>
    <sheetView view="pageBreakPreview" zoomScale="90" zoomScaleNormal="100" zoomScaleSheetLayoutView="90" workbookViewId="0">
      <pane ySplit="7" topLeftCell="A89" activePane="bottomLeft" state="frozen"/>
      <selection activeCell="D71" sqref="D71"/>
      <selection pane="bottomLeft" activeCell="D71" sqref="D71"/>
    </sheetView>
  </sheetViews>
  <sheetFormatPr defaultRowHeight="12.75" x14ac:dyDescent="0.2"/>
  <cols>
    <col min="1" max="1" width="32.42578125" style="61" customWidth="1"/>
    <col min="2" max="3" width="9.140625" style="61"/>
    <col min="4" max="5" width="9.28515625" style="61" hidden="1" customWidth="1"/>
    <col min="6" max="6" width="14.28515625" style="61" hidden="1" customWidth="1"/>
    <col min="7" max="7" width="12.7109375" style="61" hidden="1" customWidth="1"/>
    <col min="8" max="8" width="12.42578125" style="61" hidden="1" customWidth="1"/>
    <col min="9" max="10" width="18.7109375" style="61" customWidth="1"/>
    <col min="11" max="11" width="16.5703125" style="61" customWidth="1"/>
    <col min="12" max="12" width="21.7109375" style="9" customWidth="1"/>
    <col min="13" max="13" width="22.42578125" style="9" customWidth="1"/>
    <col min="14" max="14" width="15.7109375" style="9" customWidth="1"/>
    <col min="15" max="15" width="15.28515625" style="9" bestFit="1" customWidth="1"/>
    <col min="16" max="17" width="9.140625" style="61"/>
    <col min="18" max="18" width="9.28515625" style="61" customWidth="1"/>
    <col min="19" max="19" width="16.28515625" style="61" bestFit="1" customWidth="1"/>
    <col min="20" max="20" width="15.140625" style="61" customWidth="1"/>
    <col min="21" max="254" width="9.140625" style="61"/>
    <col min="255" max="255" width="27.7109375" style="61" customWidth="1"/>
    <col min="256" max="257" width="9.140625" style="61"/>
    <col min="258" max="261" width="0" style="61" hidden="1" customWidth="1"/>
    <col min="262" max="262" width="16.5703125" style="61" customWidth="1"/>
    <col min="263" max="263" width="18.7109375" style="61" customWidth="1"/>
    <col min="264" max="264" width="16.5703125" style="61" customWidth="1"/>
    <col min="265" max="510" width="9.140625" style="61"/>
    <col min="511" max="511" width="27.7109375" style="61" customWidth="1"/>
    <col min="512" max="513" width="9.140625" style="61"/>
    <col min="514" max="517" width="0" style="61" hidden="1" customWidth="1"/>
    <col min="518" max="518" width="16.5703125" style="61" customWidth="1"/>
    <col min="519" max="519" width="18.7109375" style="61" customWidth="1"/>
    <col min="520" max="520" width="16.5703125" style="61" customWidth="1"/>
    <col min="521" max="766" width="9.140625" style="61"/>
    <col min="767" max="767" width="27.7109375" style="61" customWidth="1"/>
    <col min="768" max="769" width="9.140625" style="61"/>
    <col min="770" max="773" width="0" style="61" hidden="1" customWidth="1"/>
    <col min="774" max="774" width="16.5703125" style="61" customWidth="1"/>
    <col min="775" max="775" width="18.7109375" style="61" customWidth="1"/>
    <col min="776" max="776" width="16.5703125" style="61" customWidth="1"/>
    <col min="777" max="1022" width="9.140625" style="61"/>
    <col min="1023" max="1023" width="27.7109375" style="61" customWidth="1"/>
    <col min="1024" max="1025" width="9.140625" style="61"/>
    <col min="1026" max="1029" width="0" style="61" hidden="1" customWidth="1"/>
    <col min="1030" max="1030" width="16.5703125" style="61" customWidth="1"/>
    <col min="1031" max="1031" width="18.7109375" style="61" customWidth="1"/>
    <col min="1032" max="1032" width="16.5703125" style="61" customWidth="1"/>
    <col min="1033" max="1278" width="9.140625" style="61"/>
    <col min="1279" max="1279" width="27.7109375" style="61" customWidth="1"/>
    <col min="1280" max="1281" width="9.140625" style="61"/>
    <col min="1282" max="1285" width="0" style="61" hidden="1" customWidth="1"/>
    <col min="1286" max="1286" width="16.5703125" style="61" customWidth="1"/>
    <col min="1287" max="1287" width="18.7109375" style="61" customWidth="1"/>
    <col min="1288" max="1288" width="16.5703125" style="61" customWidth="1"/>
    <col min="1289" max="1534" width="9.140625" style="61"/>
    <col min="1535" max="1535" width="27.7109375" style="61" customWidth="1"/>
    <col min="1536" max="1537" width="9.140625" style="61"/>
    <col min="1538" max="1541" width="0" style="61" hidden="1" customWidth="1"/>
    <col min="1542" max="1542" width="16.5703125" style="61" customWidth="1"/>
    <col min="1543" max="1543" width="18.7109375" style="61" customWidth="1"/>
    <col min="1544" max="1544" width="16.5703125" style="61" customWidth="1"/>
    <col min="1545" max="1790" width="9.140625" style="61"/>
    <col min="1791" max="1791" width="27.7109375" style="61" customWidth="1"/>
    <col min="1792" max="1793" width="9.140625" style="61"/>
    <col min="1794" max="1797" width="0" style="61" hidden="1" customWidth="1"/>
    <col min="1798" max="1798" width="16.5703125" style="61" customWidth="1"/>
    <col min="1799" max="1799" width="18.7109375" style="61" customWidth="1"/>
    <col min="1800" max="1800" width="16.5703125" style="61" customWidth="1"/>
    <col min="1801" max="2046" width="9.140625" style="61"/>
    <col min="2047" max="2047" width="27.7109375" style="61" customWidth="1"/>
    <col min="2048" max="2049" width="9.140625" style="61"/>
    <col min="2050" max="2053" width="0" style="61" hidden="1" customWidth="1"/>
    <col min="2054" max="2054" width="16.5703125" style="61" customWidth="1"/>
    <col min="2055" max="2055" width="18.7109375" style="61" customWidth="1"/>
    <col min="2056" max="2056" width="16.5703125" style="61" customWidth="1"/>
    <col min="2057" max="2302" width="9.140625" style="61"/>
    <col min="2303" max="2303" width="27.7109375" style="61" customWidth="1"/>
    <col min="2304" max="2305" width="9.140625" style="61"/>
    <col min="2306" max="2309" width="0" style="61" hidden="1" customWidth="1"/>
    <col min="2310" max="2310" width="16.5703125" style="61" customWidth="1"/>
    <col min="2311" max="2311" width="18.7109375" style="61" customWidth="1"/>
    <col min="2312" max="2312" width="16.5703125" style="61" customWidth="1"/>
    <col min="2313" max="2558" width="9.140625" style="61"/>
    <col min="2559" max="2559" width="27.7109375" style="61" customWidth="1"/>
    <col min="2560" max="2561" width="9.140625" style="61"/>
    <col min="2562" max="2565" width="0" style="61" hidden="1" customWidth="1"/>
    <col min="2566" max="2566" width="16.5703125" style="61" customWidth="1"/>
    <col min="2567" max="2567" width="18.7109375" style="61" customWidth="1"/>
    <col min="2568" max="2568" width="16.5703125" style="61" customWidth="1"/>
    <col min="2569" max="2814" width="9.140625" style="61"/>
    <col min="2815" max="2815" width="27.7109375" style="61" customWidth="1"/>
    <col min="2816" max="2817" width="9.140625" style="61"/>
    <col min="2818" max="2821" width="0" style="61" hidden="1" customWidth="1"/>
    <col min="2822" max="2822" width="16.5703125" style="61" customWidth="1"/>
    <col min="2823" max="2823" width="18.7109375" style="61" customWidth="1"/>
    <col min="2824" max="2824" width="16.5703125" style="61" customWidth="1"/>
    <col min="2825" max="3070" width="9.140625" style="61"/>
    <col min="3071" max="3071" width="27.7109375" style="61" customWidth="1"/>
    <col min="3072" max="3073" width="9.140625" style="61"/>
    <col min="3074" max="3077" width="0" style="61" hidden="1" customWidth="1"/>
    <col min="3078" max="3078" width="16.5703125" style="61" customWidth="1"/>
    <col min="3079" max="3079" width="18.7109375" style="61" customWidth="1"/>
    <col min="3080" max="3080" width="16.5703125" style="61" customWidth="1"/>
    <col min="3081" max="3326" width="9.140625" style="61"/>
    <col min="3327" max="3327" width="27.7109375" style="61" customWidth="1"/>
    <col min="3328" max="3329" width="9.140625" style="61"/>
    <col min="3330" max="3333" width="0" style="61" hidden="1" customWidth="1"/>
    <col min="3334" max="3334" width="16.5703125" style="61" customWidth="1"/>
    <col min="3335" max="3335" width="18.7109375" style="61" customWidth="1"/>
    <col min="3336" max="3336" width="16.5703125" style="61" customWidth="1"/>
    <col min="3337" max="3582" width="9.140625" style="61"/>
    <col min="3583" max="3583" width="27.7109375" style="61" customWidth="1"/>
    <col min="3584" max="3585" width="9.140625" style="61"/>
    <col min="3586" max="3589" width="0" style="61" hidden="1" customWidth="1"/>
    <col min="3590" max="3590" width="16.5703125" style="61" customWidth="1"/>
    <col min="3591" max="3591" width="18.7109375" style="61" customWidth="1"/>
    <col min="3592" max="3592" width="16.5703125" style="61" customWidth="1"/>
    <col min="3593" max="3838" width="9.140625" style="61"/>
    <col min="3839" max="3839" width="27.7109375" style="61" customWidth="1"/>
    <col min="3840" max="3841" width="9.140625" style="61"/>
    <col min="3842" max="3845" width="0" style="61" hidden="1" customWidth="1"/>
    <col min="3846" max="3846" width="16.5703125" style="61" customWidth="1"/>
    <col min="3847" max="3847" width="18.7109375" style="61" customWidth="1"/>
    <col min="3848" max="3848" width="16.5703125" style="61" customWidth="1"/>
    <col min="3849" max="4094" width="9.140625" style="61"/>
    <col min="4095" max="4095" width="27.7109375" style="61" customWidth="1"/>
    <col min="4096" max="4097" width="9.140625" style="61"/>
    <col min="4098" max="4101" width="0" style="61" hidden="1" customWidth="1"/>
    <col min="4102" max="4102" width="16.5703125" style="61" customWidth="1"/>
    <col min="4103" max="4103" width="18.7109375" style="61" customWidth="1"/>
    <col min="4104" max="4104" width="16.5703125" style="61" customWidth="1"/>
    <col min="4105" max="4350" width="9.140625" style="61"/>
    <col min="4351" max="4351" width="27.7109375" style="61" customWidth="1"/>
    <col min="4352" max="4353" width="9.140625" style="61"/>
    <col min="4354" max="4357" width="0" style="61" hidden="1" customWidth="1"/>
    <col min="4358" max="4358" width="16.5703125" style="61" customWidth="1"/>
    <col min="4359" max="4359" width="18.7109375" style="61" customWidth="1"/>
    <col min="4360" max="4360" width="16.5703125" style="61" customWidth="1"/>
    <col min="4361" max="4606" width="9.140625" style="61"/>
    <col min="4607" max="4607" width="27.7109375" style="61" customWidth="1"/>
    <col min="4608" max="4609" width="9.140625" style="61"/>
    <col min="4610" max="4613" width="0" style="61" hidden="1" customWidth="1"/>
    <col min="4614" max="4614" width="16.5703125" style="61" customWidth="1"/>
    <col min="4615" max="4615" width="18.7109375" style="61" customWidth="1"/>
    <col min="4616" max="4616" width="16.5703125" style="61" customWidth="1"/>
    <col min="4617" max="4862" width="9.140625" style="61"/>
    <col min="4863" max="4863" width="27.7109375" style="61" customWidth="1"/>
    <col min="4864" max="4865" width="9.140625" style="61"/>
    <col min="4866" max="4869" width="0" style="61" hidden="1" customWidth="1"/>
    <col min="4870" max="4870" width="16.5703125" style="61" customWidth="1"/>
    <col min="4871" max="4871" width="18.7109375" style="61" customWidth="1"/>
    <col min="4872" max="4872" width="16.5703125" style="61" customWidth="1"/>
    <col min="4873" max="5118" width="9.140625" style="61"/>
    <col min="5119" max="5119" width="27.7109375" style="61" customWidth="1"/>
    <col min="5120" max="5121" width="9.140625" style="61"/>
    <col min="5122" max="5125" width="0" style="61" hidden="1" customWidth="1"/>
    <col min="5126" max="5126" width="16.5703125" style="61" customWidth="1"/>
    <col min="5127" max="5127" width="18.7109375" style="61" customWidth="1"/>
    <col min="5128" max="5128" width="16.5703125" style="61" customWidth="1"/>
    <col min="5129" max="5374" width="9.140625" style="61"/>
    <col min="5375" max="5375" width="27.7109375" style="61" customWidth="1"/>
    <col min="5376" max="5377" width="9.140625" style="61"/>
    <col min="5378" max="5381" width="0" style="61" hidden="1" customWidth="1"/>
    <col min="5382" max="5382" width="16.5703125" style="61" customWidth="1"/>
    <col min="5383" max="5383" width="18.7109375" style="61" customWidth="1"/>
    <col min="5384" max="5384" width="16.5703125" style="61" customWidth="1"/>
    <col min="5385" max="5630" width="9.140625" style="61"/>
    <col min="5631" max="5631" width="27.7109375" style="61" customWidth="1"/>
    <col min="5632" max="5633" width="9.140625" style="61"/>
    <col min="5634" max="5637" width="0" style="61" hidden="1" customWidth="1"/>
    <col min="5638" max="5638" width="16.5703125" style="61" customWidth="1"/>
    <col min="5639" max="5639" width="18.7109375" style="61" customWidth="1"/>
    <col min="5640" max="5640" width="16.5703125" style="61" customWidth="1"/>
    <col min="5641" max="5886" width="9.140625" style="61"/>
    <col min="5887" max="5887" width="27.7109375" style="61" customWidth="1"/>
    <col min="5888" max="5889" width="9.140625" style="61"/>
    <col min="5890" max="5893" width="0" style="61" hidden="1" customWidth="1"/>
    <col min="5894" max="5894" width="16.5703125" style="61" customWidth="1"/>
    <col min="5895" max="5895" width="18.7109375" style="61" customWidth="1"/>
    <col min="5896" max="5896" width="16.5703125" style="61" customWidth="1"/>
    <col min="5897" max="6142" width="9.140625" style="61"/>
    <col min="6143" max="6143" width="27.7109375" style="61" customWidth="1"/>
    <col min="6144" max="6145" width="9.140625" style="61"/>
    <col min="6146" max="6149" width="0" style="61" hidden="1" customWidth="1"/>
    <col min="6150" max="6150" width="16.5703125" style="61" customWidth="1"/>
    <col min="6151" max="6151" width="18.7109375" style="61" customWidth="1"/>
    <col min="6152" max="6152" width="16.5703125" style="61" customWidth="1"/>
    <col min="6153" max="6398" width="9.140625" style="61"/>
    <col min="6399" max="6399" width="27.7109375" style="61" customWidth="1"/>
    <col min="6400" max="6401" width="9.140625" style="61"/>
    <col min="6402" max="6405" width="0" style="61" hidden="1" customWidth="1"/>
    <col min="6406" max="6406" width="16.5703125" style="61" customWidth="1"/>
    <col min="6407" max="6407" width="18.7109375" style="61" customWidth="1"/>
    <col min="6408" max="6408" width="16.5703125" style="61" customWidth="1"/>
    <col min="6409" max="6654" width="9.140625" style="61"/>
    <col min="6655" max="6655" width="27.7109375" style="61" customWidth="1"/>
    <col min="6656" max="6657" width="9.140625" style="61"/>
    <col min="6658" max="6661" width="0" style="61" hidden="1" customWidth="1"/>
    <col min="6662" max="6662" width="16.5703125" style="61" customWidth="1"/>
    <col min="6663" max="6663" width="18.7109375" style="61" customWidth="1"/>
    <col min="6664" max="6664" width="16.5703125" style="61" customWidth="1"/>
    <col min="6665" max="6910" width="9.140625" style="61"/>
    <col min="6911" max="6911" width="27.7109375" style="61" customWidth="1"/>
    <col min="6912" max="6913" width="9.140625" style="61"/>
    <col min="6914" max="6917" width="0" style="61" hidden="1" customWidth="1"/>
    <col min="6918" max="6918" width="16.5703125" style="61" customWidth="1"/>
    <col min="6919" max="6919" width="18.7109375" style="61" customWidth="1"/>
    <col min="6920" max="6920" width="16.5703125" style="61" customWidth="1"/>
    <col min="6921" max="7166" width="9.140625" style="61"/>
    <col min="7167" max="7167" width="27.7109375" style="61" customWidth="1"/>
    <col min="7168" max="7169" width="9.140625" style="61"/>
    <col min="7170" max="7173" width="0" style="61" hidden="1" customWidth="1"/>
    <col min="7174" max="7174" width="16.5703125" style="61" customWidth="1"/>
    <col min="7175" max="7175" width="18.7109375" style="61" customWidth="1"/>
    <col min="7176" max="7176" width="16.5703125" style="61" customWidth="1"/>
    <col min="7177" max="7422" width="9.140625" style="61"/>
    <col min="7423" max="7423" width="27.7109375" style="61" customWidth="1"/>
    <col min="7424" max="7425" width="9.140625" style="61"/>
    <col min="7426" max="7429" width="0" style="61" hidden="1" customWidth="1"/>
    <col min="7430" max="7430" width="16.5703125" style="61" customWidth="1"/>
    <col min="7431" max="7431" width="18.7109375" style="61" customWidth="1"/>
    <col min="7432" max="7432" width="16.5703125" style="61" customWidth="1"/>
    <col min="7433" max="7678" width="9.140625" style="61"/>
    <col min="7679" max="7679" width="27.7109375" style="61" customWidth="1"/>
    <col min="7680" max="7681" width="9.140625" style="61"/>
    <col min="7682" max="7685" width="0" style="61" hidden="1" customWidth="1"/>
    <col min="7686" max="7686" width="16.5703125" style="61" customWidth="1"/>
    <col min="7687" max="7687" width="18.7109375" style="61" customWidth="1"/>
    <col min="7688" max="7688" width="16.5703125" style="61" customWidth="1"/>
    <col min="7689" max="7934" width="9.140625" style="61"/>
    <col min="7935" max="7935" width="27.7109375" style="61" customWidth="1"/>
    <col min="7936" max="7937" width="9.140625" style="61"/>
    <col min="7938" max="7941" width="0" style="61" hidden="1" customWidth="1"/>
    <col min="7942" max="7942" width="16.5703125" style="61" customWidth="1"/>
    <col min="7943" max="7943" width="18.7109375" style="61" customWidth="1"/>
    <col min="7944" max="7944" width="16.5703125" style="61" customWidth="1"/>
    <col min="7945" max="8190" width="9.140625" style="61"/>
    <col min="8191" max="8191" width="27.7109375" style="61" customWidth="1"/>
    <col min="8192" max="8193" width="9.140625" style="61"/>
    <col min="8194" max="8197" width="0" style="61" hidden="1" customWidth="1"/>
    <col min="8198" max="8198" width="16.5703125" style="61" customWidth="1"/>
    <col min="8199" max="8199" width="18.7109375" style="61" customWidth="1"/>
    <col min="8200" max="8200" width="16.5703125" style="61" customWidth="1"/>
    <col min="8201" max="8446" width="9.140625" style="61"/>
    <col min="8447" max="8447" width="27.7109375" style="61" customWidth="1"/>
    <col min="8448" max="8449" width="9.140625" style="61"/>
    <col min="8450" max="8453" width="0" style="61" hidden="1" customWidth="1"/>
    <col min="8454" max="8454" width="16.5703125" style="61" customWidth="1"/>
    <col min="8455" max="8455" width="18.7109375" style="61" customWidth="1"/>
    <col min="8456" max="8456" width="16.5703125" style="61" customWidth="1"/>
    <col min="8457" max="8702" width="9.140625" style="61"/>
    <col min="8703" max="8703" width="27.7109375" style="61" customWidth="1"/>
    <col min="8704" max="8705" width="9.140625" style="61"/>
    <col min="8706" max="8709" width="0" style="61" hidden="1" customWidth="1"/>
    <col min="8710" max="8710" width="16.5703125" style="61" customWidth="1"/>
    <col min="8711" max="8711" width="18.7109375" style="61" customWidth="1"/>
    <col min="8712" max="8712" width="16.5703125" style="61" customWidth="1"/>
    <col min="8713" max="8958" width="9.140625" style="61"/>
    <col min="8959" max="8959" width="27.7109375" style="61" customWidth="1"/>
    <col min="8960" max="8961" width="9.140625" style="61"/>
    <col min="8962" max="8965" width="0" style="61" hidden="1" customWidth="1"/>
    <col min="8966" max="8966" width="16.5703125" style="61" customWidth="1"/>
    <col min="8967" max="8967" width="18.7109375" style="61" customWidth="1"/>
    <col min="8968" max="8968" width="16.5703125" style="61" customWidth="1"/>
    <col min="8969" max="9214" width="9.140625" style="61"/>
    <col min="9215" max="9215" width="27.7109375" style="61" customWidth="1"/>
    <col min="9216" max="9217" width="9.140625" style="61"/>
    <col min="9218" max="9221" width="0" style="61" hidden="1" customWidth="1"/>
    <col min="9222" max="9222" width="16.5703125" style="61" customWidth="1"/>
    <col min="9223" max="9223" width="18.7109375" style="61" customWidth="1"/>
    <col min="9224" max="9224" width="16.5703125" style="61" customWidth="1"/>
    <col min="9225" max="9470" width="9.140625" style="61"/>
    <col min="9471" max="9471" width="27.7109375" style="61" customWidth="1"/>
    <col min="9472" max="9473" width="9.140625" style="61"/>
    <col min="9474" max="9477" width="0" style="61" hidden="1" customWidth="1"/>
    <col min="9478" max="9478" width="16.5703125" style="61" customWidth="1"/>
    <col min="9479" max="9479" width="18.7109375" style="61" customWidth="1"/>
    <col min="9480" max="9480" width="16.5703125" style="61" customWidth="1"/>
    <col min="9481" max="9726" width="9.140625" style="61"/>
    <col min="9727" max="9727" width="27.7109375" style="61" customWidth="1"/>
    <col min="9728" max="9729" width="9.140625" style="61"/>
    <col min="9730" max="9733" width="0" style="61" hidden="1" customWidth="1"/>
    <col min="9734" max="9734" width="16.5703125" style="61" customWidth="1"/>
    <col min="9735" max="9735" width="18.7109375" style="61" customWidth="1"/>
    <col min="9736" max="9736" width="16.5703125" style="61" customWidth="1"/>
    <col min="9737" max="9982" width="9.140625" style="61"/>
    <col min="9983" max="9983" width="27.7109375" style="61" customWidth="1"/>
    <col min="9984" max="9985" width="9.140625" style="61"/>
    <col min="9986" max="9989" width="0" style="61" hidden="1" customWidth="1"/>
    <col min="9990" max="9990" width="16.5703125" style="61" customWidth="1"/>
    <col min="9991" max="9991" width="18.7109375" style="61" customWidth="1"/>
    <col min="9992" max="9992" width="16.5703125" style="61" customWidth="1"/>
    <col min="9993" max="10238" width="9.140625" style="61"/>
    <col min="10239" max="10239" width="27.7109375" style="61" customWidth="1"/>
    <col min="10240" max="10241" width="9.140625" style="61"/>
    <col min="10242" max="10245" width="0" style="61" hidden="1" customWidth="1"/>
    <col min="10246" max="10246" width="16.5703125" style="61" customWidth="1"/>
    <col min="10247" max="10247" width="18.7109375" style="61" customWidth="1"/>
    <col min="10248" max="10248" width="16.5703125" style="61" customWidth="1"/>
    <col min="10249" max="10494" width="9.140625" style="61"/>
    <col min="10495" max="10495" width="27.7109375" style="61" customWidth="1"/>
    <col min="10496" max="10497" width="9.140625" style="61"/>
    <col min="10498" max="10501" width="0" style="61" hidden="1" customWidth="1"/>
    <col min="10502" max="10502" width="16.5703125" style="61" customWidth="1"/>
    <col min="10503" max="10503" width="18.7109375" style="61" customWidth="1"/>
    <col min="10504" max="10504" width="16.5703125" style="61" customWidth="1"/>
    <col min="10505" max="10750" width="9.140625" style="61"/>
    <col min="10751" max="10751" width="27.7109375" style="61" customWidth="1"/>
    <col min="10752" max="10753" width="9.140625" style="61"/>
    <col min="10754" max="10757" width="0" style="61" hidden="1" customWidth="1"/>
    <col min="10758" max="10758" width="16.5703125" style="61" customWidth="1"/>
    <col min="10759" max="10759" width="18.7109375" style="61" customWidth="1"/>
    <col min="10760" max="10760" width="16.5703125" style="61" customWidth="1"/>
    <col min="10761" max="11006" width="9.140625" style="61"/>
    <col min="11007" max="11007" width="27.7109375" style="61" customWidth="1"/>
    <col min="11008" max="11009" width="9.140625" style="61"/>
    <col min="11010" max="11013" width="0" style="61" hidden="1" customWidth="1"/>
    <col min="11014" max="11014" width="16.5703125" style="61" customWidth="1"/>
    <col min="11015" max="11015" width="18.7109375" style="61" customWidth="1"/>
    <col min="11016" max="11016" width="16.5703125" style="61" customWidth="1"/>
    <col min="11017" max="11262" width="9.140625" style="61"/>
    <col min="11263" max="11263" width="27.7109375" style="61" customWidth="1"/>
    <col min="11264" max="11265" width="9.140625" style="61"/>
    <col min="11266" max="11269" width="0" style="61" hidden="1" customWidth="1"/>
    <col min="11270" max="11270" width="16.5703125" style="61" customWidth="1"/>
    <col min="11271" max="11271" width="18.7109375" style="61" customWidth="1"/>
    <col min="11272" max="11272" width="16.5703125" style="61" customWidth="1"/>
    <col min="11273" max="11518" width="9.140625" style="61"/>
    <col min="11519" max="11519" width="27.7109375" style="61" customWidth="1"/>
    <col min="11520" max="11521" width="9.140625" style="61"/>
    <col min="11522" max="11525" width="0" style="61" hidden="1" customWidth="1"/>
    <col min="11526" max="11526" width="16.5703125" style="61" customWidth="1"/>
    <col min="11527" max="11527" width="18.7109375" style="61" customWidth="1"/>
    <col min="11528" max="11528" width="16.5703125" style="61" customWidth="1"/>
    <col min="11529" max="11774" width="9.140625" style="61"/>
    <col min="11775" max="11775" width="27.7109375" style="61" customWidth="1"/>
    <col min="11776" max="11777" width="9.140625" style="61"/>
    <col min="11778" max="11781" width="0" style="61" hidden="1" customWidth="1"/>
    <col min="11782" max="11782" width="16.5703125" style="61" customWidth="1"/>
    <col min="11783" max="11783" width="18.7109375" style="61" customWidth="1"/>
    <col min="11784" max="11784" width="16.5703125" style="61" customWidth="1"/>
    <col min="11785" max="12030" width="9.140625" style="61"/>
    <col min="12031" max="12031" width="27.7109375" style="61" customWidth="1"/>
    <col min="12032" max="12033" width="9.140625" style="61"/>
    <col min="12034" max="12037" width="0" style="61" hidden="1" customWidth="1"/>
    <col min="12038" max="12038" width="16.5703125" style="61" customWidth="1"/>
    <col min="12039" max="12039" width="18.7109375" style="61" customWidth="1"/>
    <col min="12040" max="12040" width="16.5703125" style="61" customWidth="1"/>
    <col min="12041" max="12286" width="9.140625" style="61"/>
    <col min="12287" max="12287" width="27.7109375" style="61" customWidth="1"/>
    <col min="12288" max="12289" width="9.140625" style="61"/>
    <col min="12290" max="12293" width="0" style="61" hidden="1" customWidth="1"/>
    <col min="12294" max="12294" width="16.5703125" style="61" customWidth="1"/>
    <col min="12295" max="12295" width="18.7109375" style="61" customWidth="1"/>
    <col min="12296" max="12296" width="16.5703125" style="61" customWidth="1"/>
    <col min="12297" max="12542" width="9.140625" style="61"/>
    <col min="12543" max="12543" width="27.7109375" style="61" customWidth="1"/>
    <col min="12544" max="12545" width="9.140625" style="61"/>
    <col min="12546" max="12549" width="0" style="61" hidden="1" customWidth="1"/>
    <col min="12550" max="12550" width="16.5703125" style="61" customWidth="1"/>
    <col min="12551" max="12551" width="18.7109375" style="61" customWidth="1"/>
    <col min="12552" max="12552" width="16.5703125" style="61" customWidth="1"/>
    <col min="12553" max="12798" width="9.140625" style="61"/>
    <col min="12799" max="12799" width="27.7109375" style="61" customWidth="1"/>
    <col min="12800" max="12801" width="9.140625" style="61"/>
    <col min="12802" max="12805" width="0" style="61" hidden="1" customWidth="1"/>
    <col min="12806" max="12806" width="16.5703125" style="61" customWidth="1"/>
    <col min="12807" max="12807" width="18.7109375" style="61" customWidth="1"/>
    <col min="12808" max="12808" width="16.5703125" style="61" customWidth="1"/>
    <col min="12809" max="13054" width="9.140625" style="61"/>
    <col min="13055" max="13055" width="27.7109375" style="61" customWidth="1"/>
    <col min="13056" max="13057" width="9.140625" style="61"/>
    <col min="13058" max="13061" width="0" style="61" hidden="1" customWidth="1"/>
    <col min="13062" max="13062" width="16.5703125" style="61" customWidth="1"/>
    <col min="13063" max="13063" width="18.7109375" style="61" customWidth="1"/>
    <col min="13064" max="13064" width="16.5703125" style="61" customWidth="1"/>
    <col min="13065" max="13310" width="9.140625" style="61"/>
    <col min="13311" max="13311" width="27.7109375" style="61" customWidth="1"/>
    <col min="13312" max="13313" width="9.140625" style="61"/>
    <col min="13314" max="13317" width="0" style="61" hidden="1" customWidth="1"/>
    <col min="13318" max="13318" width="16.5703125" style="61" customWidth="1"/>
    <col min="13319" max="13319" width="18.7109375" style="61" customWidth="1"/>
    <col min="13320" max="13320" width="16.5703125" style="61" customWidth="1"/>
    <col min="13321" max="13566" width="9.140625" style="61"/>
    <col min="13567" max="13567" width="27.7109375" style="61" customWidth="1"/>
    <col min="13568" max="13569" width="9.140625" style="61"/>
    <col min="13570" max="13573" width="0" style="61" hidden="1" customWidth="1"/>
    <col min="13574" max="13574" width="16.5703125" style="61" customWidth="1"/>
    <col min="13575" max="13575" width="18.7109375" style="61" customWidth="1"/>
    <col min="13576" max="13576" width="16.5703125" style="61" customWidth="1"/>
    <col min="13577" max="13822" width="9.140625" style="61"/>
    <col min="13823" max="13823" width="27.7109375" style="61" customWidth="1"/>
    <col min="13824" max="13825" width="9.140625" style="61"/>
    <col min="13826" max="13829" width="0" style="61" hidden="1" customWidth="1"/>
    <col min="13830" max="13830" width="16.5703125" style="61" customWidth="1"/>
    <col min="13831" max="13831" width="18.7109375" style="61" customWidth="1"/>
    <col min="13832" max="13832" width="16.5703125" style="61" customWidth="1"/>
    <col min="13833" max="14078" width="9.140625" style="61"/>
    <col min="14079" max="14079" width="27.7109375" style="61" customWidth="1"/>
    <col min="14080" max="14081" width="9.140625" style="61"/>
    <col min="14082" max="14085" width="0" style="61" hidden="1" customWidth="1"/>
    <col min="14086" max="14086" width="16.5703125" style="61" customWidth="1"/>
    <col min="14087" max="14087" width="18.7109375" style="61" customWidth="1"/>
    <col min="14088" max="14088" width="16.5703125" style="61" customWidth="1"/>
    <col min="14089" max="14334" width="9.140625" style="61"/>
    <col min="14335" max="14335" width="27.7109375" style="61" customWidth="1"/>
    <col min="14336" max="14337" width="9.140625" style="61"/>
    <col min="14338" max="14341" width="0" style="61" hidden="1" customWidth="1"/>
    <col min="14342" max="14342" width="16.5703125" style="61" customWidth="1"/>
    <col min="14343" max="14343" width="18.7109375" style="61" customWidth="1"/>
    <col min="14344" max="14344" width="16.5703125" style="61" customWidth="1"/>
    <col min="14345" max="14590" width="9.140625" style="61"/>
    <col min="14591" max="14591" width="27.7109375" style="61" customWidth="1"/>
    <col min="14592" max="14593" width="9.140625" style="61"/>
    <col min="14594" max="14597" width="0" style="61" hidden="1" customWidth="1"/>
    <col min="14598" max="14598" width="16.5703125" style="61" customWidth="1"/>
    <col min="14599" max="14599" width="18.7109375" style="61" customWidth="1"/>
    <col min="14600" max="14600" width="16.5703125" style="61" customWidth="1"/>
    <col min="14601" max="14846" width="9.140625" style="61"/>
    <col min="14847" max="14847" width="27.7109375" style="61" customWidth="1"/>
    <col min="14848" max="14849" width="9.140625" style="61"/>
    <col min="14850" max="14853" width="0" style="61" hidden="1" customWidth="1"/>
    <col min="14854" max="14854" width="16.5703125" style="61" customWidth="1"/>
    <col min="14855" max="14855" width="18.7109375" style="61" customWidth="1"/>
    <col min="14856" max="14856" width="16.5703125" style="61" customWidth="1"/>
    <col min="14857" max="15102" width="9.140625" style="61"/>
    <col min="15103" max="15103" width="27.7109375" style="61" customWidth="1"/>
    <col min="15104" max="15105" width="9.140625" style="61"/>
    <col min="15106" max="15109" width="0" style="61" hidden="1" customWidth="1"/>
    <col min="15110" max="15110" width="16.5703125" style="61" customWidth="1"/>
    <col min="15111" max="15111" width="18.7109375" style="61" customWidth="1"/>
    <col min="15112" max="15112" width="16.5703125" style="61" customWidth="1"/>
    <col min="15113" max="15358" width="9.140625" style="61"/>
    <col min="15359" max="15359" width="27.7109375" style="61" customWidth="1"/>
    <col min="15360" max="15361" width="9.140625" style="61"/>
    <col min="15362" max="15365" width="0" style="61" hidden="1" customWidth="1"/>
    <col min="15366" max="15366" width="16.5703125" style="61" customWidth="1"/>
    <col min="15367" max="15367" width="18.7109375" style="61" customWidth="1"/>
    <col min="15368" max="15368" width="16.5703125" style="61" customWidth="1"/>
    <col min="15369" max="15614" width="9.140625" style="61"/>
    <col min="15615" max="15615" width="27.7109375" style="61" customWidth="1"/>
    <col min="15616" max="15617" width="9.140625" style="61"/>
    <col min="15618" max="15621" width="0" style="61" hidden="1" customWidth="1"/>
    <col min="15622" max="15622" width="16.5703125" style="61" customWidth="1"/>
    <col min="15623" max="15623" width="18.7109375" style="61" customWidth="1"/>
    <col min="15624" max="15624" width="16.5703125" style="61" customWidth="1"/>
    <col min="15625" max="15870" width="9.140625" style="61"/>
    <col min="15871" max="15871" width="27.7109375" style="61" customWidth="1"/>
    <col min="15872" max="15873" width="9.140625" style="61"/>
    <col min="15874" max="15877" width="0" style="61" hidden="1" customWidth="1"/>
    <col min="15878" max="15878" width="16.5703125" style="61" customWidth="1"/>
    <col min="15879" max="15879" width="18.7109375" style="61" customWidth="1"/>
    <col min="15880" max="15880" width="16.5703125" style="61" customWidth="1"/>
    <col min="15881" max="16126" width="9.140625" style="61"/>
    <col min="16127" max="16127" width="27.7109375" style="61" customWidth="1"/>
    <col min="16128" max="16129" width="9.140625" style="61"/>
    <col min="16130" max="16133" width="0" style="61" hidden="1" customWidth="1"/>
    <col min="16134" max="16134" width="16.5703125" style="61" customWidth="1"/>
    <col min="16135" max="16135" width="18.7109375" style="61" customWidth="1"/>
    <col min="16136" max="16136" width="16.5703125" style="61" customWidth="1"/>
    <col min="16137" max="16384" width="9.140625" style="61"/>
  </cols>
  <sheetData>
    <row r="1" spans="1:11" s="9" customFormat="1" x14ac:dyDescent="0.2">
      <c r="A1" s="62" t="s">
        <v>124</v>
      </c>
      <c r="B1" s="61"/>
      <c r="C1" s="61"/>
      <c r="D1" s="93"/>
      <c r="E1" s="93"/>
      <c r="F1" s="93"/>
      <c r="G1" s="93"/>
      <c r="H1" s="93"/>
      <c r="I1" s="61"/>
      <c r="J1" s="61"/>
      <c r="K1" s="61"/>
    </row>
    <row r="2" spans="1:11" s="9" customFormat="1" x14ac:dyDescent="0.2">
      <c r="A2" s="57" t="s">
        <v>125</v>
      </c>
      <c r="B2" s="61"/>
      <c r="C2" s="61"/>
      <c r="D2" s="61"/>
      <c r="E2" s="61"/>
      <c r="F2" s="61"/>
      <c r="G2" s="61"/>
      <c r="H2" s="61"/>
      <c r="I2" s="61"/>
      <c r="J2" s="61"/>
      <c r="K2" s="61"/>
    </row>
    <row r="3" spans="1:11" s="9" customFormat="1" x14ac:dyDescent="0.2">
      <c r="A3" s="62" t="s">
        <v>58</v>
      </c>
      <c r="B3" s="61"/>
      <c r="C3" s="61"/>
      <c r="D3" s="61"/>
      <c r="E3" s="61"/>
      <c r="F3" s="61"/>
      <c r="G3" s="61" t="s">
        <v>46</v>
      </c>
      <c r="H3" s="61"/>
      <c r="I3" s="61"/>
      <c r="J3" s="61"/>
      <c r="K3" s="61"/>
    </row>
    <row r="4" spans="1:11" s="9" customFormat="1" x14ac:dyDescent="0.2">
      <c r="A4" s="61"/>
      <c r="B4" s="61"/>
      <c r="C4" s="61"/>
      <c r="D4" s="61"/>
      <c r="E4" s="61"/>
      <c r="F4" s="61"/>
      <c r="G4" s="61"/>
      <c r="H4" s="61"/>
      <c r="I4" s="90"/>
      <c r="J4" s="90"/>
      <c r="K4" s="61"/>
    </row>
    <row r="5" spans="1:11" s="9" customFormat="1" x14ac:dyDescent="0.2">
      <c r="A5" s="62"/>
      <c r="B5" s="62"/>
      <c r="C5" s="62"/>
      <c r="D5" s="62"/>
      <c r="E5" s="62"/>
      <c r="F5" s="62"/>
      <c r="G5" s="62"/>
      <c r="H5" s="62"/>
      <c r="I5" s="91" t="s">
        <v>59</v>
      </c>
      <c r="J5" s="91" t="s">
        <v>59</v>
      </c>
      <c r="K5" s="61"/>
    </row>
    <row r="6" spans="1:11" s="9" customFormat="1" x14ac:dyDescent="0.2">
      <c r="A6" s="61"/>
      <c r="B6" s="61"/>
      <c r="C6" s="61"/>
      <c r="D6" s="61"/>
      <c r="E6" s="61"/>
      <c r="F6" s="61"/>
      <c r="G6" s="61"/>
      <c r="H6" s="61"/>
      <c r="I6" s="91" t="s">
        <v>60</v>
      </c>
      <c r="J6" s="91" t="s">
        <v>60</v>
      </c>
      <c r="K6" s="90"/>
    </row>
    <row r="7" spans="1:11" s="9" customFormat="1" x14ac:dyDescent="0.2">
      <c r="A7" s="97" t="s">
        <v>61</v>
      </c>
      <c r="B7" s="97" t="s">
        <v>62</v>
      </c>
      <c r="C7" s="97" t="s">
        <v>63</v>
      </c>
      <c r="D7" s="97" t="s">
        <v>63</v>
      </c>
      <c r="E7" s="97" t="s">
        <v>3</v>
      </c>
      <c r="F7" s="97" t="s">
        <v>64</v>
      </c>
      <c r="G7" s="97" t="s">
        <v>65</v>
      </c>
      <c r="H7" s="97" t="s">
        <v>66</v>
      </c>
      <c r="I7" s="92">
        <v>45627</v>
      </c>
      <c r="J7" s="92">
        <v>45992</v>
      </c>
      <c r="K7" s="92" t="s">
        <v>137</v>
      </c>
    </row>
    <row r="8" spans="1:11" s="9" customFormat="1" x14ac:dyDescent="0.2">
      <c r="A8" s="61"/>
      <c r="B8" s="61"/>
      <c r="C8" s="61"/>
      <c r="D8" s="61"/>
      <c r="E8" s="61"/>
      <c r="F8" s="61"/>
      <c r="G8" s="61"/>
      <c r="H8" s="61"/>
      <c r="I8" s="93" t="s">
        <v>46</v>
      </c>
      <c r="J8" s="93" t="s">
        <v>46</v>
      </c>
      <c r="K8" s="61"/>
    </row>
    <row r="9" spans="1:11" s="9" customFormat="1" x14ac:dyDescent="0.2">
      <c r="A9" s="62" t="s">
        <v>67</v>
      </c>
      <c r="B9" s="61"/>
      <c r="C9" s="61"/>
      <c r="D9" s="61"/>
      <c r="E9" s="61"/>
      <c r="F9" s="61"/>
      <c r="G9" s="61"/>
      <c r="H9" s="61"/>
      <c r="I9" s="61"/>
      <c r="J9" s="61"/>
      <c r="K9" s="61"/>
    </row>
    <row r="10" spans="1:11" s="9" customFormat="1" x14ac:dyDescent="0.2">
      <c r="A10" s="62"/>
      <c r="B10" s="61"/>
      <c r="C10" s="61"/>
      <c r="D10" s="61"/>
      <c r="E10" s="61"/>
      <c r="F10" s="61"/>
      <c r="G10" s="61"/>
      <c r="H10" s="61"/>
      <c r="I10" s="61"/>
      <c r="J10" s="61"/>
      <c r="K10" s="61"/>
    </row>
    <row r="11" spans="1:11" s="9" customFormat="1" x14ac:dyDescent="0.2">
      <c r="A11" s="62" t="s">
        <v>68</v>
      </c>
      <c r="B11" s="61"/>
      <c r="C11" s="61"/>
      <c r="D11" s="61"/>
      <c r="E11" s="61"/>
      <c r="F11" s="61"/>
      <c r="G11" s="61"/>
      <c r="H11" s="61"/>
      <c r="I11" s="61"/>
      <c r="J11" s="61"/>
      <c r="K11" s="61"/>
    </row>
    <row r="12" spans="1:11" s="9" customFormat="1" x14ac:dyDescent="0.2">
      <c r="A12" s="61" t="s">
        <v>69</v>
      </c>
      <c r="B12" s="61" t="s">
        <v>11</v>
      </c>
      <c r="C12" s="60" t="str">
        <f>D12</f>
        <v>CAGE</v>
      </c>
      <c r="D12" s="61" t="s">
        <v>12</v>
      </c>
      <c r="E12" s="61" t="s">
        <v>70</v>
      </c>
      <c r="F12" s="61" t="s">
        <v>71</v>
      </c>
      <c r="G12" s="61" t="str">
        <f t="shared" ref="G12:G17" si="0">E12&amp;F12&amp;D12</f>
        <v>DSTMPCAGE</v>
      </c>
      <c r="H12" s="61" t="str">
        <f t="shared" ref="H12:H17" si="1">B12&amp;D12</f>
        <v>108SPCAGE</v>
      </c>
      <c r="I12" s="9">
        <v>-3125683495.6105781</v>
      </c>
      <c r="J12" s="9">
        <v>-3350448109.9174905</v>
      </c>
      <c r="K12" s="9">
        <f>J12-I12</f>
        <v>-224764614.30691242</v>
      </c>
    </row>
    <row r="13" spans="1:11" s="9" customFormat="1" x14ac:dyDescent="0.2">
      <c r="A13" s="61" t="s">
        <v>72</v>
      </c>
      <c r="B13" s="61" t="s">
        <v>11</v>
      </c>
      <c r="C13" s="60" t="str">
        <f t="shared" ref="C13:C17" si="2">D13</f>
        <v>CAGW</v>
      </c>
      <c r="D13" s="61" t="s">
        <v>13</v>
      </c>
      <c r="E13" s="61" t="s">
        <v>70</v>
      </c>
      <c r="F13" s="61" t="s">
        <v>71</v>
      </c>
      <c r="G13" s="61" t="str">
        <f t="shared" si="0"/>
        <v>DSTMPCAGW</v>
      </c>
      <c r="H13" s="61" t="str">
        <f t="shared" si="1"/>
        <v>108SPCAGW</v>
      </c>
      <c r="I13" s="9">
        <v>8.3673262537705013E-9</v>
      </c>
      <c r="J13" s="9">
        <v>1.2550989380655752E-8</v>
      </c>
      <c r="K13" s="9">
        <f t="shared" ref="K13:K17" si="3">J13-I13</f>
        <v>4.1836631268852507E-9</v>
      </c>
    </row>
    <row r="14" spans="1:11" s="9" customFormat="1" x14ac:dyDescent="0.2">
      <c r="A14" s="61" t="s">
        <v>73</v>
      </c>
      <c r="B14" s="61" t="s">
        <v>11</v>
      </c>
      <c r="C14" s="60" t="str">
        <f t="shared" si="2"/>
        <v>SG</v>
      </c>
      <c r="D14" s="61" t="s">
        <v>14</v>
      </c>
      <c r="E14" s="61" t="s">
        <v>70</v>
      </c>
      <c r="F14" s="61" t="s">
        <v>71</v>
      </c>
      <c r="G14" s="61" t="str">
        <f t="shared" si="0"/>
        <v>DSTMPSG</v>
      </c>
      <c r="H14" s="61" t="str">
        <f t="shared" si="1"/>
        <v>108SPSG</v>
      </c>
      <c r="I14" s="9">
        <v>-4276822.5350722233</v>
      </c>
      <c r="J14" s="9">
        <v>-6382127.4819966182</v>
      </c>
      <c r="K14" s="9">
        <f t="shared" si="3"/>
        <v>-2105304.9469243949</v>
      </c>
    </row>
    <row r="15" spans="1:11" s="9" customFormat="1" x14ac:dyDescent="0.2">
      <c r="A15" s="61" t="s">
        <v>74</v>
      </c>
      <c r="B15" s="61" t="s">
        <v>11</v>
      </c>
      <c r="C15" s="60" t="s">
        <v>14</v>
      </c>
      <c r="D15" s="61" t="s">
        <v>12</v>
      </c>
      <c r="E15" s="61" t="s">
        <v>70</v>
      </c>
      <c r="F15" s="61" t="s">
        <v>75</v>
      </c>
      <c r="G15" s="61" t="str">
        <f t="shared" si="0"/>
        <v>DSTMPBCAGE</v>
      </c>
      <c r="H15" s="61" t="str">
        <f t="shared" si="1"/>
        <v>108SPCAGE</v>
      </c>
      <c r="I15" s="9">
        <v>-86270970.866188347</v>
      </c>
      <c r="J15" s="9">
        <v>-92486496.023726538</v>
      </c>
      <c r="K15" s="9">
        <f t="shared" si="3"/>
        <v>-6215525.1575381905</v>
      </c>
    </row>
    <row r="16" spans="1:11" s="9" customFormat="1" x14ac:dyDescent="0.2">
      <c r="A16" s="61" t="s">
        <v>76</v>
      </c>
      <c r="B16" s="61" t="s">
        <v>11</v>
      </c>
      <c r="C16" s="60" t="s">
        <v>14</v>
      </c>
      <c r="D16" s="61" t="s">
        <v>12</v>
      </c>
      <c r="E16" s="61" t="s">
        <v>70</v>
      </c>
      <c r="F16" s="61" t="s">
        <v>77</v>
      </c>
      <c r="G16" s="61" t="str">
        <f t="shared" si="0"/>
        <v>DSTMPRCAGE</v>
      </c>
      <c r="H16" s="61" t="str">
        <f t="shared" si="1"/>
        <v>108SPCAGE</v>
      </c>
      <c r="I16" s="9">
        <v>-13302877.12838068</v>
      </c>
      <c r="J16" s="9">
        <v>-14167773.227571018</v>
      </c>
      <c r="K16" s="9">
        <f t="shared" si="3"/>
        <v>-864896.09919033758</v>
      </c>
    </row>
    <row r="17" spans="1:20" x14ac:dyDescent="0.2">
      <c r="A17" s="61" t="s">
        <v>78</v>
      </c>
      <c r="B17" s="61" t="s">
        <v>11</v>
      </c>
      <c r="C17" s="60" t="str">
        <f t="shared" si="2"/>
        <v>JBG</v>
      </c>
      <c r="D17" s="61" t="s">
        <v>15</v>
      </c>
      <c r="E17" s="61" t="s">
        <v>70</v>
      </c>
      <c r="F17" s="61" t="s">
        <v>71</v>
      </c>
      <c r="G17" s="61" t="str">
        <f t="shared" si="0"/>
        <v>DSTMPJBG</v>
      </c>
      <c r="H17" s="61" t="str">
        <f t="shared" si="1"/>
        <v>108SPJBG</v>
      </c>
      <c r="I17" s="9">
        <v>1.505790017738241E-8</v>
      </c>
      <c r="J17" s="9">
        <v>2.258685026607363E-8</v>
      </c>
      <c r="K17" s="9">
        <f t="shared" si="3"/>
        <v>7.5289500886912199E-9</v>
      </c>
    </row>
    <row r="18" spans="1:20" x14ac:dyDescent="0.2">
      <c r="A18" s="61" t="s">
        <v>79</v>
      </c>
      <c r="I18" s="65">
        <f>SUBTOTAL(9,I12:I17)</f>
        <v>-3229534166.1402197</v>
      </c>
      <c r="J18" s="65">
        <f>SUBTOTAL(9,J12:J17)</f>
        <v>-3463484506.6507845</v>
      </c>
      <c r="K18" s="65">
        <f>SUBTOTAL(9,K12:K17)</f>
        <v>-233950340.51056531</v>
      </c>
    </row>
    <row r="19" spans="1:20" x14ac:dyDescent="0.2">
      <c r="I19" s="9"/>
      <c r="J19" s="9"/>
      <c r="K19" s="9"/>
    </row>
    <row r="20" spans="1:20" x14ac:dyDescent="0.2">
      <c r="A20" s="62" t="s">
        <v>80</v>
      </c>
      <c r="I20" s="9"/>
      <c r="J20" s="9"/>
      <c r="K20" s="9"/>
    </row>
    <row r="21" spans="1:20" x14ac:dyDescent="0.2">
      <c r="A21" s="61" t="s">
        <v>73</v>
      </c>
      <c r="B21" s="61" t="s">
        <v>17</v>
      </c>
      <c r="C21" s="60" t="str">
        <f t="shared" ref="C21:C23" si="4">D21</f>
        <v>SG-U</v>
      </c>
      <c r="D21" s="61" t="s">
        <v>19</v>
      </c>
      <c r="E21" s="61" t="s">
        <v>70</v>
      </c>
      <c r="F21" s="61" t="s">
        <v>81</v>
      </c>
      <c r="G21" s="61" t="str">
        <f>E21&amp;F21&amp;D21</f>
        <v>DHYDPSG-U</v>
      </c>
      <c r="H21" s="61" t="str">
        <f>B21&amp;D21</f>
        <v>108HPSG-U</v>
      </c>
      <c r="I21" s="9">
        <v>-117405602.33038378</v>
      </c>
      <c r="J21" s="9">
        <v>-127517349.36327714</v>
      </c>
      <c r="K21" s="9">
        <f t="shared" ref="K21:K23" si="5">J21-I21</f>
        <v>-10111747.03289336</v>
      </c>
    </row>
    <row r="22" spans="1:20" x14ac:dyDescent="0.2">
      <c r="A22" s="61" t="s">
        <v>73</v>
      </c>
      <c r="B22" s="61" t="s">
        <v>17</v>
      </c>
      <c r="C22" s="60" t="str">
        <f t="shared" si="4"/>
        <v>SG-P</v>
      </c>
      <c r="D22" s="61" t="s">
        <v>18</v>
      </c>
      <c r="E22" s="61" t="s">
        <v>70</v>
      </c>
      <c r="F22" s="61" t="s">
        <v>81</v>
      </c>
      <c r="G22" s="61" t="str">
        <f>E22&amp;F22&amp;D22</f>
        <v>DHYDPSG-P</v>
      </c>
      <c r="H22" s="61" t="str">
        <f>B22&amp;D22</f>
        <v>108HPSG-P</v>
      </c>
      <c r="I22" s="9">
        <v>-366085034.74663371</v>
      </c>
      <c r="J22" s="9">
        <v>-387877354.23505521</v>
      </c>
      <c r="K22" s="9">
        <f t="shared" si="5"/>
        <v>-21792319.4884215</v>
      </c>
    </row>
    <row r="23" spans="1:20" x14ac:dyDescent="0.2">
      <c r="A23" s="61" t="s">
        <v>82</v>
      </c>
      <c r="B23" s="61" t="s">
        <v>17</v>
      </c>
      <c r="C23" s="60" t="str">
        <f t="shared" si="4"/>
        <v>SG-P</v>
      </c>
      <c r="D23" s="61" t="s">
        <v>18</v>
      </c>
      <c r="E23" s="61" t="s">
        <v>70</v>
      </c>
      <c r="F23" s="61" t="s">
        <v>83</v>
      </c>
      <c r="G23" s="61" t="str">
        <f>E23&amp;F23&amp;D23</f>
        <v>DHYDPKDSG-P</v>
      </c>
      <c r="H23" s="61" t="str">
        <f>B23&amp;D23</f>
        <v>108HPSG-P</v>
      </c>
      <c r="I23" s="9">
        <v>-94309988.960000023</v>
      </c>
      <c r="J23" s="9">
        <v>-94309988.960000023</v>
      </c>
      <c r="K23" s="9">
        <f t="shared" si="5"/>
        <v>0</v>
      </c>
    </row>
    <row r="24" spans="1:20" x14ac:dyDescent="0.2">
      <c r="A24" s="61" t="s">
        <v>84</v>
      </c>
      <c r="I24" s="65">
        <f>SUBTOTAL(9,I21:I23)</f>
        <v>-577800626.03701746</v>
      </c>
      <c r="J24" s="65">
        <f>SUBTOTAL(9,J21:J23)</f>
        <v>-609704692.55833232</v>
      </c>
      <c r="K24" s="65">
        <f>SUBTOTAL(9,K21:K23)</f>
        <v>-31904066.521314859</v>
      </c>
    </row>
    <row r="25" spans="1:20" x14ac:dyDescent="0.2">
      <c r="I25" s="9"/>
      <c r="J25" s="9"/>
      <c r="K25" s="9"/>
    </row>
    <row r="26" spans="1:20" x14ac:dyDescent="0.2">
      <c r="A26" s="62" t="s">
        <v>85</v>
      </c>
      <c r="I26" s="9"/>
      <c r="J26" s="9"/>
      <c r="K26" s="9"/>
    </row>
    <row r="27" spans="1:20" x14ac:dyDescent="0.2">
      <c r="A27" s="61" t="s">
        <v>69</v>
      </c>
      <c r="B27" s="61" t="s">
        <v>21</v>
      </c>
      <c r="C27" s="60" t="str">
        <f t="shared" ref="C27:C30" si="6">D27</f>
        <v>CAGE</v>
      </c>
      <c r="D27" s="61" t="s">
        <v>12</v>
      </c>
      <c r="E27" s="61" t="s">
        <v>70</v>
      </c>
      <c r="F27" s="61" t="s">
        <v>86</v>
      </c>
      <c r="G27" s="61" t="str">
        <f>E27&amp;F27&amp;D27</f>
        <v>DOTHPCAGE</v>
      </c>
      <c r="H27" s="61" t="str">
        <f>B27&amp;D27</f>
        <v>108OPCAGE</v>
      </c>
      <c r="I27" s="9">
        <v>-381430527.57626396</v>
      </c>
      <c r="J27" s="9">
        <v>-415807201.99845761</v>
      </c>
      <c r="K27" s="9">
        <f t="shared" ref="K27:K30" si="7">J27-I27</f>
        <v>-34376674.422193646</v>
      </c>
      <c r="T27" s="9"/>
    </row>
    <row r="28" spans="1:20" x14ac:dyDescent="0.2">
      <c r="A28" s="61" t="s">
        <v>72</v>
      </c>
      <c r="B28" s="61" t="s">
        <v>21</v>
      </c>
      <c r="C28" s="60" t="str">
        <f t="shared" si="6"/>
        <v>CAGW</v>
      </c>
      <c r="D28" s="61" t="s">
        <v>13</v>
      </c>
      <c r="E28" s="61" t="s">
        <v>70</v>
      </c>
      <c r="F28" s="61" t="s">
        <v>86</v>
      </c>
      <c r="G28" s="61" t="str">
        <f>E28&amp;F28&amp;D28</f>
        <v>DOTHPCAGW</v>
      </c>
      <c r="H28" s="61" t="str">
        <f>B28&amp;D28</f>
        <v>108OPCAGW</v>
      </c>
      <c r="I28" s="9">
        <v>-291236649.5581758</v>
      </c>
      <c r="J28" s="9">
        <v>-310515790.090985</v>
      </c>
      <c r="K28" s="9">
        <f t="shared" si="7"/>
        <v>-19279140.532809198</v>
      </c>
      <c r="T28" s="9"/>
    </row>
    <row r="29" spans="1:20" x14ac:dyDescent="0.2">
      <c r="A29" s="61" t="s">
        <v>73</v>
      </c>
      <c r="B29" s="61" t="s">
        <v>21</v>
      </c>
      <c r="C29" s="60" t="str">
        <f t="shared" si="6"/>
        <v>SG</v>
      </c>
      <c r="D29" s="61" t="s">
        <v>14</v>
      </c>
      <c r="E29" s="61" t="s">
        <v>70</v>
      </c>
      <c r="F29" s="61" t="s">
        <v>86</v>
      </c>
      <c r="G29" s="61" t="str">
        <f>E29&amp;F29&amp;D29</f>
        <v>DOTHPSG</v>
      </c>
      <c r="H29" s="61" t="str">
        <f>B29&amp;D29</f>
        <v>108OPSG</v>
      </c>
      <c r="I29" s="9">
        <v>-148388.11544600016</v>
      </c>
      <c r="J29" s="9">
        <v>-148616.05316900022</v>
      </c>
      <c r="K29" s="9">
        <f t="shared" si="7"/>
        <v>-227.93772300006822</v>
      </c>
      <c r="T29" s="9"/>
    </row>
    <row r="30" spans="1:20" x14ac:dyDescent="0.2">
      <c r="A30" s="61" t="s">
        <v>135</v>
      </c>
      <c r="B30" s="61" t="s">
        <v>21</v>
      </c>
      <c r="C30" s="60" t="str">
        <f t="shared" si="6"/>
        <v>SG-W</v>
      </c>
      <c r="D30" s="61" t="s">
        <v>23</v>
      </c>
      <c r="E30" s="61" t="s">
        <v>70</v>
      </c>
      <c r="F30" s="61" t="s">
        <v>86</v>
      </c>
      <c r="G30" s="61" t="str">
        <f>E30&amp;F30&amp;D30</f>
        <v>DOTHPSG-W</v>
      </c>
      <c r="H30" s="61" t="str">
        <f>B30&amp;D30</f>
        <v>108OPSG-W</v>
      </c>
      <c r="I30" s="9">
        <v>-28907276.67185868</v>
      </c>
      <c r="J30" s="9">
        <v>-176369521.33264202</v>
      </c>
      <c r="K30" s="9">
        <f t="shared" si="7"/>
        <v>-147462244.66078335</v>
      </c>
      <c r="T30" s="9"/>
    </row>
    <row r="31" spans="1:20" x14ac:dyDescent="0.2">
      <c r="A31" s="61" t="s">
        <v>87</v>
      </c>
      <c r="I31" s="65">
        <f>SUBTOTAL(9,I27:I30)</f>
        <v>-701722841.92174435</v>
      </c>
      <c r="J31" s="65">
        <f>SUBTOTAL(9,J27:J30)</f>
        <v>-902841129.47525358</v>
      </c>
      <c r="K31" s="65">
        <f>SUBTOTAL(9,K27:K30)</f>
        <v>-201118287.55350921</v>
      </c>
    </row>
    <row r="32" spans="1:20" x14ac:dyDescent="0.2">
      <c r="I32" s="9"/>
      <c r="J32" s="9"/>
      <c r="K32" s="9"/>
    </row>
    <row r="33" spans="1:11" x14ac:dyDescent="0.2">
      <c r="A33" s="62" t="s">
        <v>88</v>
      </c>
      <c r="I33" s="9"/>
      <c r="J33" s="9"/>
      <c r="K33" s="9"/>
    </row>
    <row r="34" spans="1:11" x14ac:dyDescent="0.2">
      <c r="A34" s="61" t="s">
        <v>69</v>
      </c>
      <c r="B34" s="61" t="s">
        <v>25</v>
      </c>
      <c r="C34" s="60" t="str">
        <f t="shared" ref="C34:C37" si="8">D34</f>
        <v>CAGE</v>
      </c>
      <c r="D34" s="61" t="s">
        <v>12</v>
      </c>
      <c r="E34" s="61" t="s">
        <v>70</v>
      </c>
      <c r="F34" s="61" t="s">
        <v>89</v>
      </c>
      <c r="G34" s="61" t="str">
        <f>E34&amp;F34&amp;D34</f>
        <v>DTRNPCAGE</v>
      </c>
      <c r="H34" s="61" t="str">
        <f>B34&amp;D34</f>
        <v>108TPCAGE</v>
      </c>
      <c r="I34" s="9">
        <v>-53781115.342640601</v>
      </c>
      <c r="J34" s="9">
        <v>-56675036.06396091</v>
      </c>
      <c r="K34" s="9">
        <f t="shared" ref="K34:K37" si="9">J34-I34</f>
        <v>-2893920.7213203087</v>
      </c>
    </row>
    <row r="35" spans="1:11" x14ac:dyDescent="0.2">
      <c r="A35" s="61" t="s">
        <v>72</v>
      </c>
      <c r="B35" s="61" t="s">
        <v>25</v>
      </c>
      <c r="C35" s="60" t="str">
        <f t="shared" si="8"/>
        <v>CAGW</v>
      </c>
      <c r="D35" s="61" t="s">
        <v>13</v>
      </c>
      <c r="E35" s="61" t="s">
        <v>70</v>
      </c>
      <c r="F35" s="61" t="s">
        <v>89</v>
      </c>
      <c r="G35" s="61" t="str">
        <f>E35&amp;F35&amp;D35</f>
        <v>DTRNPCAGW</v>
      </c>
      <c r="H35" s="61" t="str">
        <f>B35&amp;D35</f>
        <v>108TPCAGW</v>
      </c>
      <c r="I35" s="9">
        <v>-4513639.6742687533</v>
      </c>
      <c r="J35" s="9">
        <v>-4795316.9065597551</v>
      </c>
      <c r="K35" s="9">
        <f t="shared" si="9"/>
        <v>-281677.23229100183</v>
      </c>
    </row>
    <row r="36" spans="1:11" x14ac:dyDescent="0.2">
      <c r="A36" s="61" t="s">
        <v>78</v>
      </c>
      <c r="B36" s="61" t="s">
        <v>25</v>
      </c>
      <c r="C36" s="60" t="str">
        <f t="shared" si="8"/>
        <v>JBG</v>
      </c>
      <c r="D36" s="61" t="s">
        <v>15</v>
      </c>
      <c r="E36" s="61" t="s">
        <v>70</v>
      </c>
      <c r="F36" s="61" t="s">
        <v>89</v>
      </c>
      <c r="G36" s="61" t="str">
        <f t="shared" ref="G36:G37" si="10">E36&amp;F36&amp;D36</f>
        <v>DTRNPJBG</v>
      </c>
      <c r="H36" s="61" t="str">
        <f t="shared" ref="H36:H37" si="11">B36&amp;D36</f>
        <v>108TPJBG</v>
      </c>
      <c r="I36" s="9">
        <v>0</v>
      </c>
      <c r="J36" s="9">
        <v>0</v>
      </c>
      <c r="K36" s="9">
        <f t="shared" si="9"/>
        <v>0</v>
      </c>
    </row>
    <row r="37" spans="1:11" x14ac:dyDescent="0.2">
      <c r="A37" s="61" t="s">
        <v>73</v>
      </c>
      <c r="B37" s="61" t="s">
        <v>25</v>
      </c>
      <c r="C37" s="60" t="str">
        <f t="shared" si="8"/>
        <v>SG</v>
      </c>
      <c r="D37" s="61" t="s">
        <v>14</v>
      </c>
      <c r="E37" s="61" t="s">
        <v>70</v>
      </c>
      <c r="F37" s="61" t="s">
        <v>89</v>
      </c>
      <c r="G37" s="61" t="str">
        <f t="shared" si="10"/>
        <v>DTRNPSG</v>
      </c>
      <c r="H37" s="61" t="str">
        <f t="shared" si="11"/>
        <v>108TPSG</v>
      </c>
      <c r="I37" s="9">
        <v>-2247986598.1942401</v>
      </c>
      <c r="J37" s="9">
        <v>-2370412926.6298375</v>
      </c>
      <c r="K37" s="9">
        <f t="shared" si="9"/>
        <v>-122426328.43559742</v>
      </c>
    </row>
    <row r="38" spans="1:11" hidden="1" x14ac:dyDescent="0.2">
      <c r="C38" s="60"/>
      <c r="I38" s="9"/>
      <c r="J38" s="9"/>
      <c r="K38" s="9"/>
    </row>
    <row r="39" spans="1:11" hidden="1" x14ac:dyDescent="0.2">
      <c r="C39" s="60"/>
      <c r="I39" s="9"/>
      <c r="J39" s="9"/>
      <c r="K39" s="9"/>
    </row>
    <row r="40" spans="1:11" hidden="1" x14ac:dyDescent="0.2">
      <c r="C40" s="60"/>
      <c r="I40" s="9"/>
      <c r="J40" s="9"/>
      <c r="K40" s="9"/>
    </row>
    <row r="41" spans="1:11" hidden="1" x14ac:dyDescent="0.2">
      <c r="C41" s="60"/>
      <c r="I41" s="9"/>
      <c r="J41" s="9"/>
      <c r="K41" s="9"/>
    </row>
    <row r="42" spans="1:11" x14ac:dyDescent="0.2">
      <c r="A42" s="61" t="s">
        <v>90</v>
      </c>
      <c r="I42" s="65">
        <f>SUBTOTAL(9,I34:I41)</f>
        <v>-2306281353.2111492</v>
      </c>
      <c r="J42" s="65">
        <f>SUBTOTAL(9,J34:J41)</f>
        <v>-2431883279.600358</v>
      </c>
      <c r="K42" s="65">
        <f>SUBTOTAL(9,K34:K41)</f>
        <v>-125601926.38920873</v>
      </c>
    </row>
    <row r="43" spans="1:11" x14ac:dyDescent="0.2">
      <c r="I43" s="9"/>
      <c r="J43" s="9"/>
      <c r="K43" s="9"/>
    </row>
    <row r="44" spans="1:11" x14ac:dyDescent="0.2">
      <c r="A44" s="62" t="s">
        <v>91</v>
      </c>
      <c r="I44" s="9"/>
      <c r="J44" s="9"/>
      <c r="K44" s="9"/>
    </row>
    <row r="45" spans="1:11" x14ac:dyDescent="0.2">
      <c r="A45" s="61" t="s">
        <v>92</v>
      </c>
      <c r="B45" s="60">
        <v>108364</v>
      </c>
      <c r="C45" s="60" t="str">
        <f t="shared" ref="C45:C51" si="12">D45</f>
        <v>CA</v>
      </c>
      <c r="D45" s="61" t="s">
        <v>27</v>
      </c>
      <c r="E45" s="61" t="s">
        <v>70</v>
      </c>
      <c r="F45" s="61" t="s">
        <v>93</v>
      </c>
      <c r="G45" s="61" t="str">
        <f t="shared" ref="G45:G51" si="13">E45&amp;F45&amp;D45</f>
        <v>DDSTPCA</v>
      </c>
      <c r="H45" s="61" t="str">
        <f t="shared" ref="H45:H51" si="14">B45&amp;D45</f>
        <v>108364CA</v>
      </c>
      <c r="I45" s="9">
        <v>-169409856.17303285</v>
      </c>
      <c r="J45" s="9">
        <v>-178485749.44607612</v>
      </c>
      <c r="K45" s="9">
        <f t="shared" ref="K45:K51" si="15">J45-I45</f>
        <v>-9075893.2730432749</v>
      </c>
    </row>
    <row r="46" spans="1:11" x14ac:dyDescent="0.2">
      <c r="A46" s="61" t="s">
        <v>94</v>
      </c>
      <c r="B46" s="60">
        <v>108364</v>
      </c>
      <c r="C46" s="60" t="str">
        <f t="shared" si="12"/>
        <v>OR</v>
      </c>
      <c r="D46" s="61" t="s">
        <v>29</v>
      </c>
      <c r="E46" s="61" t="s">
        <v>70</v>
      </c>
      <c r="F46" s="61" t="s">
        <v>93</v>
      </c>
      <c r="G46" s="61" t="str">
        <f t="shared" si="13"/>
        <v>DDSTPOR</v>
      </c>
      <c r="H46" s="61" t="str">
        <f t="shared" si="14"/>
        <v>108364OR</v>
      </c>
      <c r="I46" s="9">
        <v>-1169464638.7073176</v>
      </c>
      <c r="J46" s="9">
        <v>-1201567852.4044142</v>
      </c>
      <c r="K46" s="9">
        <f t="shared" si="15"/>
        <v>-32103213.697096586</v>
      </c>
    </row>
    <row r="47" spans="1:11" x14ac:dyDescent="0.2">
      <c r="A47" s="61" t="s">
        <v>95</v>
      </c>
      <c r="B47" s="60">
        <v>108364</v>
      </c>
      <c r="C47" s="60" t="str">
        <f t="shared" si="12"/>
        <v>WA</v>
      </c>
      <c r="D47" s="61" t="s">
        <v>31</v>
      </c>
      <c r="E47" s="61" t="s">
        <v>70</v>
      </c>
      <c r="F47" s="61" t="s">
        <v>93</v>
      </c>
      <c r="G47" s="61" t="str">
        <f t="shared" si="13"/>
        <v>DDSTPWA</v>
      </c>
      <c r="H47" s="61" t="str">
        <f t="shared" si="14"/>
        <v>108364WA</v>
      </c>
      <c r="I47" s="9">
        <v>-307340601.67108959</v>
      </c>
      <c r="J47" s="9">
        <v>-319650619.36842847</v>
      </c>
      <c r="K47" s="9">
        <f t="shared" si="15"/>
        <v>-12310017.697338879</v>
      </c>
    </row>
    <row r="48" spans="1:11" x14ac:dyDescent="0.2">
      <c r="A48" s="61" t="s">
        <v>96</v>
      </c>
      <c r="B48" s="60">
        <v>108364</v>
      </c>
      <c r="C48" s="60" t="str">
        <f t="shared" si="12"/>
        <v>WYP</v>
      </c>
      <c r="D48" s="61" t="s">
        <v>32</v>
      </c>
      <c r="E48" s="61" t="s">
        <v>70</v>
      </c>
      <c r="F48" s="61" t="s">
        <v>93</v>
      </c>
      <c r="G48" s="61" t="str">
        <f t="shared" si="13"/>
        <v>DDSTPWYP</v>
      </c>
      <c r="H48" s="61" t="str">
        <f t="shared" si="14"/>
        <v>108364WYP</v>
      </c>
      <c r="I48" s="9">
        <v>-328013444.95518529</v>
      </c>
      <c r="J48" s="9">
        <v>-342257796.68828058</v>
      </c>
      <c r="K48" s="9">
        <f t="shared" si="15"/>
        <v>-14244351.733095288</v>
      </c>
    </row>
    <row r="49" spans="1:11" x14ac:dyDescent="0.2">
      <c r="A49" s="61" t="s">
        <v>97</v>
      </c>
      <c r="B49" s="60">
        <v>108364</v>
      </c>
      <c r="C49" s="60" t="str">
        <f t="shared" si="12"/>
        <v>UT</v>
      </c>
      <c r="D49" s="61" t="s">
        <v>30</v>
      </c>
      <c r="E49" s="61" t="s">
        <v>70</v>
      </c>
      <c r="F49" s="61" t="s">
        <v>93</v>
      </c>
      <c r="G49" s="61" t="str">
        <f t="shared" si="13"/>
        <v>DDSTPUT</v>
      </c>
      <c r="H49" s="61" t="str">
        <f t="shared" si="14"/>
        <v>108364UT</v>
      </c>
      <c r="I49" s="9">
        <v>-1242350682.1368811</v>
      </c>
      <c r="J49" s="9">
        <v>-1319284436.1997926</v>
      </c>
      <c r="K49" s="9">
        <f t="shared" si="15"/>
        <v>-76933754.06291151</v>
      </c>
    </row>
    <row r="50" spans="1:11" x14ac:dyDescent="0.2">
      <c r="A50" s="61" t="s">
        <v>98</v>
      </c>
      <c r="B50" s="60">
        <v>108364</v>
      </c>
      <c r="C50" s="60" t="str">
        <f t="shared" si="12"/>
        <v>ID</v>
      </c>
      <c r="D50" s="61" t="s">
        <v>28</v>
      </c>
      <c r="E50" s="61" t="s">
        <v>70</v>
      </c>
      <c r="F50" s="61" t="s">
        <v>93</v>
      </c>
      <c r="G50" s="61" t="str">
        <f t="shared" si="13"/>
        <v>DDSTPID</v>
      </c>
      <c r="H50" s="61" t="str">
        <f t="shared" si="14"/>
        <v>108364ID</v>
      </c>
      <c r="I50" s="9">
        <v>-174427332.40260515</v>
      </c>
      <c r="J50" s="9">
        <v>-182947426.03536031</v>
      </c>
      <c r="K50" s="9">
        <f t="shared" si="15"/>
        <v>-8520093.6327551603</v>
      </c>
    </row>
    <row r="51" spans="1:11" x14ac:dyDescent="0.2">
      <c r="A51" s="61" t="s">
        <v>99</v>
      </c>
      <c r="B51" s="60">
        <v>108364</v>
      </c>
      <c r="C51" s="60" t="str">
        <f t="shared" si="12"/>
        <v>WYU</v>
      </c>
      <c r="D51" s="61" t="s">
        <v>38</v>
      </c>
      <c r="E51" s="61" t="s">
        <v>70</v>
      </c>
      <c r="F51" s="61" t="s">
        <v>93</v>
      </c>
      <c r="G51" s="61" t="str">
        <f t="shared" si="13"/>
        <v>DDSTPWYU</v>
      </c>
      <c r="H51" s="61" t="str">
        <f t="shared" si="14"/>
        <v>108364WYU</v>
      </c>
      <c r="I51" s="9">
        <v>-71751851.459668636</v>
      </c>
      <c r="J51" s="9">
        <v>-75304385.426470578</v>
      </c>
      <c r="K51" s="9">
        <f t="shared" si="15"/>
        <v>-3552533.9668019414</v>
      </c>
    </row>
    <row r="52" spans="1:11" x14ac:dyDescent="0.2">
      <c r="A52" s="61" t="s">
        <v>100</v>
      </c>
      <c r="I52" s="65">
        <f>SUBTOTAL(9,I45:I51)</f>
        <v>-3462758407.5057797</v>
      </c>
      <c r="J52" s="65">
        <f>SUBTOTAL(9,J45:J51)</f>
        <v>-3619498265.5688229</v>
      </c>
      <c r="K52" s="65">
        <f>SUBTOTAL(9,K45:K51)</f>
        <v>-156739858.06304264</v>
      </c>
    </row>
    <row r="53" spans="1:11" x14ac:dyDescent="0.2">
      <c r="I53" s="9"/>
      <c r="J53" s="9"/>
      <c r="K53" s="9"/>
    </row>
    <row r="54" spans="1:11" x14ac:dyDescent="0.2">
      <c r="A54" s="62" t="s">
        <v>101</v>
      </c>
      <c r="I54" s="9"/>
      <c r="J54" s="9"/>
      <c r="K54" s="9"/>
    </row>
    <row r="55" spans="1:11" x14ac:dyDescent="0.2">
      <c r="A55" s="61" t="s">
        <v>92</v>
      </c>
      <c r="B55" s="61" t="s">
        <v>37</v>
      </c>
      <c r="C55" s="60" t="str">
        <f t="shared" ref="C55:C80" si="16">D55</f>
        <v>CA</v>
      </c>
      <c r="D55" s="61" t="s">
        <v>27</v>
      </c>
      <c r="E55" s="61" t="s">
        <v>70</v>
      </c>
      <c r="F55" s="61" t="s">
        <v>102</v>
      </c>
      <c r="G55" s="61" t="str">
        <f t="shared" ref="G55:G80" si="17">E55&amp;F55&amp;D55</f>
        <v>DGNLPCA</v>
      </c>
      <c r="H55" s="61" t="str">
        <f t="shared" ref="H55:H80" si="18">B55&amp;D55</f>
        <v>108GPCA</v>
      </c>
      <c r="I55" s="9">
        <v>-7931674.8467433257</v>
      </c>
      <c r="J55" s="9">
        <v>-8294669.1490798853</v>
      </c>
      <c r="K55" s="9">
        <f t="shared" ref="K55:K80" si="19">J55-I55</f>
        <v>-362994.30233655963</v>
      </c>
    </row>
    <row r="56" spans="1:11" x14ac:dyDescent="0.2">
      <c r="A56" s="61" t="s">
        <v>94</v>
      </c>
      <c r="B56" s="61" t="s">
        <v>37</v>
      </c>
      <c r="C56" s="60" t="str">
        <f t="shared" si="16"/>
        <v>OR</v>
      </c>
      <c r="D56" s="61" t="s">
        <v>29</v>
      </c>
      <c r="E56" s="61" t="s">
        <v>70</v>
      </c>
      <c r="F56" s="61" t="s">
        <v>102</v>
      </c>
      <c r="G56" s="61" t="str">
        <f t="shared" si="17"/>
        <v>DGNLPOR</v>
      </c>
      <c r="H56" s="61" t="str">
        <f t="shared" si="18"/>
        <v>108GPOR</v>
      </c>
      <c r="I56" s="9">
        <v>-92424822.637994647</v>
      </c>
      <c r="J56" s="9">
        <v>-95660483.866392478</v>
      </c>
      <c r="K56" s="9">
        <f t="shared" si="19"/>
        <v>-3235661.2283978313</v>
      </c>
    </row>
    <row r="57" spans="1:11" x14ac:dyDescent="0.2">
      <c r="A57" s="61" t="s">
        <v>95</v>
      </c>
      <c r="B57" s="61" t="s">
        <v>37</v>
      </c>
      <c r="C57" s="60" t="str">
        <f t="shared" si="16"/>
        <v>WA</v>
      </c>
      <c r="D57" s="61" t="s">
        <v>31</v>
      </c>
      <c r="E57" s="61" t="s">
        <v>70</v>
      </c>
      <c r="F57" s="61" t="s">
        <v>102</v>
      </c>
      <c r="G57" s="61" t="str">
        <f t="shared" si="17"/>
        <v>DGNLPWA</v>
      </c>
      <c r="H57" s="61" t="str">
        <f t="shared" si="18"/>
        <v>108GPWA</v>
      </c>
      <c r="I57" s="9">
        <v>-27173998.204139795</v>
      </c>
      <c r="J57" s="9">
        <v>-28012536.049010377</v>
      </c>
      <c r="K57" s="9">
        <f t="shared" si="19"/>
        <v>-838537.84487058222</v>
      </c>
    </row>
    <row r="58" spans="1:11" x14ac:dyDescent="0.2">
      <c r="A58" s="61" t="s">
        <v>96</v>
      </c>
      <c r="B58" s="61" t="s">
        <v>37</v>
      </c>
      <c r="C58" s="60" t="str">
        <f t="shared" si="16"/>
        <v>WYP</v>
      </c>
      <c r="D58" s="61" t="s">
        <v>32</v>
      </c>
      <c r="E58" s="61" t="s">
        <v>70</v>
      </c>
      <c r="F58" s="61" t="s">
        <v>102</v>
      </c>
      <c r="G58" s="61" t="str">
        <f t="shared" si="17"/>
        <v>DGNLPWYP</v>
      </c>
      <c r="H58" s="61" t="str">
        <f t="shared" si="18"/>
        <v>108GPWYP</v>
      </c>
      <c r="I58" s="9">
        <v>-35642215.794037215</v>
      </c>
      <c r="J58" s="9">
        <v>-38522388.678978175</v>
      </c>
      <c r="K58" s="9">
        <f t="shared" si="19"/>
        <v>-2880172.8849409595</v>
      </c>
    </row>
    <row r="59" spans="1:11" x14ac:dyDescent="0.2">
      <c r="A59" s="61" t="s">
        <v>97</v>
      </c>
      <c r="B59" s="61" t="s">
        <v>37</v>
      </c>
      <c r="C59" s="60" t="str">
        <f t="shared" si="16"/>
        <v>UT</v>
      </c>
      <c r="D59" s="61" t="s">
        <v>30</v>
      </c>
      <c r="E59" s="61" t="s">
        <v>70</v>
      </c>
      <c r="F59" s="61" t="s">
        <v>102</v>
      </c>
      <c r="G59" s="61" t="str">
        <f t="shared" si="17"/>
        <v>DGNLPUT</v>
      </c>
      <c r="H59" s="61" t="str">
        <f t="shared" si="18"/>
        <v>108GPUT</v>
      </c>
      <c r="I59" s="9">
        <v>-119143047.74993789</v>
      </c>
      <c r="J59" s="9">
        <v>-127158132.13865303</v>
      </c>
      <c r="K59" s="9">
        <f t="shared" si="19"/>
        <v>-8015084.3887151331</v>
      </c>
    </row>
    <row r="60" spans="1:11" x14ac:dyDescent="0.2">
      <c r="A60" s="61" t="s">
        <v>98</v>
      </c>
      <c r="B60" s="61" t="s">
        <v>37</v>
      </c>
      <c r="C60" s="60" t="str">
        <f t="shared" si="16"/>
        <v>ID</v>
      </c>
      <c r="D60" s="61" t="s">
        <v>28</v>
      </c>
      <c r="E60" s="61" t="s">
        <v>70</v>
      </c>
      <c r="F60" s="61" t="s">
        <v>102</v>
      </c>
      <c r="G60" s="61" t="str">
        <f t="shared" si="17"/>
        <v>DGNLPID</v>
      </c>
      <c r="H60" s="61" t="str">
        <f t="shared" si="18"/>
        <v>108GPID</v>
      </c>
      <c r="I60" s="9">
        <v>-26158303.470689368</v>
      </c>
      <c r="J60" s="9">
        <v>-28145262.15924773</v>
      </c>
      <c r="K60" s="9">
        <f t="shared" si="19"/>
        <v>-1986958.6885583624</v>
      </c>
    </row>
    <row r="61" spans="1:11" x14ac:dyDescent="0.2">
      <c r="A61" s="61" t="s">
        <v>99</v>
      </c>
      <c r="B61" s="61" t="s">
        <v>37</v>
      </c>
      <c r="C61" s="60" t="str">
        <f t="shared" si="16"/>
        <v>WYU</v>
      </c>
      <c r="D61" s="61" t="s">
        <v>38</v>
      </c>
      <c r="E61" s="61" t="s">
        <v>70</v>
      </c>
      <c r="F61" s="61" t="s">
        <v>102</v>
      </c>
      <c r="G61" s="61" t="str">
        <f t="shared" si="17"/>
        <v>DGNLPWYU</v>
      </c>
      <c r="H61" s="61" t="str">
        <f t="shared" si="18"/>
        <v>108GPWYU</v>
      </c>
      <c r="I61" s="9">
        <v>-8270839.7926253239</v>
      </c>
      <c r="J61" s="9">
        <v>-8788014.4396317154</v>
      </c>
      <c r="K61" s="9">
        <f t="shared" si="19"/>
        <v>-517174.64700639155</v>
      </c>
    </row>
    <row r="62" spans="1:11" x14ac:dyDescent="0.2">
      <c r="A62" s="61" t="s">
        <v>69</v>
      </c>
      <c r="B62" s="61" t="s">
        <v>37</v>
      </c>
      <c r="C62" s="60" t="str">
        <f t="shared" si="16"/>
        <v>CAGE</v>
      </c>
      <c r="D62" s="61" t="s">
        <v>12</v>
      </c>
      <c r="E62" s="61" t="s">
        <v>70</v>
      </c>
      <c r="F62" s="61" t="s">
        <v>102</v>
      </c>
      <c r="G62" s="61" t="str">
        <f t="shared" si="17"/>
        <v>DGNLPCAGE</v>
      </c>
      <c r="H62" s="61" t="str">
        <f t="shared" si="18"/>
        <v>108GPCAGE</v>
      </c>
      <c r="I62" s="9">
        <v>-46068027.420271754</v>
      </c>
      <c r="J62" s="9">
        <v>-47230215.625358522</v>
      </c>
      <c r="K62" s="9">
        <f t="shared" si="19"/>
        <v>-1162188.2050867677</v>
      </c>
    </row>
    <row r="63" spans="1:11" x14ac:dyDescent="0.2">
      <c r="A63" s="61" t="s">
        <v>72</v>
      </c>
      <c r="B63" s="61" t="s">
        <v>37</v>
      </c>
      <c r="C63" s="60" t="str">
        <f t="shared" si="16"/>
        <v>CAGW</v>
      </c>
      <c r="D63" s="61" t="s">
        <v>13</v>
      </c>
      <c r="E63" s="61" t="s">
        <v>70</v>
      </c>
      <c r="F63" s="61" t="s">
        <v>102</v>
      </c>
      <c r="G63" s="61" t="str">
        <f t="shared" si="17"/>
        <v>DGNLPCAGW</v>
      </c>
      <c r="H63" s="61" t="str">
        <f t="shared" si="18"/>
        <v>108GPCAGW</v>
      </c>
      <c r="I63" s="9">
        <v>-1773032.2687191118</v>
      </c>
      <c r="J63" s="9">
        <v>-2049042.9442865194</v>
      </c>
      <c r="K63" s="9">
        <f t="shared" si="19"/>
        <v>-276010.67556740763</v>
      </c>
    </row>
    <row r="64" spans="1:11" x14ac:dyDescent="0.2">
      <c r="A64" s="61" t="s">
        <v>73</v>
      </c>
      <c r="B64" s="61" t="s">
        <v>37</v>
      </c>
      <c r="C64" s="60" t="str">
        <f t="shared" si="16"/>
        <v>SG</v>
      </c>
      <c r="D64" s="61" t="s">
        <v>14</v>
      </c>
      <c r="E64" s="61" t="s">
        <v>70</v>
      </c>
      <c r="F64" s="61" t="s">
        <v>102</v>
      </c>
      <c r="G64" s="61" t="str">
        <f t="shared" si="17"/>
        <v>DGNLPSG</v>
      </c>
      <c r="H64" s="61" t="str">
        <f t="shared" si="18"/>
        <v>108GPSG</v>
      </c>
      <c r="I64" s="9">
        <v>-90423337.779374376</v>
      </c>
      <c r="J64" s="9">
        <v>-95022295.889171228</v>
      </c>
      <c r="K64" s="9">
        <f t="shared" si="19"/>
        <v>-4598958.1097968519</v>
      </c>
    </row>
    <row r="65" spans="1:11" s="9" customFormat="1" x14ac:dyDescent="0.2">
      <c r="A65" s="61" t="s">
        <v>103</v>
      </c>
      <c r="B65" s="61" t="s">
        <v>37</v>
      </c>
      <c r="C65" s="60" t="s">
        <v>39</v>
      </c>
      <c r="D65" s="61" t="s">
        <v>39</v>
      </c>
      <c r="E65" s="61" t="s">
        <v>70</v>
      </c>
      <c r="F65" s="61" t="s">
        <v>102</v>
      </c>
      <c r="G65" s="61" t="s">
        <v>138</v>
      </c>
      <c r="H65" s="61" t="s">
        <v>139</v>
      </c>
      <c r="I65" s="9">
        <v>-135938677.26286623</v>
      </c>
      <c r="J65" s="9">
        <v>-146723752.90971887</v>
      </c>
      <c r="K65" s="9">
        <f t="shared" si="19"/>
        <v>-10785075.646852642</v>
      </c>
    </row>
    <row r="66" spans="1:11" s="9" customFormat="1" hidden="1" x14ac:dyDescent="0.2">
      <c r="A66" s="61"/>
      <c r="B66" s="61"/>
      <c r="C66" s="60"/>
      <c r="D66" s="61"/>
      <c r="E66" s="61"/>
      <c r="F66" s="61"/>
      <c r="G66" s="61"/>
      <c r="H66" s="61"/>
    </row>
    <row r="67" spans="1:11" s="9" customFormat="1" hidden="1" x14ac:dyDescent="0.2">
      <c r="A67" s="61"/>
      <c r="B67" s="61"/>
      <c r="C67" s="60"/>
      <c r="D67" s="61"/>
      <c r="E67" s="61"/>
      <c r="F67" s="61"/>
      <c r="G67" s="61"/>
      <c r="H67" s="61"/>
    </row>
    <row r="68" spans="1:11" s="9" customFormat="1" hidden="1" x14ac:dyDescent="0.2">
      <c r="A68" s="61"/>
      <c r="B68" s="61"/>
      <c r="C68" s="60"/>
      <c r="D68" s="61"/>
      <c r="E68" s="61"/>
      <c r="F68" s="61"/>
      <c r="G68" s="61"/>
      <c r="H68" s="61"/>
    </row>
    <row r="69" spans="1:11" s="9" customFormat="1" hidden="1" x14ac:dyDescent="0.2">
      <c r="A69" s="61"/>
      <c r="B69" s="61"/>
      <c r="C69" s="60"/>
      <c r="D69" s="61"/>
      <c r="E69" s="61"/>
      <c r="F69" s="61"/>
      <c r="G69" s="61"/>
      <c r="H69" s="61"/>
    </row>
    <row r="70" spans="1:11" s="9" customFormat="1" hidden="1" x14ac:dyDescent="0.2">
      <c r="A70" s="61"/>
      <c r="B70" s="61"/>
      <c r="C70" s="60"/>
      <c r="D70" s="61"/>
      <c r="E70" s="61"/>
      <c r="F70" s="61"/>
      <c r="G70" s="61"/>
      <c r="H70" s="61"/>
    </row>
    <row r="71" spans="1:11" s="9" customFormat="1" hidden="1" x14ac:dyDescent="0.2">
      <c r="A71" s="61"/>
      <c r="B71" s="61"/>
      <c r="C71" s="60"/>
      <c r="D71" s="61"/>
      <c r="E71" s="61"/>
      <c r="F71" s="61"/>
      <c r="G71" s="61"/>
      <c r="H71" s="61"/>
    </row>
    <row r="72" spans="1:11" s="9" customFormat="1" hidden="1" x14ac:dyDescent="0.2">
      <c r="A72" s="61"/>
      <c r="B72" s="61"/>
      <c r="C72" s="60"/>
      <c r="D72" s="61"/>
      <c r="E72" s="61"/>
      <c r="F72" s="61"/>
      <c r="G72" s="61"/>
      <c r="H72" s="61"/>
    </row>
    <row r="73" spans="1:11" s="9" customFormat="1" hidden="1" x14ac:dyDescent="0.2">
      <c r="A73" s="61"/>
      <c r="B73" s="61"/>
      <c r="C73" s="60"/>
      <c r="D73" s="61"/>
      <c r="E73" s="61"/>
      <c r="F73" s="61"/>
      <c r="G73" s="61"/>
      <c r="H73" s="61"/>
    </row>
    <row r="74" spans="1:11" s="9" customFormat="1" hidden="1" x14ac:dyDescent="0.2">
      <c r="A74" s="61"/>
      <c r="B74" s="61"/>
      <c r="C74" s="60"/>
      <c r="D74" s="61"/>
      <c r="E74" s="61"/>
      <c r="F74" s="61"/>
      <c r="G74" s="61"/>
      <c r="H74" s="61"/>
    </row>
    <row r="75" spans="1:11" s="9" customFormat="1" hidden="1" x14ac:dyDescent="0.2">
      <c r="A75" s="61"/>
      <c r="B75" s="61"/>
      <c r="C75" s="60"/>
      <c r="D75" s="61"/>
      <c r="E75" s="61"/>
      <c r="F75" s="61"/>
      <c r="G75" s="61"/>
      <c r="H75" s="61"/>
    </row>
    <row r="76" spans="1:11" s="9" customFormat="1" hidden="1" x14ac:dyDescent="0.2">
      <c r="A76" s="61"/>
      <c r="B76" s="61"/>
      <c r="C76" s="60"/>
      <c r="D76" s="61"/>
      <c r="E76" s="61"/>
      <c r="F76" s="61"/>
      <c r="G76" s="61"/>
      <c r="H76" s="61"/>
    </row>
    <row r="77" spans="1:11" s="9" customFormat="1" x14ac:dyDescent="0.2">
      <c r="A77" s="61" t="s">
        <v>78</v>
      </c>
      <c r="B77" s="61" t="s">
        <v>37</v>
      </c>
      <c r="C77" s="60" t="str">
        <f t="shared" si="16"/>
        <v>JBG</v>
      </c>
      <c r="D77" s="61" t="s">
        <v>15</v>
      </c>
      <c r="E77" s="61" t="s">
        <v>70</v>
      </c>
      <c r="F77" s="61" t="s">
        <v>102</v>
      </c>
      <c r="G77" s="61" t="str">
        <f t="shared" si="17"/>
        <v>DGNLPJBG</v>
      </c>
      <c r="H77" s="61" t="str">
        <f t="shared" si="18"/>
        <v>108GPJBG</v>
      </c>
      <c r="I77" s="9">
        <v>-7785715.8057603799</v>
      </c>
      <c r="J77" s="9">
        <v>-7732035.1008583521</v>
      </c>
      <c r="K77" s="9">
        <f t="shared" si="19"/>
        <v>53680.704902027734</v>
      </c>
    </row>
    <row r="78" spans="1:11" s="9" customFormat="1" x14ac:dyDescent="0.2">
      <c r="A78" s="61" t="s">
        <v>104</v>
      </c>
      <c r="B78" s="61" t="s">
        <v>37</v>
      </c>
      <c r="C78" s="60" t="str">
        <f t="shared" si="16"/>
        <v>JBE</v>
      </c>
      <c r="D78" s="61" t="s">
        <v>105</v>
      </c>
      <c r="E78" s="61" t="s">
        <v>70</v>
      </c>
      <c r="F78" s="61" t="s">
        <v>102</v>
      </c>
      <c r="G78" s="61" t="str">
        <f t="shared" si="17"/>
        <v>DGNLPJBE</v>
      </c>
      <c r="H78" s="61" t="str">
        <f t="shared" si="18"/>
        <v>108GPJBE</v>
      </c>
      <c r="I78" s="9">
        <v>0</v>
      </c>
      <c r="J78" s="9">
        <v>0</v>
      </c>
      <c r="K78" s="9">
        <f t="shared" si="19"/>
        <v>0</v>
      </c>
    </row>
    <row r="79" spans="1:11" s="9" customFormat="1" x14ac:dyDescent="0.2">
      <c r="A79" s="61" t="s">
        <v>106</v>
      </c>
      <c r="B79" s="61" t="s">
        <v>37</v>
      </c>
      <c r="C79" s="60" t="str">
        <f t="shared" si="16"/>
        <v>CN</v>
      </c>
      <c r="D79" s="61" t="s">
        <v>40</v>
      </c>
      <c r="E79" s="61" t="s">
        <v>70</v>
      </c>
      <c r="F79" s="61" t="s">
        <v>102</v>
      </c>
      <c r="G79" s="61" t="str">
        <f t="shared" si="17"/>
        <v>DGNLPCN</v>
      </c>
      <c r="H79" s="61" t="str">
        <f t="shared" si="18"/>
        <v>108GPCN</v>
      </c>
      <c r="I79" s="9">
        <v>-6588620.83875087</v>
      </c>
      <c r="J79" s="9">
        <v>-6199915.6455412582</v>
      </c>
      <c r="K79" s="9">
        <f t="shared" si="19"/>
        <v>388705.19320961181</v>
      </c>
    </row>
    <row r="80" spans="1:11" s="9" customFormat="1" x14ac:dyDescent="0.2">
      <c r="A80" s="61" t="s">
        <v>107</v>
      </c>
      <c r="B80" s="61" t="s">
        <v>37</v>
      </c>
      <c r="C80" s="60" t="str">
        <f t="shared" si="16"/>
        <v>CAEE</v>
      </c>
      <c r="D80" s="61" t="s">
        <v>41</v>
      </c>
      <c r="E80" s="61" t="s">
        <v>70</v>
      </c>
      <c r="F80" s="61" t="s">
        <v>102</v>
      </c>
      <c r="G80" s="61" t="str">
        <f t="shared" si="17"/>
        <v>DGNLPCAEE</v>
      </c>
      <c r="H80" s="61" t="str">
        <f t="shared" si="18"/>
        <v>108GPCAEE</v>
      </c>
      <c r="I80" s="9">
        <v>-1687304.2022701639</v>
      </c>
      <c r="J80" s="9">
        <v>-1691598.1239314501</v>
      </c>
      <c r="K80" s="9">
        <f t="shared" si="19"/>
        <v>-4293.9216612861492</v>
      </c>
    </row>
    <row r="81" spans="1:19" x14ac:dyDescent="0.2">
      <c r="A81" s="61" t="s">
        <v>108</v>
      </c>
      <c r="I81" s="65">
        <f>SUBTOTAL(9,I55:I80)</f>
        <v>-607009618.07418036</v>
      </c>
      <c r="J81" s="65">
        <f>SUBTOTAL(9,J55:J80)</f>
        <v>-641230342.7198596</v>
      </c>
      <c r="K81" s="65">
        <f>SUBTOTAL(9,K55:K80)</f>
        <v>-34220724.645679131</v>
      </c>
    </row>
    <row r="82" spans="1:19" x14ac:dyDescent="0.2">
      <c r="I82" s="9"/>
      <c r="J82" s="9"/>
      <c r="K82" s="9"/>
    </row>
    <row r="83" spans="1:19" x14ac:dyDescent="0.2">
      <c r="A83" s="62" t="s">
        <v>109</v>
      </c>
      <c r="I83" s="9"/>
      <c r="J83" s="9"/>
      <c r="K83" s="9"/>
    </row>
    <row r="84" spans="1:19" x14ac:dyDescent="0.2">
      <c r="A84" s="61" t="s">
        <v>107</v>
      </c>
      <c r="B84" s="61" t="s">
        <v>43</v>
      </c>
      <c r="C84" s="60" t="str">
        <f t="shared" ref="C84" si="20">D84</f>
        <v>CAEE</v>
      </c>
      <c r="D84" s="61" t="s">
        <v>41</v>
      </c>
      <c r="E84" s="61" t="s">
        <v>70</v>
      </c>
      <c r="F84" s="61" t="s">
        <v>110</v>
      </c>
      <c r="G84" s="61" t="str">
        <f>E84&amp;F84&amp;D84</f>
        <v>DMNGPCAEE</v>
      </c>
      <c r="H84" s="61" t="str">
        <f>B84&amp;D84</f>
        <v>108MPCAEE</v>
      </c>
      <c r="I84" s="9">
        <v>0</v>
      </c>
      <c r="J84" s="9">
        <v>0</v>
      </c>
      <c r="K84" s="9">
        <f>J84-I84</f>
        <v>0</v>
      </c>
    </row>
    <row r="85" spans="1:19" x14ac:dyDescent="0.2">
      <c r="A85" s="61" t="s">
        <v>111</v>
      </c>
      <c r="I85" s="65">
        <f>SUBTOTAL(9,I84)</f>
        <v>0</v>
      </c>
      <c r="J85" s="65">
        <f>SUBTOTAL(9,J84)</f>
        <v>0</v>
      </c>
      <c r="K85" s="65">
        <f>SUBTOTAL(9,K84)</f>
        <v>0</v>
      </c>
    </row>
    <row r="86" spans="1:19" x14ac:dyDescent="0.2">
      <c r="I86" s="9"/>
      <c r="J86" s="9"/>
      <c r="K86" s="9"/>
    </row>
    <row r="87" spans="1:19" x14ac:dyDescent="0.2">
      <c r="A87" s="62" t="s">
        <v>44</v>
      </c>
      <c r="I87" s="65">
        <f>SUBTOTAL(9,I12:I86)</f>
        <v>-10885107012.890089</v>
      </c>
      <c r="J87" s="65">
        <f>SUBTOTAL(9,J12:J86)</f>
        <v>-11668642216.573416</v>
      </c>
      <c r="K87" s="83">
        <f>SUBTOTAL(9,K12:K86)</f>
        <v>-783535203.68331957</v>
      </c>
    </row>
    <row r="88" spans="1:19" x14ac:dyDescent="0.2">
      <c r="A88" s="62"/>
      <c r="I88" s="9"/>
      <c r="J88" s="9"/>
      <c r="K88" s="94" t="s">
        <v>112</v>
      </c>
    </row>
    <row r="89" spans="1:19" x14ac:dyDescent="0.2">
      <c r="I89" s="9"/>
      <c r="J89" s="9"/>
      <c r="K89" s="9"/>
    </row>
    <row r="90" spans="1:19" x14ac:dyDescent="0.2">
      <c r="A90" s="62" t="s">
        <v>113</v>
      </c>
      <c r="I90" s="9"/>
      <c r="J90" s="9"/>
      <c r="K90" s="9"/>
    </row>
    <row r="91" spans="1:19" x14ac:dyDescent="0.2">
      <c r="A91" s="62"/>
      <c r="I91" s="9"/>
      <c r="J91" s="9"/>
      <c r="K91" s="9"/>
    </row>
    <row r="92" spans="1:19" x14ac:dyDescent="0.2">
      <c r="A92" s="62" t="s">
        <v>114</v>
      </c>
      <c r="I92" s="9"/>
      <c r="J92" s="9"/>
      <c r="K92" s="9"/>
      <c r="S92" s="9"/>
    </row>
    <row r="93" spans="1:19" x14ac:dyDescent="0.2">
      <c r="A93" s="61" t="s">
        <v>92</v>
      </c>
      <c r="B93" s="61" t="s">
        <v>48</v>
      </c>
      <c r="C93" s="8" t="str">
        <f>D93</f>
        <v>CA</v>
      </c>
      <c r="D93" s="8" t="s">
        <v>27</v>
      </c>
      <c r="E93" s="8" t="s">
        <v>115</v>
      </c>
      <c r="F93" s="8" t="s">
        <v>116</v>
      </c>
      <c r="G93" s="8" t="str">
        <f t="shared" ref="G93:G116" si="21">E93&amp;F93&amp;D93</f>
        <v>AINTPCA</v>
      </c>
      <c r="H93" s="8" t="str">
        <f t="shared" ref="H93:H116" si="22">B93&amp;D93</f>
        <v>111IPCA</v>
      </c>
      <c r="I93" s="9">
        <v>-8151.3299999999945</v>
      </c>
      <c r="J93" s="9">
        <v>-8243.1899999999969</v>
      </c>
      <c r="K93" s="9">
        <f t="shared" ref="K93:K116" si="23">J93-I93</f>
        <v>-91.860000000002401</v>
      </c>
      <c r="S93" s="9"/>
    </row>
    <row r="94" spans="1:19" x14ac:dyDescent="0.2">
      <c r="A94" s="61" t="s">
        <v>106</v>
      </c>
      <c r="B94" s="61" t="s">
        <v>48</v>
      </c>
      <c r="C94" s="8" t="str">
        <f t="shared" ref="C94:C116" si="24">D94</f>
        <v>CN</v>
      </c>
      <c r="D94" s="8" t="s">
        <v>40</v>
      </c>
      <c r="E94" s="8" t="s">
        <v>115</v>
      </c>
      <c r="F94" s="8" t="s">
        <v>116</v>
      </c>
      <c r="G94" s="8" t="str">
        <f t="shared" si="21"/>
        <v>AINTPCN</v>
      </c>
      <c r="H94" s="8" t="str">
        <f t="shared" si="22"/>
        <v>111IPCN</v>
      </c>
      <c r="I94" s="9">
        <v>-195867831.97973892</v>
      </c>
      <c r="J94" s="9">
        <v>-208491221.5272775</v>
      </c>
      <c r="K94" s="9">
        <f t="shared" si="23"/>
        <v>-12623389.547538579</v>
      </c>
      <c r="S94" s="9"/>
    </row>
    <row r="95" spans="1:19" x14ac:dyDescent="0.2">
      <c r="A95" s="61" t="s">
        <v>98</v>
      </c>
      <c r="B95" s="61" t="s">
        <v>48</v>
      </c>
      <c r="C95" s="8" t="str">
        <f t="shared" si="24"/>
        <v>ID</v>
      </c>
      <c r="D95" s="98" t="s">
        <v>28</v>
      </c>
      <c r="E95" s="98" t="s">
        <v>115</v>
      </c>
      <c r="F95" s="98" t="s">
        <v>116</v>
      </c>
      <c r="G95" s="98" t="str">
        <f t="shared" si="21"/>
        <v>AINTPID</v>
      </c>
      <c r="H95" s="98" t="str">
        <f t="shared" si="22"/>
        <v>111IPID</v>
      </c>
      <c r="I95" s="9">
        <v>-1041192.9425446078</v>
      </c>
      <c r="J95" s="9">
        <v>-1062719.4058701287</v>
      </c>
      <c r="K95" s="9">
        <f t="shared" si="23"/>
        <v>-21526.463325520861</v>
      </c>
      <c r="S95" s="9"/>
    </row>
    <row r="96" spans="1:19" x14ac:dyDescent="0.2">
      <c r="A96" s="61" t="s">
        <v>78</v>
      </c>
      <c r="B96" s="61" t="s">
        <v>48</v>
      </c>
      <c r="C96" s="8" t="str">
        <f t="shared" si="24"/>
        <v>JBG</v>
      </c>
      <c r="D96" s="98" t="s">
        <v>15</v>
      </c>
      <c r="E96" s="98" t="s">
        <v>115</v>
      </c>
      <c r="F96" s="98" t="s">
        <v>116</v>
      </c>
      <c r="G96" s="98" t="str">
        <f t="shared" si="21"/>
        <v>AINTPJBG</v>
      </c>
      <c r="H96" s="98" t="str">
        <f t="shared" si="22"/>
        <v>111IPJBG</v>
      </c>
      <c r="I96" s="9">
        <v>-2710571.2200000021</v>
      </c>
      <c r="J96" s="9">
        <v>-3017379.4200000032</v>
      </c>
      <c r="K96" s="9">
        <f t="shared" si="23"/>
        <v>-306808.20000000112</v>
      </c>
      <c r="S96" s="9"/>
    </row>
    <row r="97" spans="1:19" x14ac:dyDescent="0.2">
      <c r="A97" s="61" t="s">
        <v>94</v>
      </c>
      <c r="B97" s="61" t="s">
        <v>48</v>
      </c>
      <c r="C97" s="8" t="str">
        <f t="shared" si="24"/>
        <v>OR</v>
      </c>
      <c r="D97" s="8" t="s">
        <v>29</v>
      </c>
      <c r="E97" s="8" t="s">
        <v>115</v>
      </c>
      <c r="F97" s="8" t="s">
        <v>116</v>
      </c>
      <c r="G97" s="8" t="str">
        <f t="shared" si="21"/>
        <v>AINTPOR</v>
      </c>
      <c r="H97" s="8" t="str">
        <f t="shared" si="22"/>
        <v>111IPOR</v>
      </c>
      <c r="I97" s="9">
        <v>-154491.45867676332</v>
      </c>
      <c r="J97" s="9">
        <v>-161596.46073627524</v>
      </c>
      <c r="K97" s="9">
        <f t="shared" si="23"/>
        <v>-7105.0020595119277</v>
      </c>
      <c r="S97" s="9"/>
    </row>
    <row r="98" spans="1:19" x14ac:dyDescent="0.2">
      <c r="A98" s="61" t="s">
        <v>107</v>
      </c>
      <c r="B98" s="61" t="s">
        <v>48</v>
      </c>
      <c r="C98" s="8" t="str">
        <f t="shared" si="24"/>
        <v>CAEE</v>
      </c>
      <c r="D98" s="8" t="s">
        <v>41</v>
      </c>
      <c r="E98" s="8" t="s">
        <v>115</v>
      </c>
      <c r="F98" s="8" t="s">
        <v>116</v>
      </c>
      <c r="G98" s="8" t="str">
        <f t="shared" si="21"/>
        <v>AINTPCAEE</v>
      </c>
      <c r="H98" s="8" t="str">
        <f t="shared" si="22"/>
        <v>111IPCAEE</v>
      </c>
      <c r="I98" s="9">
        <v>3862.2141897688002</v>
      </c>
      <c r="J98" s="9">
        <v>9030.9393073095271</v>
      </c>
      <c r="K98" s="9">
        <f t="shared" si="23"/>
        <v>5168.7251175407273</v>
      </c>
      <c r="S98" s="9"/>
    </row>
    <row r="99" spans="1:19" x14ac:dyDescent="0.2">
      <c r="A99" s="61" t="s">
        <v>73</v>
      </c>
      <c r="B99" s="61" t="s">
        <v>48</v>
      </c>
      <c r="C99" s="8" t="str">
        <f t="shared" si="24"/>
        <v>SG</v>
      </c>
      <c r="D99" s="8" t="s">
        <v>14</v>
      </c>
      <c r="E99" s="8" t="s">
        <v>115</v>
      </c>
      <c r="F99" s="8" t="s">
        <v>116</v>
      </c>
      <c r="G99" s="8" t="str">
        <f t="shared" si="21"/>
        <v>AINTPSG</v>
      </c>
      <c r="H99" s="8" t="str">
        <f t="shared" si="22"/>
        <v>111IPSG</v>
      </c>
      <c r="I99" s="9">
        <v>-66387775.806407005</v>
      </c>
      <c r="J99" s="9">
        <v>-69525083.337003008</v>
      </c>
      <c r="K99" s="9">
        <f t="shared" si="23"/>
        <v>-3137307.5305960029</v>
      </c>
      <c r="S99" s="9"/>
    </row>
    <row r="100" spans="1:19" x14ac:dyDescent="0.2">
      <c r="A100" s="61" t="s">
        <v>69</v>
      </c>
      <c r="B100" s="61" t="s">
        <v>48</v>
      </c>
      <c r="C100" s="8" t="str">
        <f t="shared" si="24"/>
        <v>CAGE</v>
      </c>
      <c r="D100" s="8" t="s">
        <v>12</v>
      </c>
      <c r="E100" s="8" t="s">
        <v>115</v>
      </c>
      <c r="F100" s="8" t="s">
        <v>116</v>
      </c>
      <c r="G100" s="8" t="str">
        <f t="shared" si="21"/>
        <v>AINTPCAGE</v>
      </c>
      <c r="H100" s="8" t="str">
        <f t="shared" si="22"/>
        <v>111IPCAGE</v>
      </c>
      <c r="I100" s="9">
        <v>-36030763.500355504</v>
      </c>
      <c r="J100" s="9">
        <v>-38669029.264268078</v>
      </c>
      <c r="K100" s="9">
        <f t="shared" si="23"/>
        <v>-2638265.7639125735</v>
      </c>
      <c r="S100" s="9"/>
    </row>
    <row r="101" spans="1:19" x14ac:dyDescent="0.2">
      <c r="A101" s="61" t="s">
        <v>72</v>
      </c>
      <c r="B101" s="61" t="s">
        <v>48</v>
      </c>
      <c r="C101" s="8" t="str">
        <f t="shared" si="24"/>
        <v>CAGW</v>
      </c>
      <c r="D101" s="8" t="s">
        <v>13</v>
      </c>
      <c r="E101" s="8" t="s">
        <v>115</v>
      </c>
      <c r="F101" s="8" t="s">
        <v>116</v>
      </c>
      <c r="G101" s="8" t="str">
        <f t="shared" si="21"/>
        <v>AINTPCAGW</v>
      </c>
      <c r="H101" s="8" t="str">
        <f t="shared" si="22"/>
        <v>111IPCAGW</v>
      </c>
      <c r="I101" s="9">
        <v>-22101968.056426536</v>
      </c>
      <c r="J101" s="9">
        <v>-22606755.524338838</v>
      </c>
      <c r="K101" s="9">
        <f t="shared" si="23"/>
        <v>-504787.46791230142</v>
      </c>
      <c r="S101" s="9"/>
    </row>
    <row r="102" spans="1:19" x14ac:dyDescent="0.2">
      <c r="A102" s="61" t="s">
        <v>103</v>
      </c>
      <c r="B102" s="61" t="s">
        <v>48</v>
      </c>
      <c r="C102" s="8" t="str">
        <f t="shared" si="24"/>
        <v>SO</v>
      </c>
      <c r="D102" s="8" t="s">
        <v>39</v>
      </c>
      <c r="E102" s="8" t="s">
        <v>115</v>
      </c>
      <c r="F102" s="8" t="s">
        <v>116</v>
      </c>
      <c r="G102" s="8" t="str">
        <f t="shared" si="21"/>
        <v>AINTPSO</v>
      </c>
      <c r="H102" s="8" t="str">
        <f t="shared" si="22"/>
        <v>111IPSO</v>
      </c>
      <c r="I102" s="9">
        <v>-395627205.14498663</v>
      </c>
      <c r="J102" s="9">
        <v>-436734414.81539607</v>
      </c>
      <c r="K102" s="9">
        <f t="shared" si="23"/>
        <v>-41107209.670409441</v>
      </c>
      <c r="S102" s="9"/>
    </row>
    <row r="103" spans="1:19" hidden="1" x14ac:dyDescent="0.2">
      <c r="C103" s="8"/>
      <c r="D103" s="8"/>
      <c r="E103" s="8"/>
      <c r="F103" s="8"/>
      <c r="G103" s="8"/>
      <c r="H103" s="8"/>
      <c r="I103" s="9"/>
      <c r="J103" s="9"/>
      <c r="K103" s="9"/>
      <c r="S103" s="9"/>
    </row>
    <row r="104" spans="1:19" x14ac:dyDescent="0.2">
      <c r="A104" s="61" t="s">
        <v>73</v>
      </c>
      <c r="B104" s="61" t="s">
        <v>48</v>
      </c>
      <c r="C104" s="8" t="str">
        <f t="shared" si="24"/>
        <v>SG-P</v>
      </c>
      <c r="D104" s="8" t="s">
        <v>18</v>
      </c>
      <c r="E104" s="8" t="s">
        <v>115</v>
      </c>
      <c r="F104" s="8" t="s">
        <v>116</v>
      </c>
      <c r="G104" s="8" t="str">
        <f t="shared" si="21"/>
        <v>AINTPSG-P</v>
      </c>
      <c r="H104" s="8" t="str">
        <f t="shared" si="22"/>
        <v>111IPSG-P</v>
      </c>
      <c r="I104" s="9">
        <v>-48380075.593698256</v>
      </c>
      <c r="J104" s="9">
        <v>-51002902.147430874</v>
      </c>
      <c r="K104" s="9">
        <f t="shared" si="23"/>
        <v>-2622826.5537326187</v>
      </c>
      <c r="S104" s="9"/>
    </row>
    <row r="105" spans="1:19" x14ac:dyDescent="0.2">
      <c r="A105" s="61" t="s">
        <v>73</v>
      </c>
      <c r="B105" s="61" t="s">
        <v>48</v>
      </c>
      <c r="C105" s="8" t="str">
        <f t="shared" si="24"/>
        <v>SG-U</v>
      </c>
      <c r="D105" s="8" t="s">
        <v>19</v>
      </c>
      <c r="E105" s="8" t="s">
        <v>115</v>
      </c>
      <c r="F105" s="8" t="s">
        <v>116</v>
      </c>
      <c r="G105" s="8" t="str">
        <f t="shared" si="21"/>
        <v>AINTPSG-U</v>
      </c>
      <c r="H105" s="8" t="str">
        <f t="shared" si="22"/>
        <v>111IPSG-U</v>
      </c>
      <c r="I105" s="9">
        <v>-6739731.8948358642</v>
      </c>
      <c r="J105" s="9">
        <v>-6855392.3174357852</v>
      </c>
      <c r="K105" s="9">
        <f t="shared" si="23"/>
        <v>-115660.422599921</v>
      </c>
      <c r="S105" s="9"/>
    </row>
    <row r="106" spans="1:19" hidden="1" x14ac:dyDescent="0.2">
      <c r="C106" s="8"/>
      <c r="D106" s="8"/>
      <c r="E106" s="8"/>
      <c r="F106" s="8"/>
      <c r="G106" s="8"/>
      <c r="H106" s="8"/>
      <c r="I106" s="9"/>
      <c r="J106" s="9"/>
      <c r="K106" s="9"/>
      <c r="S106" s="9"/>
    </row>
    <row r="107" spans="1:19" hidden="1" x14ac:dyDescent="0.2">
      <c r="C107" s="8"/>
      <c r="D107" s="8"/>
      <c r="E107" s="8"/>
      <c r="F107" s="8"/>
      <c r="G107" s="8"/>
      <c r="H107" s="8"/>
      <c r="I107" s="9"/>
      <c r="J107" s="9"/>
      <c r="K107" s="9"/>
      <c r="S107" s="9"/>
    </row>
    <row r="108" spans="1:19" hidden="1" x14ac:dyDescent="0.2">
      <c r="C108" s="8"/>
      <c r="D108" s="8"/>
      <c r="E108" s="8"/>
      <c r="F108" s="8"/>
      <c r="G108" s="8"/>
      <c r="H108" s="8"/>
      <c r="I108" s="9"/>
      <c r="J108" s="9"/>
      <c r="K108" s="9"/>
      <c r="S108" s="9"/>
    </row>
    <row r="109" spans="1:19" hidden="1" x14ac:dyDescent="0.2">
      <c r="C109" s="8"/>
      <c r="D109" s="8"/>
      <c r="E109" s="8"/>
      <c r="F109" s="8"/>
      <c r="G109" s="8"/>
      <c r="H109" s="8"/>
      <c r="I109" s="9"/>
      <c r="J109" s="9"/>
      <c r="K109" s="9"/>
      <c r="S109" s="9"/>
    </row>
    <row r="110" spans="1:19" hidden="1" x14ac:dyDescent="0.2">
      <c r="C110" s="8"/>
      <c r="D110" s="8"/>
      <c r="E110" s="8"/>
      <c r="F110" s="8"/>
      <c r="G110" s="8"/>
      <c r="H110" s="8"/>
      <c r="I110" s="9"/>
      <c r="J110" s="9"/>
      <c r="K110" s="9"/>
      <c r="S110" s="9"/>
    </row>
    <row r="111" spans="1:19" hidden="1" x14ac:dyDescent="0.2">
      <c r="C111" s="8"/>
      <c r="D111" s="8"/>
      <c r="E111" s="8"/>
      <c r="F111" s="8"/>
      <c r="G111" s="8"/>
      <c r="H111" s="8"/>
      <c r="I111" s="9"/>
      <c r="J111" s="9"/>
      <c r="K111" s="9"/>
      <c r="S111" s="9"/>
    </row>
    <row r="112" spans="1:19" x14ac:dyDescent="0.2">
      <c r="A112" s="61" t="s">
        <v>117</v>
      </c>
      <c r="B112" s="61" t="s">
        <v>48</v>
      </c>
      <c r="C112" s="8" t="str">
        <f t="shared" si="24"/>
        <v>SG-P</v>
      </c>
      <c r="D112" s="98" t="s">
        <v>18</v>
      </c>
      <c r="E112" s="98" t="s">
        <v>115</v>
      </c>
      <c r="F112" s="98" t="s">
        <v>118</v>
      </c>
      <c r="G112" s="98" t="str">
        <f t="shared" si="21"/>
        <v>AHYDPKASG-P</v>
      </c>
      <c r="H112" s="98" t="str">
        <f t="shared" si="22"/>
        <v>111IPSG-P</v>
      </c>
      <c r="I112" s="9">
        <v>-74111749.809999973</v>
      </c>
      <c r="J112" s="9">
        <v>-74111749.809999973</v>
      </c>
      <c r="K112" s="9">
        <f t="shared" si="23"/>
        <v>0</v>
      </c>
      <c r="S112" s="9"/>
    </row>
    <row r="113" spans="1:19" x14ac:dyDescent="0.2">
      <c r="A113" s="61" t="s">
        <v>97</v>
      </c>
      <c r="B113" s="61" t="s">
        <v>48</v>
      </c>
      <c r="C113" s="8" t="str">
        <f t="shared" si="24"/>
        <v>UT</v>
      </c>
      <c r="D113" s="8" t="s">
        <v>30</v>
      </c>
      <c r="E113" s="8" t="s">
        <v>115</v>
      </c>
      <c r="F113" s="8" t="s">
        <v>116</v>
      </c>
      <c r="G113" s="8" t="str">
        <f t="shared" si="21"/>
        <v>AINTPUT</v>
      </c>
      <c r="H113" s="8" t="str">
        <f t="shared" si="22"/>
        <v>111IPUT</v>
      </c>
      <c r="I113" s="9">
        <v>31897673.698279385</v>
      </c>
      <c r="J113" s="9">
        <v>31870174.674802188</v>
      </c>
      <c r="K113" s="9">
        <f t="shared" si="23"/>
        <v>-27499.023477196693</v>
      </c>
      <c r="S113" s="9"/>
    </row>
    <row r="114" spans="1:19" x14ac:dyDescent="0.2">
      <c r="A114" s="61" t="s">
        <v>95</v>
      </c>
      <c r="B114" s="61" t="s">
        <v>48</v>
      </c>
      <c r="C114" s="8" t="str">
        <f t="shared" si="24"/>
        <v>WA</v>
      </c>
      <c r="D114" s="8" t="s">
        <v>31</v>
      </c>
      <c r="E114" s="8" t="s">
        <v>115</v>
      </c>
      <c r="F114" s="8" t="s">
        <v>116</v>
      </c>
      <c r="G114" s="8" t="str">
        <f t="shared" si="21"/>
        <v>AINTPWA</v>
      </c>
      <c r="H114" s="8" t="str">
        <f t="shared" si="22"/>
        <v>111IPWA</v>
      </c>
      <c r="I114" s="9">
        <v>-14089.289999999981</v>
      </c>
      <c r="J114" s="9">
        <v>-14213.959999999972</v>
      </c>
      <c r="K114" s="9">
        <f t="shared" si="23"/>
        <v>-124.66999999999098</v>
      </c>
      <c r="S114" s="9"/>
    </row>
    <row r="115" spans="1:19" x14ac:dyDescent="0.2">
      <c r="A115" s="61" t="s">
        <v>96</v>
      </c>
      <c r="B115" s="61" t="s">
        <v>48</v>
      </c>
      <c r="C115" s="8" t="str">
        <f t="shared" si="24"/>
        <v>WYP</v>
      </c>
      <c r="D115" s="8" t="s">
        <v>32</v>
      </c>
      <c r="E115" s="8" t="s">
        <v>115</v>
      </c>
      <c r="F115" s="8" t="s">
        <v>116</v>
      </c>
      <c r="G115" s="8" t="str">
        <f t="shared" si="21"/>
        <v>AINTPWYP</v>
      </c>
      <c r="H115" s="8" t="str">
        <f t="shared" si="22"/>
        <v>111IPWYP</v>
      </c>
      <c r="I115" s="9">
        <v>-742907.82153550908</v>
      </c>
      <c r="J115" s="9">
        <v>-870968.60230326373</v>
      </c>
      <c r="K115" s="9">
        <f t="shared" si="23"/>
        <v>-128060.78076775465</v>
      </c>
      <c r="S115" s="9"/>
    </row>
    <row r="116" spans="1:19" x14ac:dyDescent="0.2">
      <c r="A116" s="61" t="s">
        <v>99</v>
      </c>
      <c r="B116" s="61" t="s">
        <v>48</v>
      </c>
      <c r="C116" s="8" t="str">
        <f t="shared" si="24"/>
        <v>WYU</v>
      </c>
      <c r="D116" s="8" t="s">
        <v>38</v>
      </c>
      <c r="E116" s="8" t="s">
        <v>115</v>
      </c>
      <c r="F116" s="8" t="s">
        <v>116</v>
      </c>
      <c r="G116" s="8" t="str">
        <f t="shared" si="21"/>
        <v>AINTPWYU</v>
      </c>
      <c r="H116" s="8" t="str">
        <f t="shared" si="22"/>
        <v>111IPWYU</v>
      </c>
      <c r="I116" s="9">
        <v>0</v>
      </c>
      <c r="J116" s="9">
        <v>0</v>
      </c>
      <c r="K116" s="9">
        <f t="shared" si="23"/>
        <v>0</v>
      </c>
      <c r="S116" s="9"/>
    </row>
    <row r="117" spans="1:19" x14ac:dyDescent="0.2">
      <c r="A117" s="61" t="s">
        <v>119</v>
      </c>
      <c r="C117" s="8"/>
      <c r="D117" s="8"/>
      <c r="E117" s="8"/>
      <c r="F117" s="8"/>
      <c r="G117" s="8"/>
      <c r="H117" s="8"/>
      <c r="I117" s="65">
        <f>SUBTOTAL(9,I93:I116)</f>
        <v>-818016969.93673635</v>
      </c>
      <c r="J117" s="65">
        <f>SUBTOTAL(9,J93:J116)</f>
        <v>-881252464.16795027</v>
      </c>
      <c r="K117" s="65">
        <f>SUBTOTAL(9,K93:K116)</f>
        <v>-63235494.231213883</v>
      </c>
      <c r="S117" s="9"/>
    </row>
    <row r="118" spans="1:19" x14ac:dyDescent="0.2">
      <c r="I118" s="9"/>
      <c r="J118" s="9"/>
      <c r="K118" s="9"/>
      <c r="S118" s="9"/>
    </row>
    <row r="119" spans="1:19" x14ac:dyDescent="0.2">
      <c r="A119" s="62" t="s">
        <v>80</v>
      </c>
      <c r="I119" s="9"/>
      <c r="J119" s="9"/>
      <c r="K119" s="9"/>
      <c r="S119" s="9"/>
    </row>
    <row r="120" spans="1:19" x14ac:dyDescent="0.2">
      <c r="A120" s="61" t="s">
        <v>73</v>
      </c>
      <c r="B120" s="61" t="s">
        <v>51</v>
      </c>
      <c r="C120" s="60" t="str">
        <f t="shared" ref="C120:C121" si="25">D120</f>
        <v>SG-U</v>
      </c>
      <c r="D120" s="61" t="s">
        <v>19</v>
      </c>
      <c r="E120" s="61" t="s">
        <v>115</v>
      </c>
      <c r="F120" s="61" t="s">
        <v>81</v>
      </c>
      <c r="G120" s="61" t="str">
        <f>E120&amp;F120&amp;D120</f>
        <v>AHYDPSG-U</v>
      </c>
      <c r="H120" s="61" t="str">
        <f>B120&amp;D120</f>
        <v>111HPSG-U</v>
      </c>
      <c r="I120" s="9">
        <v>0</v>
      </c>
      <c r="J120" s="9">
        <v>0</v>
      </c>
      <c r="K120" s="9">
        <f t="shared" ref="K120:K121" si="26">J120-I120</f>
        <v>0</v>
      </c>
    </row>
    <row r="121" spans="1:19" x14ac:dyDescent="0.2">
      <c r="A121" s="61" t="s">
        <v>73</v>
      </c>
      <c r="B121" s="61" t="s">
        <v>51</v>
      </c>
      <c r="C121" s="60" t="str">
        <f t="shared" si="25"/>
        <v>SG-P</v>
      </c>
      <c r="D121" s="61" t="s">
        <v>18</v>
      </c>
      <c r="E121" s="61" t="s">
        <v>115</v>
      </c>
      <c r="F121" s="61" t="s">
        <v>81</v>
      </c>
      <c r="G121" s="61" t="str">
        <f>E121&amp;F121&amp;D121</f>
        <v>AHYDPSG-P</v>
      </c>
      <c r="H121" s="61" t="str">
        <f>B121&amp;D121</f>
        <v>111HPSG-P</v>
      </c>
      <c r="I121" s="9">
        <v>-4075917.7793684993</v>
      </c>
      <c r="J121" s="9">
        <v>-4388293.299052746</v>
      </c>
      <c r="K121" s="9">
        <f t="shared" si="26"/>
        <v>-312375.51968424674</v>
      </c>
    </row>
    <row r="122" spans="1:19" x14ac:dyDescent="0.2">
      <c r="A122" s="61" t="s">
        <v>84</v>
      </c>
      <c r="I122" s="65">
        <f>SUBTOTAL(9,I120:I121)</f>
        <v>-4075917.7793684993</v>
      </c>
      <c r="J122" s="65">
        <f>SUBTOTAL(9,J120:J121)</f>
        <v>-4388293.299052746</v>
      </c>
      <c r="K122" s="65">
        <f>SUBTOTAL(9,K120:K121)</f>
        <v>-312375.51968424674</v>
      </c>
    </row>
    <row r="123" spans="1:19" x14ac:dyDescent="0.2">
      <c r="I123" s="9"/>
      <c r="J123" s="9"/>
      <c r="K123" s="9"/>
    </row>
    <row r="124" spans="1:19" x14ac:dyDescent="0.2">
      <c r="A124" s="62" t="s">
        <v>85</v>
      </c>
      <c r="I124" s="9"/>
      <c r="J124" s="9"/>
      <c r="K124" s="9"/>
    </row>
    <row r="125" spans="1:19" x14ac:dyDescent="0.2">
      <c r="A125" s="61" t="s">
        <v>69</v>
      </c>
      <c r="B125" s="61" t="s">
        <v>53</v>
      </c>
      <c r="C125" s="60" t="str">
        <f>D125</f>
        <v>CAGE</v>
      </c>
      <c r="D125" s="61" t="s">
        <v>12</v>
      </c>
      <c r="E125" s="61" t="s">
        <v>115</v>
      </c>
      <c r="F125" s="61" t="s">
        <v>86</v>
      </c>
      <c r="G125" s="61" t="str">
        <f>E125&amp;F125&amp;D125</f>
        <v>AOTHPCAGE</v>
      </c>
      <c r="H125" s="61" t="str">
        <f>B125&amp;D125</f>
        <v>111OPCAGE</v>
      </c>
      <c r="I125" s="9">
        <v>0</v>
      </c>
      <c r="J125" s="9">
        <v>0</v>
      </c>
      <c r="K125" s="9">
        <f>J125-I125</f>
        <v>0</v>
      </c>
    </row>
    <row r="126" spans="1:19" x14ac:dyDescent="0.2">
      <c r="A126" s="61" t="s">
        <v>87</v>
      </c>
      <c r="I126" s="65">
        <f>SUBTOTAL(9,I125)</f>
        <v>0</v>
      </c>
      <c r="J126" s="65">
        <f>SUBTOTAL(9,J125)</f>
        <v>0</v>
      </c>
      <c r="K126" s="65">
        <f>SUBTOTAL(9,K125)</f>
        <v>0</v>
      </c>
    </row>
    <row r="127" spans="1:19" x14ac:dyDescent="0.2">
      <c r="I127" s="9"/>
      <c r="J127" s="9"/>
      <c r="K127" s="9"/>
    </row>
    <row r="128" spans="1:19" x14ac:dyDescent="0.2">
      <c r="A128" s="62" t="s">
        <v>101</v>
      </c>
      <c r="I128" s="9"/>
      <c r="J128" s="9"/>
      <c r="K128" s="9"/>
    </row>
    <row r="129" spans="1:11" x14ac:dyDescent="0.2">
      <c r="A129" s="61" t="s">
        <v>92</v>
      </c>
      <c r="B129" s="61" t="s">
        <v>55</v>
      </c>
      <c r="C129" s="60" t="str">
        <f t="shared" ref="C129:C138" si="27">D129</f>
        <v>CA</v>
      </c>
      <c r="D129" s="61" t="s">
        <v>27</v>
      </c>
      <c r="E129" s="61" t="s">
        <v>115</v>
      </c>
      <c r="F129" s="61" t="s">
        <v>102</v>
      </c>
      <c r="G129" s="61" t="str">
        <f t="shared" ref="G129:G138" si="28">E129&amp;F129&amp;D129</f>
        <v>AGNLPCA</v>
      </c>
      <c r="H129" s="61" t="str">
        <f t="shared" ref="H129:H138" si="29">B129&amp;D129</f>
        <v>111GPCA</v>
      </c>
      <c r="I129" s="9">
        <v>-505859.57000000007</v>
      </c>
      <c r="J129" s="9">
        <v>-505859.57000000007</v>
      </c>
      <c r="K129" s="9">
        <f t="shared" ref="K129:K138" si="30">J129-I129</f>
        <v>0</v>
      </c>
    </row>
    <row r="130" spans="1:11" x14ac:dyDescent="0.2">
      <c r="A130" s="61" t="s">
        <v>103</v>
      </c>
      <c r="B130" s="61" t="s">
        <v>55</v>
      </c>
      <c r="C130" s="60" t="str">
        <f t="shared" si="27"/>
        <v>CN</v>
      </c>
      <c r="D130" s="61" t="s">
        <v>40</v>
      </c>
      <c r="E130" s="61" t="s">
        <v>115</v>
      </c>
      <c r="F130" s="61" t="s">
        <v>102</v>
      </c>
      <c r="G130" s="61" t="str">
        <f t="shared" si="28"/>
        <v>AGNLPCN</v>
      </c>
      <c r="H130" s="61" t="str">
        <f t="shared" si="29"/>
        <v>111GPCN</v>
      </c>
      <c r="I130" s="9">
        <v>0</v>
      </c>
      <c r="J130" s="9">
        <v>0</v>
      </c>
      <c r="K130" s="9">
        <f t="shared" si="30"/>
        <v>0</v>
      </c>
    </row>
    <row r="131" spans="1:11" x14ac:dyDescent="0.2">
      <c r="A131" s="61" t="s">
        <v>73</v>
      </c>
      <c r="B131" s="61" t="s">
        <v>55</v>
      </c>
      <c r="C131" s="60" t="str">
        <f t="shared" si="27"/>
        <v>SG</v>
      </c>
      <c r="D131" s="61" t="s">
        <v>14</v>
      </c>
      <c r="E131" s="61" t="s">
        <v>115</v>
      </c>
      <c r="F131" s="61" t="s">
        <v>102</v>
      </c>
      <c r="G131" s="61" t="str">
        <f t="shared" si="28"/>
        <v>AGNLPSG</v>
      </c>
      <c r="H131" s="61" t="str">
        <f t="shared" si="29"/>
        <v>111GPSG</v>
      </c>
      <c r="I131" s="9">
        <v>0</v>
      </c>
      <c r="J131" s="9">
        <v>0</v>
      </c>
      <c r="K131" s="9">
        <f t="shared" si="30"/>
        <v>0</v>
      </c>
    </row>
    <row r="132" spans="1:11" x14ac:dyDescent="0.2">
      <c r="A132" s="61" t="s">
        <v>94</v>
      </c>
      <c r="B132" s="61" t="s">
        <v>55</v>
      </c>
      <c r="C132" s="60" t="str">
        <f t="shared" si="27"/>
        <v>OR</v>
      </c>
      <c r="D132" s="61" t="s">
        <v>29</v>
      </c>
      <c r="E132" s="61" t="s">
        <v>115</v>
      </c>
      <c r="F132" s="61" t="s">
        <v>102</v>
      </c>
      <c r="G132" s="61" t="str">
        <f t="shared" si="28"/>
        <v>AGNLPOR</v>
      </c>
      <c r="H132" s="61" t="str">
        <f t="shared" si="29"/>
        <v>111GPOR</v>
      </c>
      <c r="I132" s="9">
        <v>-5206564.2000000095</v>
      </c>
      <c r="J132" s="9">
        <v>-5350205.3200000143</v>
      </c>
      <c r="K132" s="9">
        <f t="shared" si="30"/>
        <v>-143641.12000000477</v>
      </c>
    </row>
    <row r="133" spans="1:11" x14ac:dyDescent="0.2">
      <c r="A133" s="61" t="s">
        <v>103</v>
      </c>
      <c r="B133" s="61" t="s">
        <v>55</v>
      </c>
      <c r="C133" s="60" t="str">
        <f t="shared" si="27"/>
        <v>SO</v>
      </c>
      <c r="D133" s="61" t="s">
        <v>39</v>
      </c>
      <c r="E133" s="61" t="s">
        <v>115</v>
      </c>
      <c r="F133" s="61" t="s">
        <v>102</v>
      </c>
      <c r="G133" s="61" t="str">
        <f t="shared" si="28"/>
        <v>AGNLPSO</v>
      </c>
      <c r="H133" s="61" t="str">
        <f t="shared" si="29"/>
        <v>111GPSO</v>
      </c>
      <c r="I133" s="9">
        <v>-1499732.7200000023</v>
      </c>
      <c r="J133" s="9">
        <v>-1608024.7500000035</v>
      </c>
      <c r="K133" s="9">
        <f t="shared" si="30"/>
        <v>-108292.03000000119</v>
      </c>
    </row>
    <row r="134" spans="1:11" x14ac:dyDescent="0.2">
      <c r="A134" s="61" t="s">
        <v>98</v>
      </c>
      <c r="B134" s="61" t="s">
        <v>55</v>
      </c>
      <c r="C134" s="60" t="str">
        <f t="shared" si="27"/>
        <v>ID</v>
      </c>
      <c r="D134" s="61" t="s">
        <v>28</v>
      </c>
      <c r="E134" s="61" t="s">
        <v>115</v>
      </c>
      <c r="F134" s="61" t="s">
        <v>102</v>
      </c>
      <c r="G134" s="61" t="str">
        <f t="shared" si="28"/>
        <v>AGNLPID</v>
      </c>
      <c r="H134" s="61" t="str">
        <f t="shared" si="29"/>
        <v>111GPID</v>
      </c>
      <c r="I134" s="9">
        <v>-333770.70000000007</v>
      </c>
      <c r="J134" s="9">
        <v>-333770.70000000007</v>
      </c>
      <c r="K134" s="9">
        <f t="shared" si="30"/>
        <v>0</v>
      </c>
    </row>
    <row r="135" spans="1:11" x14ac:dyDescent="0.2">
      <c r="A135" s="61" t="s">
        <v>97</v>
      </c>
      <c r="B135" s="61" t="s">
        <v>55</v>
      </c>
      <c r="C135" s="60" t="str">
        <f t="shared" si="27"/>
        <v>UT</v>
      </c>
      <c r="D135" s="61" t="s">
        <v>30</v>
      </c>
      <c r="E135" s="61" t="s">
        <v>115</v>
      </c>
      <c r="F135" s="61" t="s">
        <v>102</v>
      </c>
      <c r="G135" s="61" t="str">
        <f t="shared" si="28"/>
        <v>AGNLPUT</v>
      </c>
      <c r="H135" s="61" t="str">
        <f t="shared" si="29"/>
        <v>111GPUT</v>
      </c>
      <c r="I135" s="9">
        <v>-33126.81</v>
      </c>
      <c r="J135" s="9">
        <v>-33126.81</v>
      </c>
      <c r="K135" s="9">
        <f t="shared" si="30"/>
        <v>0</v>
      </c>
    </row>
    <row r="136" spans="1:11" x14ac:dyDescent="0.2">
      <c r="A136" s="61" t="s">
        <v>95</v>
      </c>
      <c r="B136" s="61" t="s">
        <v>55</v>
      </c>
      <c r="C136" s="60" t="str">
        <f t="shared" si="27"/>
        <v>WA</v>
      </c>
      <c r="D136" s="61" t="s">
        <v>31</v>
      </c>
      <c r="E136" s="61" t="s">
        <v>115</v>
      </c>
      <c r="F136" s="61" t="s">
        <v>102</v>
      </c>
      <c r="G136" s="61" t="str">
        <f t="shared" si="28"/>
        <v>AGNLPWA</v>
      </c>
      <c r="H136" s="61" t="str">
        <f t="shared" si="29"/>
        <v>111GPWA</v>
      </c>
      <c r="I136" s="9">
        <v>-2144258.85</v>
      </c>
      <c r="J136" s="9">
        <v>-2240498.359999998</v>
      </c>
      <c r="K136" s="9">
        <f t="shared" si="30"/>
        <v>-96239.509999997914</v>
      </c>
    </row>
    <row r="137" spans="1:11" x14ac:dyDescent="0.2">
      <c r="A137" s="61" t="s">
        <v>96</v>
      </c>
      <c r="B137" s="61" t="s">
        <v>55</v>
      </c>
      <c r="C137" s="60" t="str">
        <f t="shared" si="27"/>
        <v>WYP</v>
      </c>
      <c r="D137" s="61" t="s">
        <v>32</v>
      </c>
      <c r="E137" s="61" t="s">
        <v>115</v>
      </c>
      <c r="F137" s="61" t="s">
        <v>102</v>
      </c>
      <c r="G137" s="61" t="str">
        <f t="shared" si="28"/>
        <v>AGNLPWYP</v>
      </c>
      <c r="H137" s="61" t="str">
        <f t="shared" si="29"/>
        <v>111GPWYP</v>
      </c>
      <c r="I137" s="9">
        <v>-4665404.8128962992</v>
      </c>
      <c r="J137" s="9">
        <v>-4742504.2843444487</v>
      </c>
      <c r="K137" s="9">
        <f t="shared" si="30"/>
        <v>-77099.471448149532</v>
      </c>
    </row>
    <row r="138" spans="1:11" x14ac:dyDescent="0.2">
      <c r="A138" s="61" t="s">
        <v>99</v>
      </c>
      <c r="B138" s="61" t="s">
        <v>55</v>
      </c>
      <c r="C138" s="60" t="str">
        <f t="shared" si="27"/>
        <v>WYU</v>
      </c>
      <c r="D138" s="61" t="s">
        <v>38</v>
      </c>
      <c r="E138" s="61" t="s">
        <v>115</v>
      </c>
      <c r="F138" s="61" t="s">
        <v>102</v>
      </c>
      <c r="G138" s="61" t="str">
        <f t="shared" si="28"/>
        <v>AGNLPWYU</v>
      </c>
      <c r="H138" s="61" t="str">
        <f t="shared" si="29"/>
        <v>111GPWYU</v>
      </c>
      <c r="I138" s="9">
        <v>0</v>
      </c>
      <c r="J138" s="9">
        <v>0</v>
      </c>
      <c r="K138" s="9">
        <f t="shared" si="30"/>
        <v>0</v>
      </c>
    </row>
    <row r="139" spans="1:11" x14ac:dyDescent="0.2">
      <c r="A139" s="61" t="s">
        <v>108</v>
      </c>
      <c r="I139" s="65">
        <f>SUBTOTAL(9,I129:I138)</f>
        <v>-14388717.662896313</v>
      </c>
      <c r="J139" s="65">
        <f>SUBTOTAL(9,J129:J138)</f>
        <v>-14813989.794344466</v>
      </c>
      <c r="K139" s="65">
        <f>SUBTOTAL(9,K129:K138)</f>
        <v>-425272.13144815341</v>
      </c>
    </row>
    <row r="141" spans="1:11" x14ac:dyDescent="0.2">
      <c r="A141" s="62" t="s">
        <v>120</v>
      </c>
      <c r="I141" s="65">
        <f>SUBTOTAL(9,I93:I140)</f>
        <v>-836481605.37900126</v>
      </c>
      <c r="J141" s="65">
        <f>SUBTOTAL(9,J93:J140)</f>
        <v>-900454747.26134753</v>
      </c>
      <c r="K141" s="83">
        <f>SUBTOTAL(9,K93:K140)</f>
        <v>-63973141.882346287</v>
      </c>
    </row>
    <row r="142" spans="1:11" x14ac:dyDescent="0.2">
      <c r="K142" s="95" t="s">
        <v>121</v>
      </c>
    </row>
    <row r="144" spans="1:11" x14ac:dyDescent="0.2">
      <c r="A144" s="62" t="s">
        <v>122</v>
      </c>
      <c r="I144" s="65">
        <f>SUBTOTAL(9,I12:I143)</f>
        <v>-11721588618.269093</v>
      </c>
      <c r="J144" s="65">
        <f>SUBTOTAL(9,J12:J143)</f>
        <v>-12569096963.834763</v>
      </c>
      <c r="K144" s="65">
        <f>SUBTOTAL(9,K12:K143)</f>
        <v>-847508345.56566584</v>
      </c>
    </row>
    <row r="145" spans="2:15" x14ac:dyDescent="0.2">
      <c r="I145" s="93" t="s">
        <v>123</v>
      </c>
      <c r="J145" s="93" t="s">
        <v>123</v>
      </c>
    </row>
    <row r="146" spans="2:15" x14ac:dyDescent="0.2">
      <c r="I146" s="99" t="s">
        <v>142</v>
      </c>
      <c r="J146" s="99" t="s">
        <v>142</v>
      </c>
      <c r="K146" s="9"/>
    </row>
    <row r="147" spans="2:15" x14ac:dyDescent="0.2">
      <c r="I147" s="93"/>
      <c r="J147" s="93"/>
    </row>
    <row r="148" spans="2:15" x14ac:dyDescent="0.2">
      <c r="B148" s="100"/>
      <c r="I148" s="101"/>
      <c r="J148" s="101"/>
      <c r="K148" s="102"/>
      <c r="L148" s="11"/>
      <c r="M148" s="11"/>
      <c r="N148" s="11"/>
      <c r="O148" s="11"/>
    </row>
    <row r="149" spans="2:15" x14ac:dyDescent="0.2">
      <c r="B149" s="100"/>
      <c r="I149" s="101"/>
      <c r="J149" s="101"/>
      <c r="K149" s="102"/>
      <c r="L149" s="11"/>
      <c r="M149" s="11"/>
      <c r="N149" s="11"/>
      <c r="O149" s="11"/>
    </row>
    <row r="150" spans="2:15" x14ac:dyDescent="0.2">
      <c r="B150" s="100"/>
      <c r="I150" s="101"/>
      <c r="J150" s="101"/>
      <c r="K150" s="102"/>
      <c r="L150" s="11"/>
      <c r="M150" s="11"/>
      <c r="N150" s="11"/>
      <c r="O150" s="11"/>
    </row>
    <row r="151" spans="2:15" x14ac:dyDescent="0.2">
      <c r="B151" s="100"/>
      <c r="I151" s="101"/>
      <c r="J151" s="101"/>
      <c r="K151" s="102"/>
      <c r="L151" s="11"/>
      <c r="M151" s="11"/>
      <c r="N151" s="11"/>
      <c r="O151" s="11"/>
    </row>
    <row r="152" spans="2:15" x14ac:dyDescent="0.2">
      <c r="B152" s="100"/>
      <c r="I152" s="101"/>
      <c r="J152" s="101"/>
      <c r="K152" s="102"/>
      <c r="L152" s="11"/>
      <c r="M152" s="11"/>
      <c r="N152" s="11"/>
      <c r="O152" s="11"/>
    </row>
    <row r="153" spans="2:15" x14ac:dyDescent="0.2">
      <c r="B153" s="100"/>
      <c r="I153" s="101"/>
      <c r="J153" s="101"/>
      <c r="K153" s="102"/>
      <c r="L153" s="11"/>
      <c r="M153" s="11"/>
      <c r="N153" s="11"/>
      <c r="O153" s="11"/>
    </row>
    <row r="154" spans="2:15" x14ac:dyDescent="0.2">
      <c r="B154" s="100"/>
      <c r="I154" s="101"/>
      <c r="J154" s="101"/>
      <c r="K154" s="102"/>
      <c r="L154" s="11"/>
      <c r="M154" s="11"/>
      <c r="N154" s="11"/>
      <c r="O154" s="11"/>
    </row>
    <row r="155" spans="2:15" x14ac:dyDescent="0.2">
      <c r="B155" s="100"/>
      <c r="I155" s="101"/>
      <c r="J155" s="101"/>
      <c r="K155" s="102"/>
      <c r="L155" s="11"/>
      <c r="M155" s="11"/>
      <c r="N155" s="11"/>
      <c r="O155" s="11"/>
    </row>
    <row r="156" spans="2:15" x14ac:dyDescent="0.2">
      <c r="B156" s="100"/>
      <c r="I156" s="101"/>
      <c r="J156" s="101"/>
      <c r="K156" s="102"/>
      <c r="L156" s="11"/>
      <c r="M156" s="11"/>
      <c r="N156" s="11"/>
      <c r="O156" s="11"/>
    </row>
    <row r="157" spans="2:15" x14ac:dyDescent="0.2">
      <c r="B157" s="100"/>
      <c r="I157" s="101"/>
      <c r="J157" s="101"/>
      <c r="K157" s="102"/>
      <c r="L157" s="11"/>
      <c r="M157" s="11"/>
      <c r="N157" s="11"/>
      <c r="O157" s="11"/>
    </row>
    <row r="158" spans="2:15" x14ac:dyDescent="0.2">
      <c r="B158" s="100"/>
      <c r="I158" s="101"/>
      <c r="J158" s="101"/>
      <c r="K158" s="102"/>
      <c r="L158" s="11"/>
      <c r="M158" s="11"/>
      <c r="N158" s="11"/>
      <c r="O158" s="11"/>
    </row>
    <row r="159" spans="2:15" x14ac:dyDescent="0.2">
      <c r="B159" s="100"/>
      <c r="I159" s="101"/>
      <c r="J159" s="101"/>
      <c r="K159" s="102"/>
      <c r="L159" s="11"/>
      <c r="M159" s="11"/>
      <c r="N159" s="11"/>
      <c r="O159" s="11"/>
    </row>
    <row r="160" spans="2:15" x14ac:dyDescent="0.2">
      <c r="B160" s="100"/>
      <c r="I160" s="101"/>
      <c r="J160" s="101"/>
      <c r="K160" s="102"/>
      <c r="L160" s="11"/>
      <c r="M160" s="11"/>
      <c r="N160" s="11"/>
      <c r="O160" s="11"/>
    </row>
    <row r="161" spans="2:15" x14ac:dyDescent="0.2">
      <c r="B161" s="100"/>
      <c r="I161" s="101"/>
      <c r="J161" s="101"/>
      <c r="K161" s="102"/>
      <c r="L161" s="11"/>
      <c r="M161" s="11"/>
      <c r="N161" s="11"/>
      <c r="O161" s="11"/>
    </row>
    <row r="162" spans="2:15" x14ac:dyDescent="0.2">
      <c r="B162" s="100"/>
      <c r="I162" s="102"/>
      <c r="J162" s="102"/>
      <c r="K162" s="102"/>
      <c r="L162" s="11"/>
      <c r="M162" s="11"/>
      <c r="N162" s="11"/>
      <c r="O162" s="11"/>
    </row>
    <row r="163" spans="2:15" x14ac:dyDescent="0.2">
      <c r="L163" s="11"/>
      <c r="M163" s="11"/>
      <c r="N163" s="11"/>
      <c r="O163" s="11"/>
    </row>
    <row r="164" spans="2:15" x14ac:dyDescent="0.2">
      <c r="I164" s="11"/>
      <c r="J164" s="11"/>
      <c r="K164" s="96"/>
      <c r="L164" s="60"/>
      <c r="M164" s="11"/>
      <c r="N164" s="11"/>
      <c r="O164" s="11"/>
    </row>
    <row r="165" spans="2:15" x14ac:dyDescent="0.2">
      <c r="I165" s="102"/>
      <c r="J165" s="102"/>
      <c r="K165" s="102"/>
      <c r="L165" s="61"/>
      <c r="M165" s="11"/>
      <c r="N165" s="11"/>
      <c r="O165" s="11"/>
    </row>
    <row r="166" spans="2:15" x14ac:dyDescent="0.2">
      <c r="B166" s="100"/>
      <c r="I166" s="11"/>
      <c r="J166" s="11"/>
      <c r="K166" s="11"/>
      <c r="L166" s="11"/>
      <c r="M166" s="11"/>
      <c r="N166" s="11"/>
      <c r="O166" s="11"/>
    </row>
    <row r="167" spans="2:15" x14ac:dyDescent="0.2">
      <c r="L167" s="61"/>
      <c r="M167" s="11"/>
      <c r="N167" s="11"/>
      <c r="O167" s="11"/>
    </row>
    <row r="168" spans="2:15" x14ac:dyDescent="0.2">
      <c r="B168" s="100"/>
      <c r="L168" s="61"/>
      <c r="M168" s="11"/>
      <c r="N168" s="11"/>
      <c r="O168" s="11"/>
    </row>
    <row r="169" spans="2:15" x14ac:dyDescent="0.2">
      <c r="L169" s="61"/>
      <c r="M169" s="11"/>
      <c r="N169" s="11"/>
      <c r="O169" s="11"/>
    </row>
    <row r="170" spans="2:15" x14ac:dyDescent="0.2">
      <c r="L170" s="61"/>
    </row>
    <row r="171" spans="2:15" x14ac:dyDescent="0.2">
      <c r="L171" s="61"/>
    </row>
  </sheetData>
  <pageMargins left="1" right="1" top="1" bottom="1" header="0.75" footer="0.5"/>
  <pageSetup scale="70" firstPageNumber="2" fitToHeight="2" orientation="portrait" useFirstPageNumber="1" r:id="rId1"/>
  <headerFooter alignWithMargins="0">
    <oddHeader>&amp;R&amp;"Arial,Regular"&amp;10Page 14.3.&amp;P</oddHeader>
  </headerFooter>
  <rowBreaks count="1" manualBreakCount="1">
    <brk id="88" max="10" man="1"/>
  </rowBreaks>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14C0F-5033-4BD1-8CAE-9F029D11AA60}">
  <sheetPr>
    <pageSetUpPr fitToPage="1"/>
  </sheetPr>
  <dimension ref="A1:R74"/>
  <sheetViews>
    <sheetView view="pageBreakPreview" zoomScaleNormal="100" zoomScaleSheetLayoutView="100" workbookViewId="0">
      <selection activeCell="D71" sqref="D71"/>
    </sheetView>
  </sheetViews>
  <sheetFormatPr defaultColWidth="9.28515625" defaultRowHeight="12.75" x14ac:dyDescent="0.2"/>
  <cols>
    <col min="1" max="1" width="2.42578125" style="3" customWidth="1"/>
    <col min="2" max="2" width="15" style="3" customWidth="1"/>
    <col min="3" max="3" width="12.28515625" style="3" customWidth="1"/>
    <col min="4" max="4" width="10.85546875" style="3" customWidth="1"/>
    <col min="5" max="5" width="12.7109375" style="3" customWidth="1"/>
    <col min="6" max="6" width="0.5703125" style="12" customWidth="1"/>
    <col min="7" max="7" width="15.140625" style="3" customWidth="1"/>
    <col min="8" max="8" width="12.28515625" style="3" customWidth="1"/>
    <col min="9" max="9" width="11.85546875" style="3" customWidth="1"/>
    <col min="10" max="10" width="12" style="3" customWidth="1"/>
    <col min="11" max="11" width="0.42578125" style="3" customWidth="1"/>
    <col min="12" max="12" width="14.85546875" style="3" customWidth="1"/>
    <col min="13" max="13" width="12.28515625" style="3" customWidth="1"/>
    <col min="14" max="14" width="11.5703125" style="3" customWidth="1"/>
    <col min="15" max="15" width="11.85546875" style="3" customWidth="1"/>
    <col min="16" max="16" width="7.140625" style="3" bestFit="1" customWidth="1"/>
    <col min="17" max="17" width="13.28515625" style="13" customWidth="1"/>
    <col min="18" max="18" width="16" style="3" bestFit="1" customWidth="1"/>
    <col min="19" max="16384" width="9.28515625" style="3"/>
  </cols>
  <sheetData>
    <row r="1" spans="1:18" x14ac:dyDescent="0.2">
      <c r="A1" s="5" t="s">
        <v>124</v>
      </c>
    </row>
    <row r="2" spans="1:18" x14ac:dyDescent="0.2">
      <c r="A2" s="4" t="s">
        <v>125</v>
      </c>
    </row>
    <row r="3" spans="1:18" x14ac:dyDescent="0.2">
      <c r="A3" s="4" t="s">
        <v>126</v>
      </c>
    </row>
    <row r="4" spans="1:18" x14ac:dyDescent="0.2">
      <c r="A4" s="4" t="s">
        <v>127</v>
      </c>
    </row>
    <row r="7" spans="1:18" ht="21" customHeight="1" x14ac:dyDescent="0.2">
      <c r="B7" s="14" t="s">
        <v>128</v>
      </c>
      <c r="C7" s="15" t="s">
        <v>129</v>
      </c>
      <c r="D7" s="15" t="s">
        <v>130</v>
      </c>
      <c r="E7" s="16" t="s">
        <v>131</v>
      </c>
      <c r="G7" s="14" t="s">
        <v>132</v>
      </c>
      <c r="H7" s="15" t="s">
        <v>129</v>
      </c>
      <c r="I7" s="15" t="s">
        <v>130</v>
      </c>
      <c r="J7" s="16" t="s">
        <v>131</v>
      </c>
      <c r="K7" s="12"/>
      <c r="L7" s="14" t="s">
        <v>133</v>
      </c>
      <c r="M7" s="15" t="s">
        <v>129</v>
      </c>
      <c r="N7" s="15" t="s">
        <v>130</v>
      </c>
      <c r="O7" s="16" t="s">
        <v>131</v>
      </c>
    </row>
    <row r="8" spans="1:18" x14ac:dyDescent="0.2">
      <c r="B8" s="17">
        <v>45261</v>
      </c>
      <c r="C8" s="18">
        <v>0</v>
      </c>
      <c r="D8" s="18">
        <v>0</v>
      </c>
      <c r="E8" s="19">
        <v>-4899818.5200000023</v>
      </c>
      <c r="G8" s="17">
        <v>45261</v>
      </c>
      <c r="H8" s="18">
        <v>0</v>
      </c>
      <c r="I8" s="18">
        <v>0</v>
      </c>
      <c r="J8" s="19">
        <v>-990156.95999999763</v>
      </c>
      <c r="K8" s="12"/>
      <c r="L8" s="17">
        <v>45261</v>
      </c>
      <c r="M8" s="18">
        <v>0</v>
      </c>
      <c r="N8" s="18">
        <v>0</v>
      </c>
      <c r="O8" s="19">
        <v>-5889975.4800000004</v>
      </c>
      <c r="P8" s="20"/>
      <c r="Q8" s="21"/>
      <c r="R8" s="22"/>
    </row>
    <row r="9" spans="1:18" x14ac:dyDescent="0.2">
      <c r="B9" s="17">
        <v>45292</v>
      </c>
      <c r="C9" s="18">
        <v>0</v>
      </c>
      <c r="D9" s="18">
        <v>60699.7</v>
      </c>
      <c r="E9" s="19">
        <v>-4839118.8200000022</v>
      </c>
      <c r="G9" s="17">
        <v>45292</v>
      </c>
      <c r="H9" s="18">
        <v>0</v>
      </c>
      <c r="I9" s="18">
        <v>-23355.96</v>
      </c>
      <c r="J9" s="19">
        <v>-1013512.9199999976</v>
      </c>
      <c r="K9" s="12"/>
      <c r="L9" s="17">
        <v>45292</v>
      </c>
      <c r="M9" s="18">
        <v>0</v>
      </c>
      <c r="N9" s="18">
        <v>37343.74</v>
      </c>
      <c r="O9" s="19">
        <v>-5852631.7400000002</v>
      </c>
      <c r="P9" s="20"/>
      <c r="Q9" s="21"/>
      <c r="R9" s="22"/>
    </row>
    <row r="10" spans="1:18" x14ac:dyDescent="0.2">
      <c r="B10" s="17">
        <v>45323</v>
      </c>
      <c r="C10" s="18">
        <v>0</v>
      </c>
      <c r="D10" s="18">
        <v>60699.7</v>
      </c>
      <c r="E10" s="19">
        <v>-4778419.120000002</v>
      </c>
      <c r="G10" s="17">
        <v>45323</v>
      </c>
      <c r="H10" s="18">
        <v>0</v>
      </c>
      <c r="I10" s="18">
        <v>-23355.96</v>
      </c>
      <c r="J10" s="19">
        <v>-1036868.8799999976</v>
      </c>
      <c r="K10" s="12"/>
      <c r="L10" s="17">
        <v>45323</v>
      </c>
      <c r="M10" s="18">
        <v>0</v>
      </c>
      <c r="N10" s="18">
        <v>37343.74</v>
      </c>
      <c r="O10" s="19">
        <v>-5815288</v>
      </c>
      <c r="P10" s="20"/>
      <c r="Q10" s="21"/>
      <c r="R10" s="22"/>
    </row>
    <row r="11" spans="1:18" x14ac:dyDescent="0.2">
      <c r="B11" s="17">
        <v>45352</v>
      </c>
      <c r="C11" s="18">
        <v>0</v>
      </c>
      <c r="D11" s="18">
        <v>60699.7</v>
      </c>
      <c r="E11" s="19">
        <v>-4717719.4200000018</v>
      </c>
      <c r="F11" s="23"/>
      <c r="G11" s="17">
        <v>45352</v>
      </c>
      <c r="H11" s="18">
        <v>0</v>
      </c>
      <c r="I11" s="18">
        <v>-23355.96</v>
      </c>
      <c r="J11" s="19">
        <v>-1060224.8399999975</v>
      </c>
      <c r="K11" s="23"/>
      <c r="L11" s="17">
        <v>45352</v>
      </c>
      <c r="M11" s="18">
        <v>0</v>
      </c>
      <c r="N11" s="18">
        <v>37343.74</v>
      </c>
      <c r="O11" s="19">
        <v>-5777944.2599999998</v>
      </c>
      <c r="P11" s="23"/>
      <c r="Q11" s="21"/>
      <c r="R11" s="22"/>
    </row>
    <row r="12" spans="1:18" x14ac:dyDescent="0.2">
      <c r="B12" s="17">
        <v>45383</v>
      </c>
      <c r="C12" s="18">
        <v>0</v>
      </c>
      <c r="D12" s="18">
        <v>60699.7</v>
      </c>
      <c r="E12" s="19">
        <v>-4657019.7200000016</v>
      </c>
      <c r="F12" s="23"/>
      <c r="G12" s="17">
        <v>45383</v>
      </c>
      <c r="H12" s="18">
        <v>0</v>
      </c>
      <c r="I12" s="18">
        <v>-23355.96</v>
      </c>
      <c r="J12" s="19">
        <v>-1083580.7999999975</v>
      </c>
      <c r="K12" s="23"/>
      <c r="L12" s="17">
        <v>45383</v>
      </c>
      <c r="M12" s="18">
        <v>0</v>
      </c>
      <c r="N12" s="18">
        <v>37343.74</v>
      </c>
      <c r="O12" s="19">
        <v>-5740600.5199999996</v>
      </c>
      <c r="P12" s="23"/>
      <c r="Q12" s="21"/>
      <c r="R12" s="22"/>
    </row>
    <row r="13" spans="1:18" x14ac:dyDescent="0.2">
      <c r="B13" s="17">
        <v>45413</v>
      </c>
      <c r="C13" s="18">
        <v>0</v>
      </c>
      <c r="D13" s="18">
        <v>60699.7</v>
      </c>
      <c r="E13" s="19">
        <v>-4596320.0200000014</v>
      </c>
      <c r="F13" s="24"/>
      <c r="G13" s="17">
        <v>45413</v>
      </c>
      <c r="H13" s="18">
        <v>0</v>
      </c>
      <c r="I13" s="18">
        <v>-23355.96</v>
      </c>
      <c r="J13" s="19">
        <v>-1106936.7599999974</v>
      </c>
      <c r="K13" s="24"/>
      <c r="L13" s="17">
        <v>45413</v>
      </c>
      <c r="M13" s="18">
        <v>0</v>
      </c>
      <c r="N13" s="18">
        <v>37343.74</v>
      </c>
      <c r="O13" s="19">
        <v>-5703256.7799999993</v>
      </c>
      <c r="R13" s="22"/>
    </row>
    <row r="14" spans="1:18" x14ac:dyDescent="0.2">
      <c r="B14" s="17">
        <v>45444</v>
      </c>
      <c r="C14" s="18">
        <v>0</v>
      </c>
      <c r="D14" s="18">
        <v>60699.7</v>
      </c>
      <c r="E14" s="19">
        <v>-4535620.3200000012</v>
      </c>
      <c r="F14" s="24"/>
      <c r="G14" s="17">
        <v>45444</v>
      </c>
      <c r="H14" s="18">
        <v>0</v>
      </c>
      <c r="I14" s="18">
        <v>-23355.96</v>
      </c>
      <c r="J14" s="19">
        <v>-1130292.7199999974</v>
      </c>
      <c r="K14" s="24"/>
      <c r="L14" s="17">
        <v>45444</v>
      </c>
      <c r="M14" s="18">
        <v>0</v>
      </c>
      <c r="N14" s="18">
        <v>37343.74</v>
      </c>
      <c r="O14" s="19">
        <v>-5665913.0399999991</v>
      </c>
      <c r="R14" s="22"/>
    </row>
    <row r="15" spans="1:18" x14ac:dyDescent="0.2">
      <c r="B15" s="17">
        <v>45474</v>
      </c>
      <c r="C15" s="18">
        <v>0</v>
      </c>
      <c r="D15" s="18">
        <v>60699.7</v>
      </c>
      <c r="E15" s="19">
        <v>-4474920.620000001</v>
      </c>
      <c r="F15" s="24"/>
      <c r="G15" s="17">
        <v>45474</v>
      </c>
      <c r="H15" s="18">
        <v>0</v>
      </c>
      <c r="I15" s="18">
        <v>-23355.96</v>
      </c>
      <c r="J15" s="19">
        <v>-1153648.6799999974</v>
      </c>
      <c r="K15" s="24"/>
      <c r="L15" s="17">
        <v>45474</v>
      </c>
      <c r="M15" s="18">
        <v>0</v>
      </c>
      <c r="N15" s="18">
        <v>37343.74</v>
      </c>
      <c r="O15" s="19">
        <v>-5628569.2999999989</v>
      </c>
      <c r="R15" s="22"/>
    </row>
    <row r="16" spans="1:18" x14ac:dyDescent="0.2">
      <c r="B16" s="17">
        <v>45505</v>
      </c>
      <c r="C16" s="18">
        <v>0</v>
      </c>
      <c r="D16" s="18">
        <v>60699.7</v>
      </c>
      <c r="E16" s="19">
        <v>-4414220.9200000009</v>
      </c>
      <c r="F16" s="24"/>
      <c r="G16" s="17">
        <v>45505</v>
      </c>
      <c r="H16" s="18">
        <v>0</v>
      </c>
      <c r="I16" s="18">
        <v>-23355.96</v>
      </c>
      <c r="J16" s="19">
        <v>-1177004.6399999973</v>
      </c>
      <c r="K16" s="24"/>
      <c r="L16" s="17">
        <v>45505</v>
      </c>
      <c r="M16" s="18">
        <v>0</v>
      </c>
      <c r="N16" s="18">
        <v>37343.74</v>
      </c>
      <c r="O16" s="19">
        <v>-5591225.5599999987</v>
      </c>
      <c r="R16" s="22"/>
    </row>
    <row r="17" spans="2:18" x14ac:dyDescent="0.2">
      <c r="B17" s="17">
        <v>45536</v>
      </c>
      <c r="C17" s="18">
        <v>0</v>
      </c>
      <c r="D17" s="18">
        <v>60699.7</v>
      </c>
      <c r="E17" s="19">
        <v>-4353521.2200000007</v>
      </c>
      <c r="F17" s="24"/>
      <c r="G17" s="17">
        <v>45536</v>
      </c>
      <c r="H17" s="18">
        <v>0</v>
      </c>
      <c r="I17" s="18">
        <v>-23355.96</v>
      </c>
      <c r="J17" s="19">
        <v>-1200360.5999999973</v>
      </c>
      <c r="K17" s="24"/>
      <c r="L17" s="17">
        <v>45536</v>
      </c>
      <c r="M17" s="18">
        <v>0</v>
      </c>
      <c r="N17" s="18">
        <v>37343.74</v>
      </c>
      <c r="O17" s="19">
        <v>-5553881.8199999984</v>
      </c>
      <c r="R17" s="22"/>
    </row>
    <row r="18" spans="2:18" x14ac:dyDescent="0.2">
      <c r="B18" s="17">
        <v>45566</v>
      </c>
      <c r="C18" s="18">
        <v>0</v>
      </c>
      <c r="D18" s="18">
        <v>60699.7</v>
      </c>
      <c r="E18" s="19">
        <v>-4292821.5200000005</v>
      </c>
      <c r="F18" s="24"/>
      <c r="G18" s="17">
        <v>45566</v>
      </c>
      <c r="H18" s="18">
        <v>0</v>
      </c>
      <c r="I18" s="18">
        <v>-23355.96</v>
      </c>
      <c r="J18" s="19">
        <v>-1223716.5599999973</v>
      </c>
      <c r="K18" s="25"/>
      <c r="L18" s="17">
        <v>45566</v>
      </c>
      <c r="M18" s="18">
        <v>0</v>
      </c>
      <c r="N18" s="18">
        <v>37343.74</v>
      </c>
      <c r="O18" s="19">
        <v>-5516538.0799999982</v>
      </c>
      <c r="R18" s="22"/>
    </row>
    <row r="19" spans="2:18" x14ac:dyDescent="0.2">
      <c r="B19" s="17">
        <v>45597</v>
      </c>
      <c r="C19" s="18">
        <v>0</v>
      </c>
      <c r="D19" s="18">
        <v>60699.7</v>
      </c>
      <c r="E19" s="26">
        <v>-4232121.82</v>
      </c>
      <c r="G19" s="17">
        <v>45597</v>
      </c>
      <c r="H19" s="18">
        <v>0</v>
      </c>
      <c r="I19" s="18">
        <v>-23355.96</v>
      </c>
      <c r="J19" s="26">
        <v>-1247072.5199999972</v>
      </c>
      <c r="K19" s="27"/>
      <c r="L19" s="17">
        <v>45597</v>
      </c>
      <c r="M19" s="18">
        <v>0</v>
      </c>
      <c r="N19" s="18">
        <v>37343.74</v>
      </c>
      <c r="O19" s="26">
        <v>-5479194.339999998</v>
      </c>
      <c r="P19" s="28"/>
      <c r="R19" s="22"/>
    </row>
    <row r="20" spans="2:18" x14ac:dyDescent="0.2">
      <c r="B20" s="17">
        <v>45627</v>
      </c>
      <c r="C20" s="29">
        <v>0</v>
      </c>
      <c r="D20" s="18">
        <v>60699.7</v>
      </c>
      <c r="E20" s="30">
        <v>-4171422.12</v>
      </c>
      <c r="F20" s="2"/>
      <c r="G20" s="17">
        <v>45627</v>
      </c>
      <c r="H20" s="18">
        <v>0</v>
      </c>
      <c r="I20" s="18">
        <v>-23355.96</v>
      </c>
      <c r="J20" s="30">
        <v>-1270428.4799999972</v>
      </c>
      <c r="K20" s="2"/>
      <c r="L20" s="17">
        <v>45627</v>
      </c>
      <c r="M20" s="18">
        <v>0</v>
      </c>
      <c r="N20" s="18">
        <v>37343.74</v>
      </c>
      <c r="O20" s="26">
        <v>-5441850.5999999978</v>
      </c>
      <c r="P20" s="2"/>
      <c r="R20" s="22"/>
    </row>
    <row r="21" spans="2:18" ht="13.9" customHeight="1" x14ac:dyDescent="0.2">
      <c r="B21" s="31"/>
      <c r="C21" s="32"/>
      <c r="D21" s="32"/>
      <c r="E21" s="33"/>
      <c r="F21" s="7"/>
      <c r="G21" s="31"/>
      <c r="H21" s="32"/>
      <c r="I21" s="32"/>
      <c r="J21" s="33"/>
      <c r="K21" s="1"/>
      <c r="L21" s="31"/>
      <c r="M21" s="32"/>
      <c r="N21" s="32"/>
      <c r="O21" s="33"/>
      <c r="P21" s="34"/>
      <c r="R21" s="22"/>
    </row>
    <row r="22" spans="2:18" ht="20.25" customHeight="1" x14ac:dyDescent="0.2">
      <c r="F22" s="1"/>
      <c r="K22" s="6"/>
      <c r="P22" s="10"/>
      <c r="R22" s="22"/>
    </row>
    <row r="23" spans="2:18" x14ac:dyDescent="0.2">
      <c r="B23" s="14" t="s">
        <v>128</v>
      </c>
      <c r="C23" s="15" t="s">
        <v>129</v>
      </c>
      <c r="D23" s="15" t="s">
        <v>130</v>
      </c>
      <c r="E23" s="16" t="s">
        <v>131</v>
      </c>
      <c r="F23" s="6"/>
      <c r="G23" s="14" t="s">
        <v>132</v>
      </c>
      <c r="H23" s="15" t="s">
        <v>129</v>
      </c>
      <c r="I23" s="15" t="s">
        <v>130</v>
      </c>
      <c r="J23" s="16" t="s">
        <v>131</v>
      </c>
      <c r="K23" s="6"/>
      <c r="L23" s="14" t="s">
        <v>133</v>
      </c>
      <c r="M23" s="15" t="s">
        <v>129</v>
      </c>
      <c r="N23" s="15" t="s">
        <v>130</v>
      </c>
      <c r="O23" s="16" t="s">
        <v>131</v>
      </c>
      <c r="P23" s="23"/>
      <c r="R23" s="22"/>
    </row>
    <row r="24" spans="2:18" x14ac:dyDescent="0.2">
      <c r="B24" s="17">
        <v>45627</v>
      </c>
      <c r="C24" s="35">
        <v>0</v>
      </c>
      <c r="D24" s="35">
        <v>60699.7</v>
      </c>
      <c r="E24" s="36">
        <v>-4171422.12</v>
      </c>
      <c r="F24" s="6"/>
      <c r="G24" s="17">
        <v>45627</v>
      </c>
      <c r="H24" s="35">
        <v>0</v>
      </c>
      <c r="I24" s="35">
        <v>-23355.96</v>
      </c>
      <c r="J24" s="36">
        <v>-1270428.4799999972</v>
      </c>
      <c r="K24" s="6"/>
      <c r="L24" s="17">
        <v>45627</v>
      </c>
      <c r="M24" s="35">
        <v>0</v>
      </c>
      <c r="N24" s="35">
        <v>37343.74</v>
      </c>
      <c r="O24" s="36">
        <v>-5441850.5999999978</v>
      </c>
      <c r="P24" s="23"/>
      <c r="R24" s="22"/>
    </row>
    <row r="25" spans="2:18" x14ac:dyDescent="0.2">
      <c r="B25" s="17">
        <v>45658</v>
      </c>
      <c r="C25" s="35">
        <v>0</v>
      </c>
      <c r="D25" s="35">
        <v>60699.7</v>
      </c>
      <c r="E25" s="36">
        <v>-4110722.42</v>
      </c>
      <c r="F25" s="6"/>
      <c r="G25" s="17">
        <v>45658</v>
      </c>
      <c r="H25" s="35">
        <v>0</v>
      </c>
      <c r="I25" s="35">
        <v>-23355.96</v>
      </c>
      <c r="J25" s="36">
        <v>-1293784.4399999972</v>
      </c>
      <c r="K25" s="6"/>
      <c r="L25" s="17">
        <v>45658</v>
      </c>
      <c r="M25" s="35">
        <v>0</v>
      </c>
      <c r="N25" s="35">
        <v>37343.74</v>
      </c>
      <c r="O25" s="36">
        <v>-5404506.8599999975</v>
      </c>
      <c r="P25" s="23"/>
      <c r="Q25" s="37"/>
      <c r="R25" s="22"/>
    </row>
    <row r="26" spans="2:18" x14ac:dyDescent="0.2">
      <c r="B26" s="17">
        <v>45689</v>
      </c>
      <c r="C26" s="35">
        <v>0</v>
      </c>
      <c r="D26" s="35">
        <v>60699.7</v>
      </c>
      <c r="E26" s="36">
        <v>-4050022.7199999997</v>
      </c>
      <c r="F26" s="6"/>
      <c r="G26" s="17">
        <v>45689</v>
      </c>
      <c r="H26" s="35">
        <v>0</v>
      </c>
      <c r="I26" s="35">
        <v>-23355.96</v>
      </c>
      <c r="J26" s="36">
        <v>-1317140.3999999971</v>
      </c>
      <c r="K26" s="6"/>
      <c r="L26" s="17">
        <v>45689</v>
      </c>
      <c r="M26" s="35">
        <v>0</v>
      </c>
      <c r="N26" s="35">
        <v>37343.74</v>
      </c>
      <c r="O26" s="36">
        <v>-5367163.1199999973</v>
      </c>
      <c r="P26" s="24"/>
      <c r="R26" s="22"/>
    </row>
    <row r="27" spans="2:18" x14ac:dyDescent="0.2">
      <c r="B27" s="17">
        <v>45717</v>
      </c>
      <c r="C27" s="35">
        <v>0</v>
      </c>
      <c r="D27" s="35">
        <v>60699.7</v>
      </c>
      <c r="E27" s="36">
        <v>-3989323.0199999996</v>
      </c>
      <c r="F27" s="6"/>
      <c r="G27" s="17">
        <v>45717</v>
      </c>
      <c r="H27" s="35">
        <v>0</v>
      </c>
      <c r="I27" s="35">
        <v>-23355.96</v>
      </c>
      <c r="J27" s="36">
        <v>-1340496.3599999971</v>
      </c>
      <c r="K27" s="6"/>
      <c r="L27" s="17">
        <v>45717</v>
      </c>
      <c r="M27" s="35">
        <v>0</v>
      </c>
      <c r="N27" s="35">
        <v>37343.74</v>
      </c>
      <c r="O27" s="36">
        <v>-5329819.3799999971</v>
      </c>
      <c r="P27" s="29"/>
      <c r="Q27" s="38"/>
      <c r="R27" s="22"/>
    </row>
    <row r="28" spans="2:18" x14ac:dyDescent="0.2">
      <c r="B28" s="17">
        <v>45748</v>
      </c>
      <c r="C28" s="35">
        <v>0</v>
      </c>
      <c r="D28" s="35">
        <v>60699.7</v>
      </c>
      <c r="E28" s="36">
        <v>-3928623.3199999994</v>
      </c>
      <c r="F28" s="6"/>
      <c r="G28" s="17">
        <v>45748</v>
      </c>
      <c r="H28" s="35">
        <v>0</v>
      </c>
      <c r="I28" s="35">
        <v>-23355.96</v>
      </c>
      <c r="J28" s="36">
        <v>-1363852.319999997</v>
      </c>
      <c r="K28" s="6"/>
      <c r="L28" s="17">
        <v>45748</v>
      </c>
      <c r="M28" s="35">
        <v>0</v>
      </c>
      <c r="N28" s="35">
        <v>37343.74</v>
      </c>
      <c r="O28" s="36">
        <v>-5292475.6399999969</v>
      </c>
      <c r="R28" s="22"/>
    </row>
    <row r="29" spans="2:18" x14ac:dyDescent="0.2">
      <c r="B29" s="17">
        <v>45778</v>
      </c>
      <c r="C29" s="35">
        <v>0</v>
      </c>
      <c r="D29" s="35">
        <v>60699.7</v>
      </c>
      <c r="E29" s="36">
        <v>-3867923.6199999992</v>
      </c>
      <c r="F29" s="6"/>
      <c r="G29" s="17">
        <v>45778</v>
      </c>
      <c r="H29" s="35">
        <v>0</v>
      </c>
      <c r="I29" s="35">
        <v>-23355.96</v>
      </c>
      <c r="J29" s="36">
        <v>-1387208.279999997</v>
      </c>
      <c r="K29" s="6"/>
      <c r="L29" s="17">
        <v>45778</v>
      </c>
      <c r="M29" s="35">
        <v>0</v>
      </c>
      <c r="N29" s="35">
        <v>37343.74</v>
      </c>
      <c r="O29" s="36">
        <v>-5255131.8999999966</v>
      </c>
      <c r="P29" s="12"/>
      <c r="R29" s="22"/>
    </row>
    <row r="30" spans="2:18" x14ac:dyDescent="0.2">
      <c r="B30" s="17">
        <v>45809</v>
      </c>
      <c r="C30" s="35">
        <v>0</v>
      </c>
      <c r="D30" s="35">
        <v>60699.7</v>
      </c>
      <c r="E30" s="36">
        <v>-3807223.919999999</v>
      </c>
      <c r="F30" s="6"/>
      <c r="G30" s="17">
        <v>45809</v>
      </c>
      <c r="H30" s="35">
        <v>0</v>
      </c>
      <c r="I30" s="35">
        <v>-23355.96</v>
      </c>
      <c r="J30" s="36">
        <v>-1410564.239999997</v>
      </c>
      <c r="K30" s="6"/>
      <c r="L30" s="17">
        <v>45809</v>
      </c>
      <c r="M30" s="35">
        <v>0</v>
      </c>
      <c r="N30" s="35">
        <v>37343.74</v>
      </c>
      <c r="O30" s="36">
        <v>-5217788.1599999964</v>
      </c>
      <c r="P30" s="37"/>
      <c r="R30" s="22"/>
    </row>
    <row r="31" spans="2:18" x14ac:dyDescent="0.2">
      <c r="B31" s="17">
        <v>45839</v>
      </c>
      <c r="C31" s="35">
        <v>0</v>
      </c>
      <c r="D31" s="35">
        <v>60699.7</v>
      </c>
      <c r="E31" s="36">
        <v>-3746524.2199999988</v>
      </c>
      <c r="F31" s="6"/>
      <c r="G31" s="17">
        <v>45839</v>
      </c>
      <c r="H31" s="35">
        <v>0</v>
      </c>
      <c r="I31" s="35">
        <v>-23355.96</v>
      </c>
      <c r="J31" s="36">
        <v>-1433920.1999999969</v>
      </c>
      <c r="K31" s="6"/>
      <c r="L31" s="17">
        <v>45839</v>
      </c>
      <c r="M31" s="35">
        <v>0</v>
      </c>
      <c r="N31" s="35">
        <v>37343.74</v>
      </c>
      <c r="O31" s="36">
        <v>-5180444.4199999962</v>
      </c>
      <c r="R31" s="22"/>
    </row>
    <row r="32" spans="2:18" x14ac:dyDescent="0.2">
      <c r="B32" s="17">
        <v>45870</v>
      </c>
      <c r="C32" s="35">
        <v>0</v>
      </c>
      <c r="D32" s="35">
        <v>60699.7</v>
      </c>
      <c r="E32" s="36">
        <v>-3685824.5199999986</v>
      </c>
      <c r="F32" s="6"/>
      <c r="G32" s="17">
        <v>45870</v>
      </c>
      <c r="H32" s="35">
        <v>0</v>
      </c>
      <c r="I32" s="35">
        <v>-23355.96</v>
      </c>
      <c r="J32" s="36">
        <v>-1457276.1599999969</v>
      </c>
      <c r="K32" s="6"/>
      <c r="L32" s="17">
        <v>45870</v>
      </c>
      <c r="M32" s="35">
        <v>0</v>
      </c>
      <c r="N32" s="35">
        <v>37343.74</v>
      </c>
      <c r="O32" s="36">
        <v>-5143100.679999996</v>
      </c>
      <c r="P32" s="12"/>
      <c r="R32" s="22"/>
    </row>
    <row r="33" spans="2:18" ht="13.5" customHeight="1" x14ac:dyDescent="0.2">
      <c r="B33" s="17">
        <v>45901</v>
      </c>
      <c r="C33" s="35">
        <v>0</v>
      </c>
      <c r="D33" s="35">
        <v>60699.7</v>
      </c>
      <c r="E33" s="36">
        <v>-3625124.8199999984</v>
      </c>
      <c r="F33" s="6"/>
      <c r="G33" s="17">
        <v>45901</v>
      </c>
      <c r="H33" s="35">
        <v>0</v>
      </c>
      <c r="I33" s="35">
        <v>-23355.96</v>
      </c>
      <c r="J33" s="36">
        <v>-1480632.1199999969</v>
      </c>
      <c r="K33" s="6"/>
      <c r="L33" s="17">
        <v>45901</v>
      </c>
      <c r="M33" s="35">
        <v>0</v>
      </c>
      <c r="N33" s="35">
        <v>37343.74</v>
      </c>
      <c r="O33" s="36">
        <v>-5105756.9399999958</v>
      </c>
      <c r="P33" s="12"/>
      <c r="R33" s="22"/>
    </row>
    <row r="34" spans="2:18" ht="13.5" customHeight="1" x14ac:dyDescent="0.2">
      <c r="B34" s="17">
        <v>45931</v>
      </c>
      <c r="C34" s="35">
        <v>0</v>
      </c>
      <c r="D34" s="35">
        <v>60699.7</v>
      </c>
      <c r="E34" s="36">
        <v>-3564425.1199999982</v>
      </c>
      <c r="F34" s="6"/>
      <c r="G34" s="17">
        <v>45931</v>
      </c>
      <c r="H34" s="35">
        <v>0</v>
      </c>
      <c r="I34" s="35">
        <v>-23355.96</v>
      </c>
      <c r="J34" s="36">
        <v>-1503988.0799999968</v>
      </c>
      <c r="K34" s="6"/>
      <c r="L34" s="17">
        <v>45931</v>
      </c>
      <c r="M34" s="35">
        <v>0</v>
      </c>
      <c r="N34" s="35">
        <v>37343.74</v>
      </c>
      <c r="O34" s="36">
        <v>-5068413.1999999955</v>
      </c>
      <c r="R34" s="22"/>
    </row>
    <row r="35" spans="2:18" ht="13.5" customHeight="1" x14ac:dyDescent="0.2">
      <c r="B35" s="17">
        <v>45962</v>
      </c>
      <c r="C35" s="35">
        <v>0</v>
      </c>
      <c r="D35" s="35">
        <v>60699.7</v>
      </c>
      <c r="E35" s="36">
        <v>-3503725.4199999981</v>
      </c>
      <c r="F35" s="6"/>
      <c r="G35" s="17">
        <v>45962</v>
      </c>
      <c r="H35" s="35">
        <v>0</v>
      </c>
      <c r="I35" s="35">
        <v>-23355.96</v>
      </c>
      <c r="J35" s="36">
        <v>-1527344.0399999968</v>
      </c>
      <c r="K35" s="6"/>
      <c r="L35" s="17">
        <v>45962</v>
      </c>
      <c r="M35" s="35">
        <v>0</v>
      </c>
      <c r="N35" s="35">
        <v>37343.74</v>
      </c>
      <c r="O35" s="36">
        <v>-5031069.4599999953</v>
      </c>
      <c r="R35" s="22"/>
    </row>
    <row r="36" spans="2:18" ht="13.5" customHeight="1" x14ac:dyDescent="0.2">
      <c r="B36" s="17">
        <v>45992</v>
      </c>
      <c r="C36" s="35">
        <v>0</v>
      </c>
      <c r="D36" s="35">
        <v>60699.7</v>
      </c>
      <c r="E36" s="36">
        <v>-3443025.7199999979</v>
      </c>
      <c r="F36" s="6"/>
      <c r="G36" s="17">
        <v>45992</v>
      </c>
      <c r="H36" s="35">
        <v>0</v>
      </c>
      <c r="I36" s="35">
        <v>-23355.96</v>
      </c>
      <c r="J36" s="36">
        <v>-1550699.9999999967</v>
      </c>
      <c r="K36" s="6"/>
      <c r="L36" s="17">
        <v>45992</v>
      </c>
      <c r="M36" s="35">
        <v>0</v>
      </c>
      <c r="N36" s="35">
        <v>37343.74</v>
      </c>
      <c r="O36" s="36">
        <v>-4993725.7199999951</v>
      </c>
      <c r="P36" s="28"/>
      <c r="R36" s="22"/>
    </row>
    <row r="37" spans="2:18" ht="13.5" customHeight="1" x14ac:dyDescent="0.25">
      <c r="B37" s="39"/>
      <c r="C37" s="40"/>
      <c r="D37" s="40"/>
      <c r="E37" s="41"/>
      <c r="G37" s="39"/>
      <c r="H37" s="40"/>
      <c r="I37" s="40"/>
      <c r="J37" s="41"/>
      <c r="K37" s="24"/>
      <c r="L37" s="39"/>
      <c r="M37" s="40"/>
      <c r="N37" s="40"/>
      <c r="O37" s="41"/>
      <c r="P37" s="37"/>
      <c r="R37" s="22"/>
    </row>
    <row r="38" spans="2:18" ht="13.5" customHeight="1" x14ac:dyDescent="0.2">
      <c r="B38" s="42"/>
      <c r="C38" s="32"/>
      <c r="D38" s="43"/>
      <c r="E38" s="44"/>
      <c r="F38" s="24"/>
      <c r="G38" s="45"/>
      <c r="H38" s="32"/>
      <c r="I38" s="43"/>
      <c r="J38" s="44"/>
      <c r="K38" s="24"/>
      <c r="L38" s="45"/>
      <c r="M38" s="32"/>
      <c r="N38" s="43"/>
      <c r="O38" s="44"/>
      <c r="P38" s="37"/>
      <c r="R38" s="22"/>
    </row>
    <row r="39" spans="2:18" ht="13.5" customHeight="1" x14ac:dyDescent="0.2">
      <c r="E39" s="46"/>
      <c r="F39" s="24"/>
      <c r="J39" s="46"/>
      <c r="K39" s="24"/>
      <c r="R39" s="22"/>
    </row>
    <row r="49" spans="1:18" s="13" customFormat="1" x14ac:dyDescent="0.2">
      <c r="A49" s="3"/>
      <c r="B49" s="3"/>
      <c r="C49" s="3"/>
      <c r="D49" s="3"/>
      <c r="E49" s="3"/>
      <c r="F49" s="12"/>
      <c r="G49" s="3"/>
      <c r="H49" s="3"/>
      <c r="I49" s="3"/>
      <c r="J49" s="3"/>
      <c r="K49" s="3"/>
      <c r="L49" s="3"/>
      <c r="M49" s="3"/>
      <c r="N49" s="3"/>
      <c r="O49" s="3"/>
      <c r="P49" s="3"/>
      <c r="R49" s="3"/>
    </row>
    <row r="50" spans="1:18" s="13" customFormat="1" x14ac:dyDescent="0.2">
      <c r="A50" s="3"/>
      <c r="B50" s="3"/>
      <c r="C50" s="3"/>
      <c r="D50" s="3"/>
      <c r="E50" s="3"/>
      <c r="F50" s="12"/>
      <c r="G50" s="3"/>
      <c r="H50" s="3"/>
      <c r="I50" s="3"/>
      <c r="J50" s="3"/>
      <c r="K50" s="3"/>
      <c r="L50" s="3"/>
      <c r="M50" s="3"/>
      <c r="N50" s="3"/>
      <c r="O50" s="3"/>
      <c r="P50" s="3"/>
      <c r="R50" s="3"/>
    </row>
    <row r="51" spans="1:18" s="13" customFormat="1" x14ac:dyDescent="0.2">
      <c r="A51" s="3"/>
      <c r="B51" s="3"/>
      <c r="C51" s="3"/>
      <c r="D51" s="3"/>
      <c r="E51" s="3"/>
      <c r="F51" s="12"/>
      <c r="G51" s="3"/>
      <c r="H51" s="3"/>
      <c r="I51" s="3"/>
      <c r="J51" s="3"/>
      <c r="K51" s="3"/>
      <c r="L51" s="3"/>
      <c r="M51" s="3"/>
      <c r="N51" s="3"/>
      <c r="O51" s="3"/>
      <c r="P51" s="3"/>
      <c r="R51" s="3"/>
    </row>
    <row r="52" spans="1:18" s="13" customFormat="1" x14ac:dyDescent="0.2">
      <c r="A52" s="3"/>
      <c r="B52" s="3"/>
      <c r="C52" s="3"/>
      <c r="D52" s="3"/>
      <c r="E52" s="3"/>
      <c r="F52" s="12"/>
      <c r="G52" s="3"/>
      <c r="H52" s="3"/>
      <c r="I52" s="3"/>
      <c r="J52" s="3"/>
      <c r="K52" s="3"/>
      <c r="L52" s="3"/>
      <c r="M52" s="3"/>
      <c r="N52" s="3"/>
      <c r="O52" s="3"/>
      <c r="P52" s="3"/>
      <c r="R52" s="3"/>
    </row>
    <row r="53" spans="1:18" s="13" customFormat="1" x14ac:dyDescent="0.2">
      <c r="A53" s="3"/>
      <c r="B53" s="3"/>
      <c r="C53" s="3"/>
      <c r="D53" s="3"/>
      <c r="E53" s="3"/>
      <c r="F53" s="12"/>
      <c r="G53" s="3"/>
      <c r="H53" s="3"/>
      <c r="I53" s="3"/>
      <c r="J53" s="3"/>
      <c r="K53" s="3"/>
      <c r="L53" s="3"/>
      <c r="M53" s="3"/>
      <c r="N53" s="3"/>
      <c r="O53" s="3"/>
      <c r="P53" s="3"/>
      <c r="R53" s="3"/>
    </row>
    <row r="54" spans="1:18" s="13" customFormat="1" x14ac:dyDescent="0.2">
      <c r="A54" s="3"/>
      <c r="B54" s="3"/>
      <c r="C54" s="3"/>
      <c r="D54" s="3"/>
      <c r="E54" s="3"/>
      <c r="F54" s="12"/>
      <c r="G54" s="3"/>
      <c r="H54" s="3"/>
      <c r="I54" s="3"/>
      <c r="J54" s="3"/>
      <c r="K54" s="3"/>
      <c r="L54" s="3"/>
      <c r="M54" s="3"/>
      <c r="N54" s="3"/>
      <c r="O54" s="3"/>
      <c r="P54" s="3"/>
      <c r="R54" s="3"/>
    </row>
    <row r="55" spans="1:18" s="13" customFormat="1" x14ac:dyDescent="0.2">
      <c r="A55" s="3"/>
      <c r="B55" s="3"/>
      <c r="C55" s="3"/>
      <c r="D55" s="3"/>
      <c r="E55" s="3"/>
      <c r="F55" s="12"/>
      <c r="G55" s="3"/>
      <c r="H55" s="3"/>
      <c r="I55" s="3"/>
      <c r="J55" s="3"/>
      <c r="K55" s="3"/>
      <c r="L55" s="3"/>
      <c r="M55" s="3"/>
      <c r="N55" s="3"/>
      <c r="O55" s="3"/>
      <c r="P55" s="3"/>
      <c r="R55" s="3"/>
    </row>
    <row r="56" spans="1:18" s="13" customFormat="1" x14ac:dyDescent="0.2">
      <c r="A56" s="3"/>
      <c r="B56" s="3"/>
      <c r="C56" s="3"/>
      <c r="D56" s="3"/>
      <c r="E56" s="3"/>
      <c r="F56" s="12"/>
      <c r="G56" s="3"/>
      <c r="H56" s="3"/>
      <c r="I56" s="3"/>
      <c r="J56" s="3"/>
      <c r="K56" s="3"/>
      <c r="L56" s="3"/>
      <c r="M56" s="3"/>
      <c r="N56" s="3"/>
      <c r="O56" s="3"/>
      <c r="P56" s="3"/>
      <c r="R56" s="3"/>
    </row>
    <row r="57" spans="1:18" s="13" customFormat="1" x14ac:dyDescent="0.2">
      <c r="A57" s="3"/>
      <c r="B57" s="3"/>
      <c r="C57" s="3"/>
      <c r="D57" s="3"/>
      <c r="E57" s="3"/>
      <c r="F57" s="12"/>
      <c r="G57" s="3"/>
      <c r="H57" s="3"/>
      <c r="I57" s="3"/>
      <c r="J57" s="3"/>
      <c r="K57" s="3"/>
      <c r="L57" s="3"/>
      <c r="M57" s="3"/>
      <c r="N57" s="3"/>
      <c r="O57" s="3"/>
      <c r="P57" s="3"/>
      <c r="R57" s="3"/>
    </row>
    <row r="58" spans="1:18" s="13" customFormat="1" x14ac:dyDescent="0.2">
      <c r="A58" s="3"/>
      <c r="B58" s="3"/>
      <c r="C58" s="3"/>
      <c r="D58" s="3"/>
      <c r="E58" s="3"/>
      <c r="F58" s="12"/>
      <c r="G58" s="3"/>
      <c r="H58" s="3"/>
      <c r="I58" s="3"/>
      <c r="J58" s="3"/>
      <c r="K58" s="3"/>
      <c r="L58" s="3"/>
      <c r="M58" s="3"/>
      <c r="N58" s="3"/>
      <c r="O58" s="3"/>
      <c r="P58" s="3"/>
      <c r="R58" s="3"/>
    </row>
    <row r="59" spans="1:18" s="13" customFormat="1" x14ac:dyDescent="0.2">
      <c r="A59" s="3"/>
      <c r="B59" s="3"/>
      <c r="C59" s="3"/>
      <c r="D59" s="3"/>
      <c r="E59" s="3"/>
      <c r="F59" s="12"/>
      <c r="G59" s="3"/>
      <c r="H59" s="3"/>
      <c r="I59" s="3"/>
      <c r="J59" s="3"/>
      <c r="K59" s="3"/>
      <c r="L59" s="3"/>
      <c r="M59" s="3"/>
      <c r="N59" s="3"/>
      <c r="O59" s="3"/>
      <c r="P59" s="3"/>
      <c r="R59" s="3"/>
    </row>
    <row r="60" spans="1:18" s="13" customFormat="1" x14ac:dyDescent="0.2">
      <c r="A60" s="3"/>
      <c r="B60" s="3"/>
      <c r="C60" s="3"/>
      <c r="D60" s="3"/>
      <c r="E60" s="3"/>
      <c r="F60" s="12"/>
      <c r="G60" s="3"/>
      <c r="H60" s="3"/>
      <c r="I60" s="3"/>
      <c r="J60" s="3"/>
      <c r="K60" s="3"/>
      <c r="L60" s="3"/>
      <c r="M60" s="3"/>
      <c r="N60" s="3"/>
      <c r="O60" s="3"/>
      <c r="P60" s="3"/>
      <c r="R60" s="3"/>
    </row>
    <row r="61" spans="1:18" s="13" customFormat="1" x14ac:dyDescent="0.2">
      <c r="A61" s="3"/>
      <c r="B61" s="3"/>
      <c r="C61" s="3"/>
      <c r="D61" s="3"/>
      <c r="E61" s="3"/>
      <c r="F61" s="12"/>
      <c r="G61" s="3"/>
      <c r="H61" s="3"/>
      <c r="I61" s="3"/>
      <c r="J61" s="3"/>
      <c r="K61" s="3"/>
      <c r="L61" s="3"/>
      <c r="M61" s="3"/>
      <c r="N61" s="3"/>
      <c r="O61" s="3"/>
      <c r="P61" s="3"/>
      <c r="R61" s="3"/>
    </row>
    <row r="62" spans="1:18" s="13" customFormat="1" x14ac:dyDescent="0.2">
      <c r="A62" s="3"/>
      <c r="B62" s="3"/>
      <c r="C62" s="3"/>
      <c r="D62" s="3"/>
      <c r="E62" s="3"/>
      <c r="F62" s="12"/>
      <c r="G62" s="3"/>
      <c r="H62" s="3"/>
      <c r="I62" s="3"/>
      <c r="J62" s="3"/>
      <c r="K62" s="3"/>
      <c r="L62" s="3"/>
      <c r="M62" s="3"/>
      <c r="N62" s="3"/>
      <c r="O62" s="3"/>
      <c r="P62" s="3"/>
      <c r="R62" s="3"/>
    </row>
    <row r="63" spans="1:18" s="13" customFormat="1" x14ac:dyDescent="0.2">
      <c r="A63" s="3"/>
      <c r="B63" s="3"/>
      <c r="C63" s="3"/>
      <c r="D63" s="3"/>
      <c r="E63" s="3"/>
      <c r="F63" s="12"/>
      <c r="G63" s="3"/>
      <c r="H63" s="3"/>
      <c r="I63" s="3"/>
      <c r="J63" s="3"/>
      <c r="K63" s="3"/>
      <c r="L63" s="3"/>
      <c r="M63" s="3"/>
      <c r="N63" s="3"/>
      <c r="O63" s="3"/>
      <c r="P63" s="3"/>
      <c r="R63" s="3"/>
    </row>
    <row r="64" spans="1:18" s="13" customFormat="1" x14ac:dyDescent="0.2">
      <c r="A64" s="3"/>
      <c r="B64" s="3"/>
      <c r="C64" s="3"/>
      <c r="D64" s="3"/>
      <c r="E64" s="3"/>
      <c r="F64" s="12"/>
      <c r="G64" s="3"/>
      <c r="H64" s="3"/>
      <c r="I64" s="3"/>
      <c r="J64" s="3"/>
      <c r="K64" s="3"/>
      <c r="L64" s="3"/>
      <c r="M64" s="3"/>
      <c r="N64" s="3"/>
      <c r="O64" s="3"/>
      <c r="P64" s="3"/>
      <c r="R64" s="3"/>
    </row>
    <row r="74" spans="6:6" x14ac:dyDescent="0.2">
      <c r="F74" s="47"/>
    </row>
  </sheetData>
  <pageMargins left="0.75" right="0.25" top="1" bottom="1" header="0.75" footer="0.5"/>
  <pageSetup scale="82" orientation="landscape" r:id="rId1"/>
  <headerFooter alignWithMargins="0">
    <oddFooter>&amp;C&amp;"Arial,Regular"&amp;10Page 14.3.4</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2023-04-19T07:00:00+00:00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87B092FA-DA9A-497E-AE87-B59E5AB72D35}"/>
</file>

<file path=customXml/itemProps2.xml><?xml version="1.0" encoding="utf-8"?>
<ds:datastoreItem xmlns:ds="http://schemas.openxmlformats.org/officeDocument/2006/customXml" ds:itemID="{70D8DDA9-DA6F-439A-B35C-C35878135576}"/>
</file>

<file path=customXml/itemProps3.xml><?xml version="1.0" encoding="utf-8"?>
<ds:datastoreItem xmlns:ds="http://schemas.openxmlformats.org/officeDocument/2006/customXml" ds:itemID="{2BBB97D7-0B46-4001-9BBD-BD2FFA2FF95E}"/>
</file>

<file path=customXml/itemProps4.xml><?xml version="1.0" encoding="utf-8"?>
<ds:datastoreItem xmlns:ds="http://schemas.openxmlformats.org/officeDocument/2006/customXml" ds:itemID="{3DB89C57-1BD8-4668-A1A7-887FE933462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14.3</vt:lpstr>
      <vt:lpstr>14.3.1</vt:lpstr>
      <vt:lpstr>14.3.2-14.3.3</vt:lpstr>
      <vt:lpstr>14.3.4</vt:lpstr>
      <vt:lpstr>'14.3'!Print_Area</vt:lpstr>
      <vt:lpstr>'14.3.1'!Print_Area</vt:lpstr>
      <vt:lpstr>'14.3.2-14.3.3'!Print_Area</vt:lpstr>
      <vt:lpstr>'14.3.4'!Print_Area</vt:lpstr>
      <vt:lpstr>'14.3.2-14.3.3'!Print_Titles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Miller, Laura (PacifiCorp)</dc:creator>
  <cp:lastModifiedBy>Cheung, Sherona (PacifiCorp)</cp:lastModifiedBy>
  <cp:lastPrinted>2023-03-10T16:45:07Z</cp:lastPrinted>
  <dcterms:created xsi:type="dcterms:W3CDTF">2023-03-07T21:37:12Z</dcterms:created>
  <dcterms:modified xsi:type="dcterms:W3CDTF">2023-03-10T16:45:37Z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